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 showInkAnnotation="0" codeName="Ta_delovni_zvezek" autoCompressPictures="0"/>
  <mc:AlternateContent xmlns:mc="http://schemas.openxmlformats.org/markup-compatibility/2006">
    <mc:Choice Requires="x15">
      <x15ac:absPath xmlns:x15ac="http://schemas.microsoft.com/office/spreadsheetml/2010/11/ac" url="\\nas360\marketing\DELOVNE ORDER LISTE\"/>
    </mc:Choice>
  </mc:AlternateContent>
  <xr:revisionPtr revIDLastSave="0" documentId="13_ncr:1_{3FE13C7F-5543-4CF2-A19C-29D32E97F762}" xr6:coauthVersionLast="47" xr6:coauthVersionMax="47" xr10:uidLastSave="{00000000-0000-0000-0000-000000000000}"/>
  <workbookProtection workbookAlgorithmName="SHA-512" workbookHashValue="2H1Si41PYWcRGskHIYnhJVnb1tzm4xPMH3HYsJ7kKSih3gxjuCEqn98Otc+bIMdvH3lshXLJKHHtEg+7bzmmHg==" workbookSaltValue="POuVvDhW4DNoj2t752868A==" workbookSpinCount="100000" lockStructure="1"/>
  <bookViews>
    <workbookView xWindow="-108" yWindow="-108" windowWidth="23256" windowHeight="13176" tabRatio="791" xr2:uid="{00000000-000D-0000-FFFF-FFFF00000000}"/>
  </bookViews>
  <sheets>
    <sheet name="Summary of order" sheetId="12" r:id="rId1"/>
    <sheet name="READY GRP" sheetId="5" r:id="rId2"/>
    <sheet name="READY PU" sheetId="22" r:id="rId3"/>
    <sheet name="Ready Wood" sheetId="18" state="hidden" r:id="rId4"/>
    <sheet name="PRODUCTION LIST READY WOOD" sheetId="19" state="hidden" r:id="rId5"/>
    <sheet name="PACKING LIST READY GRP" sheetId="14" state="hidden" r:id="rId6"/>
    <sheet name="PAKIRANJE " sheetId="24" state="hidden" r:id="rId7"/>
    <sheet name="READY PE" sheetId="29" r:id="rId8"/>
    <sheet name="REDUCTOR" sheetId="28" r:id="rId9"/>
    <sheet name="PRODUCTION LIST READY GRP" sheetId="7" state="hidden" r:id="rId10"/>
    <sheet name="PRODUCTION LIST READY PE" sheetId="30" state="hidden" r:id="rId11"/>
    <sheet name="PACKING LIST READY PE" sheetId="31" state="hidden" r:id="rId12"/>
    <sheet name="PRODUCTION LIST READY PU" sheetId="25" state="hidden" r:id="rId13"/>
    <sheet name="PACKING LIST READY PU" sheetId="26" state="hidden" r:id="rId14"/>
    <sheet name="Uvoz za Vasco (2)" sheetId="27" state="hidden" r:id="rId15"/>
    <sheet name="PACKING LIST READY WOOD" sheetId="20" state="hidden" r:id="rId16"/>
    <sheet name="sum ready" sheetId="10" state="hidden" r:id="rId17"/>
  </sheets>
  <definedNames>
    <definedName name="_xlnm._FilterDatabase" localSheetId="5" hidden="1">'PACKING LIST READY GRP'!$R$3:$R$27</definedName>
    <definedName name="_xlnm._FilterDatabase" localSheetId="11" hidden="1">'PACKING LIST READY PE'!$L$4:$L$5</definedName>
    <definedName name="_xlnm._FilterDatabase" localSheetId="13" hidden="1">'PACKING LIST READY PU'!$L$4:$L$5</definedName>
    <definedName name="_xlnm._FilterDatabase" localSheetId="15" hidden="1">'PACKING LIST READY WOOD'!$Q$3:$Q$13</definedName>
    <definedName name="_xlnm._FilterDatabase" localSheetId="9" hidden="1">'PRODUCTION LIST READY GRP'!$S$6:$S$54</definedName>
    <definedName name="_xlnm._FilterDatabase" localSheetId="10" hidden="1">'PRODUCTION LIST READY PE'!$M$6:$M$27</definedName>
    <definedName name="_xlnm._FilterDatabase" localSheetId="12" hidden="1">'PRODUCTION LIST READY PU'!$M$6:$M$31</definedName>
    <definedName name="_xlnm._FilterDatabase" localSheetId="4" hidden="1">'PRODUCTION LIST READY WOOD'!$Q$6:$Q$18</definedName>
    <definedName name="_xlnm._FilterDatabase" localSheetId="1" hidden="1">'READY GRP'!$AE$9:$AF$35</definedName>
    <definedName name="_xlnm._FilterDatabase" localSheetId="7" hidden="1">'READY PE'!$V$9:$W$11</definedName>
    <definedName name="_xlnm._FilterDatabase" localSheetId="2" hidden="1">'READY PU'!$V$9:$W$12</definedName>
    <definedName name="_xlnm._FilterDatabase" localSheetId="3" hidden="1">'Ready Wood'!$AR$8:$AS$19</definedName>
    <definedName name="_xlnm._FilterDatabase" localSheetId="8" hidden="1">REDUCTOR!$U$8:$V$11</definedName>
    <definedName name="_xlnm._FilterDatabase" localSheetId="14" hidden="1">'Uvoz za Vasco (2)'!$A$14:$J$1132</definedName>
    <definedName name="_xlnm.Print_Area" localSheetId="5">'PACKING LIST READY GRP'!$B$1:$R$31</definedName>
    <definedName name="_xlnm.Print_Area" localSheetId="11">'PACKING LIST READY PE'!$A$1:$L$28</definedName>
    <definedName name="_xlnm.Print_Area" localSheetId="13">'PACKING LIST READY PU'!$A$1:$L$51</definedName>
    <definedName name="_xlnm.Print_Area" localSheetId="6">'PAKIRANJE '!$A$1:$K$31</definedName>
    <definedName name="_xlnm.Print_Area" localSheetId="9">'PRODUCTION LIST READY GRP'!$A$1:$U$54</definedName>
    <definedName name="_xlnm.Print_Area" localSheetId="10">'PRODUCTION LIST READY PE'!$A$1:$O$31</definedName>
    <definedName name="_xlnm.Print_Area" localSheetId="12">'PRODUCTION LIST READY PU'!$A$1:$O$50</definedName>
    <definedName name="_xlnm.Print_Titles" localSheetId="5">'PACKING LIST READY GRP'!$1:$3</definedName>
    <definedName name="_xlnm.Print_Titles" localSheetId="11">'PACKING LIST READY PE'!$4:$4</definedName>
    <definedName name="_xlnm.Print_Titles" localSheetId="13">'PACKING LIST READY PU'!$1:$4</definedName>
    <definedName name="_xlnm.Print_Titles" localSheetId="15">'PACKING LIST READY WOOD'!$1:$3</definedName>
    <definedName name="_xlnm.Print_Titles" localSheetId="9">'PRODUCTION LIST READY GRP'!$6:$6</definedName>
    <definedName name="_xlnm.Print_Titles" localSheetId="10">'PRODUCTION LIST READY PE'!$6:$7</definedName>
    <definedName name="_xlnm.Print_Titles" localSheetId="12">'PRODUCTION LIST READY PU'!$1:$6</definedName>
    <definedName name="_xlnm.Print_Titles" localSheetId="4">'PRODUCTION LIST READY WOOD'!$1:$6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N13" i="30" l="1"/>
  <c r="O13" i="30"/>
  <c r="N14" i="30"/>
  <c r="O14" i="30"/>
  <c r="N15" i="30"/>
  <c r="O15" i="30"/>
  <c r="N16" i="30"/>
  <c r="O16" i="30"/>
  <c r="N17" i="30"/>
  <c r="O17" i="30"/>
  <c r="N18" i="30"/>
  <c r="O18" i="30"/>
  <c r="N19" i="30"/>
  <c r="O19" i="30"/>
  <c r="N20" i="30"/>
  <c r="O20" i="30"/>
  <c r="N21" i="30"/>
  <c r="O21" i="30"/>
  <c r="N22" i="30"/>
  <c r="O22" i="30"/>
  <c r="N23" i="30"/>
  <c r="O23" i="30"/>
  <c r="N24" i="30"/>
  <c r="O24" i="30"/>
  <c r="N25" i="30"/>
  <c r="O25" i="30"/>
  <c r="N26" i="30"/>
  <c r="O26" i="30"/>
  <c r="N27" i="30"/>
  <c r="O27" i="30"/>
  <c r="N28" i="30"/>
  <c r="O28" i="30"/>
  <c r="C9" i="30"/>
  <c r="D9" i="30"/>
  <c r="C6" i="31" s="1"/>
  <c r="E9" i="30"/>
  <c r="F9" i="30"/>
  <c r="G9" i="30"/>
  <c r="H9" i="30"/>
  <c r="I9" i="30"/>
  <c r="J9" i="30"/>
  <c r="K9" i="30"/>
  <c r="J6" i="31" s="1"/>
  <c r="L9" i="30"/>
  <c r="K6" i="31" s="1"/>
  <c r="C10" i="30"/>
  <c r="D10" i="30"/>
  <c r="C7" i="31" s="1"/>
  <c r="E10" i="30"/>
  <c r="D7" i="31" s="1"/>
  <c r="F10" i="30"/>
  <c r="E7" i="31" s="1"/>
  <c r="G10" i="30"/>
  <c r="H10" i="30"/>
  <c r="I10" i="30"/>
  <c r="J10" i="30"/>
  <c r="K10" i="30"/>
  <c r="L10" i="30"/>
  <c r="C11" i="30"/>
  <c r="B8" i="31" s="1"/>
  <c r="D11" i="30"/>
  <c r="C8" i="31" s="1"/>
  <c r="E11" i="30"/>
  <c r="D8" i="31" s="1"/>
  <c r="F11" i="30"/>
  <c r="E8" i="31" s="1"/>
  <c r="G11" i="30"/>
  <c r="H11" i="30"/>
  <c r="I11" i="30"/>
  <c r="H8" i="31" s="1"/>
  <c r="J11" i="30"/>
  <c r="K11" i="30"/>
  <c r="L11" i="30"/>
  <c r="K8" i="31" s="1"/>
  <c r="C12" i="30"/>
  <c r="B9" i="31" s="1"/>
  <c r="D12" i="30"/>
  <c r="E12" i="30"/>
  <c r="F12" i="30"/>
  <c r="G12" i="30"/>
  <c r="F9" i="31" s="1"/>
  <c r="H12" i="30"/>
  <c r="I12" i="30"/>
  <c r="J12" i="30"/>
  <c r="K12" i="30"/>
  <c r="L12" i="30"/>
  <c r="C13" i="30"/>
  <c r="D13" i="30"/>
  <c r="C10" i="31" s="1"/>
  <c r="E13" i="30"/>
  <c r="F13" i="30"/>
  <c r="E10" i="31" s="1"/>
  <c r="G13" i="30"/>
  <c r="F10" i="31" s="1"/>
  <c r="H13" i="30"/>
  <c r="G10" i="31" s="1"/>
  <c r="I13" i="30"/>
  <c r="H10" i="31" s="1"/>
  <c r="J13" i="30"/>
  <c r="I10" i="31" s="1"/>
  <c r="K13" i="30"/>
  <c r="L13" i="30"/>
  <c r="C14" i="30"/>
  <c r="D14" i="30"/>
  <c r="E14" i="30"/>
  <c r="F14" i="30"/>
  <c r="E11" i="31" s="1"/>
  <c r="G14" i="30"/>
  <c r="H14" i="30"/>
  <c r="G11" i="31" s="1"/>
  <c r="I14" i="30"/>
  <c r="H11" i="31" s="1"/>
  <c r="J14" i="30"/>
  <c r="I11" i="31" s="1"/>
  <c r="K14" i="30"/>
  <c r="J11" i="31" s="1"/>
  <c r="L14" i="30"/>
  <c r="K11" i="31" s="1"/>
  <c r="C15" i="30"/>
  <c r="D15" i="30"/>
  <c r="M15" i="30" s="1"/>
  <c r="E15" i="30"/>
  <c r="F15" i="30"/>
  <c r="G15" i="30"/>
  <c r="F12" i="31" s="1"/>
  <c r="H15" i="30"/>
  <c r="I15" i="30"/>
  <c r="J15" i="30"/>
  <c r="K15" i="30"/>
  <c r="J12" i="31" s="1"/>
  <c r="L15" i="30"/>
  <c r="K12" i="31" s="1"/>
  <c r="C16" i="30"/>
  <c r="D16" i="30"/>
  <c r="C13" i="31" s="1"/>
  <c r="E16" i="30"/>
  <c r="F16" i="30"/>
  <c r="G16" i="30"/>
  <c r="H16" i="30"/>
  <c r="I16" i="30"/>
  <c r="H13" i="31" s="1"/>
  <c r="J16" i="30"/>
  <c r="I13" i="31" s="1"/>
  <c r="K16" i="30"/>
  <c r="J13" i="31" s="1"/>
  <c r="L16" i="30"/>
  <c r="K13" i="31" s="1"/>
  <c r="C17" i="30"/>
  <c r="B14" i="31" s="1"/>
  <c r="D17" i="30"/>
  <c r="C14" i="31" s="1"/>
  <c r="E17" i="30"/>
  <c r="D14" i="31" s="1"/>
  <c r="F17" i="30"/>
  <c r="G17" i="30"/>
  <c r="H17" i="30"/>
  <c r="I17" i="30"/>
  <c r="J17" i="30"/>
  <c r="K17" i="30"/>
  <c r="L17" i="30"/>
  <c r="K14" i="31" s="1"/>
  <c r="C18" i="30"/>
  <c r="B15" i="31" s="1"/>
  <c r="D18" i="30"/>
  <c r="C15" i="31" s="1"/>
  <c r="E18" i="30"/>
  <c r="D15" i="31" s="1"/>
  <c r="F18" i="30"/>
  <c r="G18" i="30"/>
  <c r="F15" i="31" s="1"/>
  <c r="H18" i="30"/>
  <c r="G15" i="31" s="1"/>
  <c r="I18" i="30"/>
  <c r="J18" i="30"/>
  <c r="I15" i="31" s="1"/>
  <c r="K18" i="30"/>
  <c r="L18" i="30"/>
  <c r="C19" i="30"/>
  <c r="D19" i="30"/>
  <c r="E19" i="30"/>
  <c r="F19" i="30"/>
  <c r="G19" i="30"/>
  <c r="H19" i="30"/>
  <c r="G16" i="31" s="1"/>
  <c r="I19" i="30"/>
  <c r="H16" i="31" s="1"/>
  <c r="J19" i="30"/>
  <c r="I16" i="31" s="1"/>
  <c r="K19" i="30"/>
  <c r="L19" i="30"/>
  <c r="C20" i="30"/>
  <c r="D20" i="30"/>
  <c r="E20" i="30"/>
  <c r="F20" i="30"/>
  <c r="E17" i="31" s="1"/>
  <c r="G20" i="30"/>
  <c r="F17" i="31" s="1"/>
  <c r="H20" i="30"/>
  <c r="G17" i="31" s="1"/>
  <c r="I20" i="30"/>
  <c r="H17" i="31" s="1"/>
  <c r="J20" i="30"/>
  <c r="K20" i="30"/>
  <c r="L20" i="30"/>
  <c r="K17" i="31" s="1"/>
  <c r="C21" i="30"/>
  <c r="D21" i="30"/>
  <c r="E21" i="30"/>
  <c r="F21" i="30"/>
  <c r="G21" i="30"/>
  <c r="H21" i="30"/>
  <c r="I21" i="30"/>
  <c r="H18" i="31" s="1"/>
  <c r="J21" i="30"/>
  <c r="I18" i="31" s="1"/>
  <c r="K21" i="30"/>
  <c r="J18" i="31" s="1"/>
  <c r="L21" i="30"/>
  <c r="K18" i="31" s="1"/>
  <c r="C22" i="30"/>
  <c r="M22" i="30" s="1"/>
  <c r="D22" i="30"/>
  <c r="C19" i="31" s="1"/>
  <c r="E22" i="30"/>
  <c r="F22" i="30"/>
  <c r="G22" i="30"/>
  <c r="H22" i="30"/>
  <c r="I22" i="30"/>
  <c r="J22" i="30"/>
  <c r="K22" i="30"/>
  <c r="L22" i="30"/>
  <c r="K19" i="31" s="1"/>
  <c r="C23" i="30"/>
  <c r="B20" i="31" s="1"/>
  <c r="D23" i="30"/>
  <c r="C20" i="31" s="1"/>
  <c r="E23" i="30"/>
  <c r="D20" i="31" s="1"/>
  <c r="F23" i="30"/>
  <c r="E20" i="31" s="1"/>
  <c r="G23" i="30"/>
  <c r="H23" i="30"/>
  <c r="I23" i="30"/>
  <c r="H20" i="31" s="1"/>
  <c r="J23" i="30"/>
  <c r="K23" i="30"/>
  <c r="L23" i="30"/>
  <c r="K20" i="31" s="1"/>
  <c r="C24" i="30"/>
  <c r="B21" i="31" s="1"/>
  <c r="D24" i="30"/>
  <c r="C21" i="31" s="1"/>
  <c r="E24" i="30"/>
  <c r="F24" i="30"/>
  <c r="G24" i="30"/>
  <c r="F21" i="31" s="1"/>
  <c r="H24" i="30"/>
  <c r="I24" i="30"/>
  <c r="J24" i="30"/>
  <c r="K24" i="30"/>
  <c r="L24" i="30"/>
  <c r="C25" i="30"/>
  <c r="D25" i="30"/>
  <c r="E25" i="30"/>
  <c r="D22" i="31" s="1"/>
  <c r="F25" i="30"/>
  <c r="E22" i="31" s="1"/>
  <c r="G25" i="30"/>
  <c r="F22" i="31" s="1"/>
  <c r="H25" i="30"/>
  <c r="G22" i="31" s="1"/>
  <c r="I25" i="30"/>
  <c r="H22" i="31" s="1"/>
  <c r="J25" i="30"/>
  <c r="I22" i="31" s="1"/>
  <c r="K25" i="30"/>
  <c r="L25" i="30"/>
  <c r="C26" i="30"/>
  <c r="D26" i="30"/>
  <c r="E26" i="30"/>
  <c r="F26" i="30"/>
  <c r="G26" i="30"/>
  <c r="H26" i="30"/>
  <c r="I26" i="30"/>
  <c r="H23" i="31" s="1"/>
  <c r="J26" i="30"/>
  <c r="I23" i="31" s="1"/>
  <c r="K26" i="30"/>
  <c r="J23" i="31" s="1"/>
  <c r="L26" i="30"/>
  <c r="K23" i="31" s="1"/>
  <c r="C27" i="30"/>
  <c r="D27" i="30"/>
  <c r="M27" i="30" s="1"/>
  <c r="E27" i="30"/>
  <c r="F27" i="30"/>
  <c r="G27" i="30"/>
  <c r="H27" i="30"/>
  <c r="I27" i="30"/>
  <c r="H24" i="31" s="1"/>
  <c r="J27" i="30"/>
  <c r="I24" i="31" s="1"/>
  <c r="K27" i="30"/>
  <c r="L27" i="30"/>
  <c r="C28" i="30"/>
  <c r="B25" i="31" s="1"/>
  <c r="D28" i="30"/>
  <c r="C25" i="31" s="1"/>
  <c r="E28" i="30"/>
  <c r="F28" i="30"/>
  <c r="E25" i="31" s="1"/>
  <c r="G28" i="30"/>
  <c r="F25" i="31" s="1"/>
  <c r="H28" i="30"/>
  <c r="I28" i="30"/>
  <c r="J28" i="30"/>
  <c r="K28" i="30"/>
  <c r="L28" i="30"/>
  <c r="K25" i="31" s="1"/>
  <c r="D8" i="30"/>
  <c r="C5" i="31" s="1"/>
  <c r="E8" i="30"/>
  <c r="D5" i="31" s="1"/>
  <c r="F8" i="30"/>
  <c r="G8" i="30"/>
  <c r="H8" i="30"/>
  <c r="I8" i="30"/>
  <c r="J8" i="30"/>
  <c r="K8" i="30"/>
  <c r="L8" i="30"/>
  <c r="K5" i="31" s="1"/>
  <c r="C8" i="30"/>
  <c r="B5" i="31" s="1"/>
  <c r="A9" i="30"/>
  <c r="A10" i="30"/>
  <c r="A11" i="30"/>
  <c r="A12" i="30"/>
  <c r="A13" i="30"/>
  <c r="A14" i="30"/>
  <c r="A15" i="30"/>
  <c r="A16" i="30"/>
  <c r="A17" i="30"/>
  <c r="A18" i="30"/>
  <c r="A19" i="30"/>
  <c r="A20" i="30"/>
  <c r="A21" i="30"/>
  <c r="A22" i="30"/>
  <c r="A23" i="30"/>
  <c r="A24" i="30"/>
  <c r="A25" i="30"/>
  <c r="A26" i="30"/>
  <c r="A27" i="30"/>
  <c r="A28" i="30"/>
  <c r="A8" i="30"/>
  <c r="B9" i="30"/>
  <c r="B10" i="30"/>
  <c r="B11" i="30"/>
  <c r="B12" i="30"/>
  <c r="A9" i="31" s="1"/>
  <c r="B13" i="30"/>
  <c r="B14" i="30"/>
  <c r="B15" i="30"/>
  <c r="B16" i="30"/>
  <c r="B17" i="30"/>
  <c r="A14" i="31" s="1"/>
  <c r="B18" i="30"/>
  <c r="A15" i="31" s="1"/>
  <c r="B19" i="30"/>
  <c r="A16" i="31" s="1"/>
  <c r="B20" i="30"/>
  <c r="A17" i="31" s="1"/>
  <c r="B21" i="30"/>
  <c r="B22" i="30"/>
  <c r="A19" i="31" s="1"/>
  <c r="B23" i="30"/>
  <c r="A20" i="31" s="1"/>
  <c r="B24" i="30"/>
  <c r="A21" i="31" s="1"/>
  <c r="B25" i="30"/>
  <c r="B26" i="30"/>
  <c r="B27" i="30"/>
  <c r="B28" i="30"/>
  <c r="A25" i="31" s="1"/>
  <c r="B8" i="30"/>
  <c r="A5" i="31" s="1"/>
  <c r="I4" i="30"/>
  <c r="H3" i="31" s="1"/>
  <c r="B4" i="30"/>
  <c r="A3" i="31"/>
  <c r="R26" i="12"/>
  <c r="O26" i="12"/>
  <c r="N26" i="12"/>
  <c r="L26" i="12"/>
  <c r="H26" i="12"/>
  <c r="D25" i="31"/>
  <c r="G24" i="31"/>
  <c r="F24" i="31"/>
  <c r="E24" i="31"/>
  <c r="C24" i="31"/>
  <c r="B24" i="31"/>
  <c r="B23" i="31"/>
  <c r="A23" i="31"/>
  <c r="C22" i="31"/>
  <c r="B22" i="31"/>
  <c r="A22" i="31"/>
  <c r="E21" i="31"/>
  <c r="D21" i="31"/>
  <c r="G20" i="31"/>
  <c r="F20" i="31"/>
  <c r="J19" i="31"/>
  <c r="E18" i="31"/>
  <c r="D18" i="31"/>
  <c r="C18" i="31"/>
  <c r="B18" i="31"/>
  <c r="A18" i="31"/>
  <c r="D17" i="31"/>
  <c r="C17" i="31"/>
  <c r="B17" i="31"/>
  <c r="F16" i="31"/>
  <c r="E16" i="31"/>
  <c r="J15" i="31"/>
  <c r="E15" i="31"/>
  <c r="F13" i="31"/>
  <c r="E13" i="31"/>
  <c r="D13" i="31"/>
  <c r="B13" i="31"/>
  <c r="G12" i="31"/>
  <c r="E12" i="31"/>
  <c r="B10" i="31"/>
  <c r="A10" i="31"/>
  <c r="E9" i="31"/>
  <c r="D9" i="31"/>
  <c r="C9" i="31"/>
  <c r="G8" i="31"/>
  <c r="F8" i="31"/>
  <c r="J7" i="31"/>
  <c r="E6" i="31"/>
  <c r="D6" i="31"/>
  <c r="B6" i="31"/>
  <c r="A6" i="31"/>
  <c r="F5" i="31"/>
  <c r="E5" i="31"/>
  <c r="J25" i="31"/>
  <c r="I25" i="31"/>
  <c r="H25" i="31"/>
  <c r="G25" i="31"/>
  <c r="K24" i="31"/>
  <c r="J24" i="31"/>
  <c r="D24" i="31"/>
  <c r="A24" i="31"/>
  <c r="G23" i="31"/>
  <c r="F23" i="31"/>
  <c r="E23" i="31"/>
  <c r="D23" i="31"/>
  <c r="C23" i="31"/>
  <c r="K22" i="31"/>
  <c r="J22" i="31"/>
  <c r="K21" i="31"/>
  <c r="J21" i="31"/>
  <c r="I21" i="31"/>
  <c r="H21" i="31"/>
  <c r="G21" i="31"/>
  <c r="J20" i="31"/>
  <c r="I20" i="31"/>
  <c r="I19" i="31"/>
  <c r="H19" i="31"/>
  <c r="G19" i="31"/>
  <c r="F19" i="31"/>
  <c r="E19" i="31"/>
  <c r="D19" i="31"/>
  <c r="G18" i="31"/>
  <c r="F18" i="31"/>
  <c r="J17" i="31"/>
  <c r="I17" i="31"/>
  <c r="K16" i="31"/>
  <c r="J16" i="31"/>
  <c r="D16" i="31"/>
  <c r="C16" i="31"/>
  <c r="B16" i="31"/>
  <c r="K15" i="31"/>
  <c r="H15" i="31"/>
  <c r="J14" i="31"/>
  <c r="I14" i="31"/>
  <c r="H14" i="31"/>
  <c r="G14" i="31"/>
  <c r="F14" i="31"/>
  <c r="E14" i="31"/>
  <c r="G13" i="31"/>
  <c r="A13" i="31"/>
  <c r="I12" i="31"/>
  <c r="H12" i="31"/>
  <c r="D12" i="31"/>
  <c r="C12" i="31"/>
  <c r="A12" i="31"/>
  <c r="F11" i="31"/>
  <c r="D11" i="31"/>
  <c r="C11" i="31"/>
  <c r="B11" i="31"/>
  <c r="A11" i="31"/>
  <c r="K10" i="31"/>
  <c r="J10" i="31"/>
  <c r="D10" i="31"/>
  <c r="K9" i="31"/>
  <c r="J9" i="31"/>
  <c r="I9" i="31"/>
  <c r="H9" i="31"/>
  <c r="G9" i="31"/>
  <c r="J8" i="31"/>
  <c r="I8" i="31"/>
  <c r="A8" i="31"/>
  <c r="K7" i="31"/>
  <c r="I7" i="31"/>
  <c r="H7" i="31"/>
  <c r="G7" i="31"/>
  <c r="F7" i="31"/>
  <c r="A7" i="31"/>
  <c r="I6" i="31"/>
  <c r="H6" i="31"/>
  <c r="G6" i="31"/>
  <c r="F6" i="31"/>
  <c r="J5" i="31"/>
  <c r="I5" i="31"/>
  <c r="H5" i="31"/>
  <c r="G5" i="31"/>
  <c r="BY32" i="29"/>
  <c r="BX32" i="29"/>
  <c r="BW32" i="29"/>
  <c r="BV32" i="29"/>
  <c r="BU32" i="29"/>
  <c r="BT32" i="29"/>
  <c r="BS32" i="29"/>
  <c r="BR32" i="29"/>
  <c r="BQ32" i="29"/>
  <c r="BP32" i="29"/>
  <c r="BO32" i="29"/>
  <c r="BN32" i="29"/>
  <c r="BM32" i="29"/>
  <c r="BL32" i="29"/>
  <c r="BK32" i="29"/>
  <c r="BJ32" i="29"/>
  <c r="BH32" i="29"/>
  <c r="BG32" i="29"/>
  <c r="BE32" i="29"/>
  <c r="BD32" i="29"/>
  <c r="BC32" i="29"/>
  <c r="BB32" i="29"/>
  <c r="BA32" i="29"/>
  <c r="AZ32" i="29"/>
  <c r="AY32" i="29"/>
  <c r="AX32" i="29"/>
  <c r="AM32" i="29"/>
  <c r="AL32" i="29"/>
  <c r="AK32" i="29"/>
  <c r="AJ32" i="29"/>
  <c r="AI32" i="29"/>
  <c r="AH32" i="29"/>
  <c r="AG32" i="29"/>
  <c r="AF32" i="29"/>
  <c r="AE32" i="29"/>
  <c r="AD32" i="29"/>
  <c r="AC32" i="29"/>
  <c r="Z32" i="29"/>
  <c r="W32" i="29"/>
  <c r="V32" i="29"/>
  <c r="U32" i="29"/>
  <c r="BY31" i="29"/>
  <c r="BX31" i="29"/>
  <c r="BW31" i="29"/>
  <c r="BV31" i="29"/>
  <c r="BU31" i="29"/>
  <c r="BT31" i="29"/>
  <c r="BS31" i="29"/>
  <c r="BR31" i="29"/>
  <c r="BQ31" i="29"/>
  <c r="BP31" i="29"/>
  <c r="BO31" i="29"/>
  <c r="BN31" i="29"/>
  <c r="BM31" i="29"/>
  <c r="BL31" i="29"/>
  <c r="BK31" i="29"/>
  <c r="BJ31" i="29"/>
  <c r="BH31" i="29"/>
  <c r="BG31" i="29"/>
  <c r="BE31" i="29"/>
  <c r="BD31" i="29"/>
  <c r="BC31" i="29"/>
  <c r="BB31" i="29"/>
  <c r="BA31" i="29"/>
  <c r="AZ31" i="29"/>
  <c r="AY31" i="29"/>
  <c r="AX31" i="29"/>
  <c r="AM31" i="29"/>
  <c r="AL31" i="29"/>
  <c r="AK31" i="29"/>
  <c r="AJ31" i="29"/>
  <c r="AI31" i="29"/>
  <c r="AH31" i="29"/>
  <c r="AG31" i="29"/>
  <c r="AF31" i="29"/>
  <c r="AE31" i="29"/>
  <c r="AD31" i="29"/>
  <c r="AC31" i="29"/>
  <c r="Z31" i="29"/>
  <c r="W31" i="29"/>
  <c r="V31" i="29"/>
  <c r="U31" i="29"/>
  <c r="BY30" i="29"/>
  <c r="BX30" i="29"/>
  <c r="BW30" i="29"/>
  <c r="BV30" i="29"/>
  <c r="BU30" i="29"/>
  <c r="BT30" i="29"/>
  <c r="BS30" i="29"/>
  <c r="BR30" i="29"/>
  <c r="BQ30" i="29"/>
  <c r="BP30" i="29"/>
  <c r="BO30" i="29"/>
  <c r="BN30" i="29"/>
  <c r="BM30" i="29"/>
  <c r="BL30" i="29"/>
  <c r="BK30" i="29"/>
  <c r="BJ30" i="29"/>
  <c r="BH30" i="29"/>
  <c r="BG30" i="29"/>
  <c r="BE30" i="29"/>
  <c r="BD30" i="29"/>
  <c r="BC30" i="29"/>
  <c r="BB30" i="29"/>
  <c r="BA30" i="29"/>
  <c r="AZ30" i="29"/>
  <c r="AY30" i="29"/>
  <c r="AX30" i="29"/>
  <c r="AM30" i="29"/>
  <c r="AL30" i="29"/>
  <c r="AK30" i="29"/>
  <c r="AJ30" i="29"/>
  <c r="AI30" i="29"/>
  <c r="AH30" i="29"/>
  <c r="AG30" i="29"/>
  <c r="AF30" i="29"/>
  <c r="AE30" i="29"/>
  <c r="AD30" i="29"/>
  <c r="AC30" i="29"/>
  <c r="Z30" i="29"/>
  <c r="W30" i="29"/>
  <c r="V30" i="29"/>
  <c r="U30" i="29"/>
  <c r="BY29" i="29"/>
  <c r="BX29" i="29"/>
  <c r="BW29" i="29"/>
  <c r="BV29" i="29"/>
  <c r="BU29" i="29"/>
  <c r="BT29" i="29"/>
  <c r="BS29" i="29"/>
  <c r="BR29" i="29"/>
  <c r="BQ29" i="29"/>
  <c r="BP29" i="29"/>
  <c r="BO29" i="29"/>
  <c r="BN29" i="29"/>
  <c r="BM29" i="29"/>
  <c r="BL29" i="29"/>
  <c r="BK29" i="29"/>
  <c r="BJ29" i="29"/>
  <c r="BH29" i="29"/>
  <c r="BG29" i="29"/>
  <c r="BE29" i="29"/>
  <c r="BD29" i="29"/>
  <c r="BC29" i="29"/>
  <c r="BB29" i="29"/>
  <c r="BA29" i="29"/>
  <c r="AZ29" i="29"/>
  <c r="AY29" i="29"/>
  <c r="AX29" i="29"/>
  <c r="AM29" i="29"/>
  <c r="AL29" i="29"/>
  <c r="AK29" i="29"/>
  <c r="AJ29" i="29"/>
  <c r="AI29" i="29"/>
  <c r="AH29" i="29"/>
  <c r="AG29" i="29"/>
  <c r="AF29" i="29"/>
  <c r="AE29" i="29"/>
  <c r="AD29" i="29"/>
  <c r="AC29" i="29"/>
  <c r="Z29" i="29"/>
  <c r="W29" i="29"/>
  <c r="V29" i="29"/>
  <c r="U29" i="29"/>
  <c r="BY28" i="29"/>
  <c r="BX28" i="29"/>
  <c r="BW28" i="29"/>
  <c r="BV28" i="29"/>
  <c r="BU28" i="29"/>
  <c r="BT28" i="29"/>
  <c r="BS28" i="29"/>
  <c r="BR28" i="29"/>
  <c r="BQ28" i="29"/>
  <c r="BP28" i="29"/>
  <c r="BO28" i="29"/>
  <c r="BN28" i="29"/>
  <c r="BM28" i="29"/>
  <c r="BL28" i="29"/>
  <c r="BK28" i="29"/>
  <c r="BJ28" i="29"/>
  <c r="BH28" i="29"/>
  <c r="BG28" i="29"/>
  <c r="BE28" i="29"/>
  <c r="BD28" i="29"/>
  <c r="BC28" i="29"/>
  <c r="BB28" i="29"/>
  <c r="BA28" i="29"/>
  <c r="AZ28" i="29"/>
  <c r="AY28" i="29"/>
  <c r="AX28" i="29"/>
  <c r="AM28" i="29"/>
  <c r="AL28" i="29"/>
  <c r="AK28" i="29"/>
  <c r="AJ28" i="29"/>
  <c r="AI28" i="29"/>
  <c r="AH28" i="29"/>
  <c r="AG28" i="29"/>
  <c r="AF28" i="29"/>
  <c r="AE28" i="29"/>
  <c r="AD28" i="29"/>
  <c r="AC28" i="29"/>
  <c r="Z28" i="29"/>
  <c r="W28" i="29"/>
  <c r="V28" i="29"/>
  <c r="U28" i="29"/>
  <c r="BY27" i="29"/>
  <c r="BX27" i="29"/>
  <c r="BW27" i="29"/>
  <c r="BV27" i="29"/>
  <c r="BU27" i="29"/>
  <c r="BT27" i="29"/>
  <c r="BS27" i="29"/>
  <c r="BR27" i="29"/>
  <c r="BQ27" i="29"/>
  <c r="BP27" i="29"/>
  <c r="BO27" i="29"/>
  <c r="BN27" i="29"/>
  <c r="BM27" i="29"/>
  <c r="BL27" i="29"/>
  <c r="BK27" i="29"/>
  <c r="BJ27" i="29"/>
  <c r="BH27" i="29"/>
  <c r="BG27" i="29"/>
  <c r="BE27" i="29"/>
  <c r="BD27" i="29"/>
  <c r="BC27" i="29"/>
  <c r="BB27" i="29"/>
  <c r="BA27" i="29"/>
  <c r="AZ27" i="29"/>
  <c r="AY27" i="29"/>
  <c r="AX27" i="29"/>
  <c r="AM27" i="29"/>
  <c r="AL27" i="29"/>
  <c r="AK27" i="29"/>
  <c r="AJ27" i="29"/>
  <c r="AI27" i="29"/>
  <c r="AH27" i="29"/>
  <c r="AG27" i="29"/>
  <c r="AF27" i="29"/>
  <c r="AE27" i="29"/>
  <c r="AD27" i="29"/>
  <c r="AC27" i="29"/>
  <c r="Z27" i="29"/>
  <c r="W27" i="29"/>
  <c r="V27" i="29"/>
  <c r="U27" i="29"/>
  <c r="BY26" i="29"/>
  <c r="BX26" i="29"/>
  <c r="BW26" i="29"/>
  <c r="BV26" i="29"/>
  <c r="BU26" i="29"/>
  <c r="BT26" i="29"/>
  <c r="BS26" i="29"/>
  <c r="BR26" i="29"/>
  <c r="BQ26" i="29"/>
  <c r="BP26" i="29"/>
  <c r="BO26" i="29"/>
  <c r="BN26" i="29"/>
  <c r="BM26" i="29"/>
  <c r="BL26" i="29"/>
  <c r="BK26" i="29"/>
  <c r="BJ26" i="29"/>
  <c r="BH26" i="29"/>
  <c r="BG26" i="29"/>
  <c r="BE26" i="29"/>
  <c r="BD26" i="29"/>
  <c r="BC26" i="29"/>
  <c r="BB26" i="29"/>
  <c r="BA26" i="29"/>
  <c r="AZ26" i="29"/>
  <c r="AY26" i="29"/>
  <c r="AX26" i="29"/>
  <c r="AM26" i="29"/>
  <c r="AL26" i="29"/>
  <c r="AK26" i="29"/>
  <c r="AJ26" i="29"/>
  <c r="AI26" i="29"/>
  <c r="AH26" i="29"/>
  <c r="AG26" i="29"/>
  <c r="AF26" i="29"/>
  <c r="AE26" i="29"/>
  <c r="AD26" i="29"/>
  <c r="AC26" i="29"/>
  <c r="Z26" i="29"/>
  <c r="W26" i="29"/>
  <c r="V26" i="29"/>
  <c r="U26" i="29"/>
  <c r="BY25" i="29"/>
  <c r="BX25" i="29"/>
  <c r="BW25" i="29"/>
  <c r="BV25" i="29"/>
  <c r="BU25" i="29"/>
  <c r="BT25" i="29"/>
  <c r="BS25" i="29"/>
  <c r="BR25" i="29"/>
  <c r="BQ25" i="29"/>
  <c r="BP25" i="29"/>
  <c r="BO25" i="29"/>
  <c r="BN25" i="29"/>
  <c r="BM25" i="29"/>
  <c r="BL25" i="29"/>
  <c r="BK25" i="29"/>
  <c r="BJ25" i="29"/>
  <c r="BH25" i="29"/>
  <c r="BG25" i="29"/>
  <c r="BE25" i="29"/>
  <c r="BD25" i="29"/>
  <c r="BC25" i="29"/>
  <c r="BB25" i="29"/>
  <c r="BA25" i="29"/>
  <c r="AZ25" i="29"/>
  <c r="AY25" i="29"/>
  <c r="AX25" i="29"/>
  <c r="AM25" i="29"/>
  <c r="AL25" i="29"/>
  <c r="AK25" i="29"/>
  <c r="AJ25" i="29"/>
  <c r="AI25" i="29"/>
  <c r="AH25" i="29"/>
  <c r="AG25" i="29"/>
  <c r="AF25" i="29"/>
  <c r="AE25" i="29"/>
  <c r="AD25" i="29"/>
  <c r="AC25" i="29"/>
  <c r="Z25" i="29"/>
  <c r="W25" i="29"/>
  <c r="V25" i="29"/>
  <c r="U25" i="29"/>
  <c r="BY24" i="29"/>
  <c r="BX24" i="29"/>
  <c r="BW24" i="29"/>
  <c r="BV24" i="29"/>
  <c r="BU24" i="29"/>
  <c r="BT24" i="29"/>
  <c r="BS24" i="29"/>
  <c r="BR24" i="29"/>
  <c r="BQ24" i="29"/>
  <c r="BP24" i="29"/>
  <c r="BO24" i="29"/>
  <c r="BN24" i="29"/>
  <c r="BM24" i="29"/>
  <c r="BL24" i="29"/>
  <c r="BK24" i="29"/>
  <c r="BJ24" i="29"/>
  <c r="BH24" i="29"/>
  <c r="BG24" i="29"/>
  <c r="BE24" i="29"/>
  <c r="BD24" i="29"/>
  <c r="BC24" i="29"/>
  <c r="BB24" i="29"/>
  <c r="BA24" i="29"/>
  <c r="AZ24" i="29"/>
  <c r="AY24" i="29"/>
  <c r="AX24" i="29"/>
  <c r="AM24" i="29"/>
  <c r="AL24" i="29"/>
  <c r="AK24" i="29"/>
  <c r="AJ24" i="29"/>
  <c r="AI24" i="29"/>
  <c r="AH24" i="29"/>
  <c r="AG24" i="29"/>
  <c r="AF24" i="29"/>
  <c r="AE24" i="29"/>
  <c r="AD24" i="29"/>
  <c r="AC24" i="29"/>
  <c r="Z24" i="29"/>
  <c r="W24" i="29"/>
  <c r="V24" i="29"/>
  <c r="U24" i="29"/>
  <c r="BY23" i="29"/>
  <c r="BX23" i="29"/>
  <c r="BW23" i="29"/>
  <c r="BV23" i="29"/>
  <c r="BU23" i="29"/>
  <c r="BT23" i="29"/>
  <c r="BS23" i="29"/>
  <c r="BR23" i="29"/>
  <c r="BQ23" i="29"/>
  <c r="BP23" i="29"/>
  <c r="BO23" i="29"/>
  <c r="BN23" i="29"/>
  <c r="BM23" i="29"/>
  <c r="BL23" i="29"/>
  <c r="BK23" i="29"/>
  <c r="BJ23" i="29"/>
  <c r="BH23" i="29"/>
  <c r="BG23" i="29"/>
  <c r="BE23" i="29"/>
  <c r="BD23" i="29"/>
  <c r="BC23" i="29"/>
  <c r="BB23" i="29"/>
  <c r="BA23" i="29"/>
  <c r="AZ23" i="29"/>
  <c r="AY23" i="29"/>
  <c r="AX23" i="29"/>
  <c r="AM23" i="29"/>
  <c r="AL23" i="29"/>
  <c r="AK23" i="29"/>
  <c r="AJ23" i="29"/>
  <c r="AI23" i="29"/>
  <c r="AH23" i="29"/>
  <c r="AG23" i="29"/>
  <c r="AF23" i="29"/>
  <c r="AE23" i="29"/>
  <c r="AD23" i="29"/>
  <c r="AC23" i="29"/>
  <c r="Z23" i="29"/>
  <c r="W23" i="29"/>
  <c r="V23" i="29"/>
  <c r="U23" i="29"/>
  <c r="BY22" i="29"/>
  <c r="BX22" i="29"/>
  <c r="BW22" i="29"/>
  <c r="BV22" i="29"/>
  <c r="BU22" i="29"/>
  <c r="BT22" i="29"/>
  <c r="BS22" i="29"/>
  <c r="BR22" i="29"/>
  <c r="BQ22" i="29"/>
  <c r="BP22" i="29"/>
  <c r="BO22" i="29"/>
  <c r="BN22" i="29"/>
  <c r="BM22" i="29"/>
  <c r="BL22" i="29"/>
  <c r="BK22" i="29"/>
  <c r="BJ22" i="29"/>
  <c r="BH22" i="29"/>
  <c r="BG22" i="29"/>
  <c r="BE22" i="29"/>
  <c r="BD22" i="29"/>
  <c r="BC22" i="29"/>
  <c r="BB22" i="29"/>
  <c r="BA22" i="29"/>
  <c r="AZ22" i="29"/>
  <c r="AY22" i="29"/>
  <c r="AX22" i="29"/>
  <c r="AM22" i="29"/>
  <c r="AL22" i="29"/>
  <c r="AK22" i="29"/>
  <c r="AJ22" i="29"/>
  <c r="AI22" i="29"/>
  <c r="AH22" i="29"/>
  <c r="AG22" i="29"/>
  <c r="AF22" i="29"/>
  <c r="AE22" i="29"/>
  <c r="AD22" i="29"/>
  <c r="AC22" i="29"/>
  <c r="Z22" i="29"/>
  <c r="W22" i="29"/>
  <c r="V22" i="29"/>
  <c r="U22" i="29"/>
  <c r="BY21" i="29"/>
  <c r="BX21" i="29"/>
  <c r="BW21" i="29"/>
  <c r="BV21" i="29"/>
  <c r="BU21" i="29"/>
  <c r="BT21" i="29"/>
  <c r="BS21" i="29"/>
  <c r="BR21" i="29"/>
  <c r="BQ21" i="29"/>
  <c r="BP21" i="29"/>
  <c r="BO21" i="29"/>
  <c r="BN21" i="29"/>
  <c r="BM21" i="29"/>
  <c r="BL21" i="29"/>
  <c r="BK21" i="29"/>
  <c r="BJ21" i="29"/>
  <c r="BH21" i="29"/>
  <c r="BG21" i="29"/>
  <c r="BE21" i="29"/>
  <c r="BD21" i="29"/>
  <c r="BC21" i="29"/>
  <c r="BB21" i="29"/>
  <c r="BA21" i="29"/>
  <c r="AZ21" i="29"/>
  <c r="AY21" i="29"/>
  <c r="AX21" i="29"/>
  <c r="AM21" i="29"/>
  <c r="AL21" i="29"/>
  <c r="AK21" i="29"/>
  <c r="AJ21" i="29"/>
  <c r="AI21" i="29"/>
  <c r="AH21" i="29"/>
  <c r="AG21" i="29"/>
  <c r="AF21" i="29"/>
  <c r="AE21" i="29"/>
  <c r="AD21" i="29"/>
  <c r="AC21" i="29"/>
  <c r="Z21" i="29"/>
  <c r="W21" i="29"/>
  <c r="V21" i="29"/>
  <c r="U21" i="29"/>
  <c r="BY20" i="29"/>
  <c r="BX20" i="29"/>
  <c r="BW20" i="29"/>
  <c r="BV20" i="29"/>
  <c r="BU20" i="29"/>
  <c r="BT20" i="29"/>
  <c r="BS20" i="29"/>
  <c r="BR20" i="29"/>
  <c r="BQ20" i="29"/>
  <c r="BP20" i="29"/>
  <c r="BO20" i="29"/>
  <c r="BN20" i="29"/>
  <c r="BM20" i="29"/>
  <c r="BL20" i="29"/>
  <c r="BK20" i="29"/>
  <c r="BJ20" i="29"/>
  <c r="BH20" i="29"/>
  <c r="BG20" i="29"/>
  <c r="BE20" i="29"/>
  <c r="BD20" i="29"/>
  <c r="BC20" i="29"/>
  <c r="BB20" i="29"/>
  <c r="BA20" i="29"/>
  <c r="AZ20" i="29"/>
  <c r="AY20" i="29"/>
  <c r="AX20" i="29"/>
  <c r="AM20" i="29"/>
  <c r="AL20" i="29"/>
  <c r="AK20" i="29"/>
  <c r="AJ20" i="29"/>
  <c r="AI20" i="29"/>
  <c r="AH20" i="29"/>
  <c r="AG20" i="29"/>
  <c r="AF20" i="29"/>
  <c r="AE20" i="29"/>
  <c r="AD20" i="29"/>
  <c r="AC20" i="29"/>
  <c r="Z20" i="29"/>
  <c r="W20" i="29"/>
  <c r="V20" i="29"/>
  <c r="U20" i="29"/>
  <c r="BY19" i="29"/>
  <c r="BX19" i="29"/>
  <c r="BW19" i="29"/>
  <c r="BV19" i="29"/>
  <c r="BU19" i="29"/>
  <c r="BT19" i="29"/>
  <c r="BS19" i="29"/>
  <c r="BR19" i="29"/>
  <c r="BQ19" i="29"/>
  <c r="BP19" i="29"/>
  <c r="BO19" i="29"/>
  <c r="BN19" i="29"/>
  <c r="BM19" i="29"/>
  <c r="BL19" i="29"/>
  <c r="BK19" i="29"/>
  <c r="BJ19" i="29"/>
  <c r="BH19" i="29"/>
  <c r="BG19" i="29"/>
  <c r="BE19" i="29"/>
  <c r="BD19" i="29"/>
  <c r="BC19" i="29"/>
  <c r="BB19" i="29"/>
  <c r="BA19" i="29"/>
  <c r="AZ19" i="29"/>
  <c r="AY19" i="29"/>
  <c r="AX19" i="29"/>
  <c r="AM19" i="29"/>
  <c r="AL19" i="29"/>
  <c r="AK19" i="29"/>
  <c r="AJ19" i="29"/>
  <c r="AI19" i="29"/>
  <c r="AH19" i="29"/>
  <c r="AG19" i="29"/>
  <c r="AF19" i="29"/>
  <c r="AE19" i="29"/>
  <c r="AD19" i="29"/>
  <c r="AC19" i="29"/>
  <c r="Z19" i="29"/>
  <c r="W19" i="29"/>
  <c r="V19" i="29"/>
  <c r="U19" i="29"/>
  <c r="BY18" i="29"/>
  <c r="BX18" i="29"/>
  <c r="BW18" i="29"/>
  <c r="BV18" i="29"/>
  <c r="BU18" i="29"/>
  <c r="BT18" i="29"/>
  <c r="BS18" i="29"/>
  <c r="BR18" i="29"/>
  <c r="BQ18" i="29"/>
  <c r="BP18" i="29"/>
  <c r="BO18" i="29"/>
  <c r="BN18" i="29"/>
  <c r="BM18" i="29"/>
  <c r="BL18" i="29"/>
  <c r="BK18" i="29"/>
  <c r="BJ18" i="29"/>
  <c r="BH18" i="29"/>
  <c r="BG18" i="29"/>
  <c r="BE18" i="29"/>
  <c r="BD18" i="29"/>
  <c r="BC18" i="29"/>
  <c r="BB18" i="29"/>
  <c r="BA18" i="29"/>
  <c r="AZ18" i="29"/>
  <c r="AY18" i="29"/>
  <c r="AX18" i="29"/>
  <c r="AM18" i="29"/>
  <c r="AL18" i="29"/>
  <c r="AK18" i="29"/>
  <c r="AJ18" i="29"/>
  <c r="AI18" i="29"/>
  <c r="AH18" i="29"/>
  <c r="AG18" i="29"/>
  <c r="AF18" i="29"/>
  <c r="AE18" i="29"/>
  <c r="AD18" i="29"/>
  <c r="AC18" i="29"/>
  <c r="Z18" i="29"/>
  <c r="W18" i="29"/>
  <c r="V18" i="29"/>
  <c r="U18" i="29"/>
  <c r="BY17" i="29"/>
  <c r="BX17" i="29"/>
  <c r="BW17" i="29"/>
  <c r="BV17" i="29"/>
  <c r="BU17" i="29"/>
  <c r="BT17" i="29"/>
  <c r="BS17" i="29"/>
  <c r="BR17" i="29"/>
  <c r="BQ17" i="29"/>
  <c r="BP17" i="29"/>
  <c r="BO17" i="29"/>
  <c r="BN17" i="29"/>
  <c r="BM17" i="29"/>
  <c r="BL17" i="29"/>
  <c r="BK17" i="29"/>
  <c r="BJ17" i="29"/>
  <c r="BH17" i="29"/>
  <c r="BG17" i="29"/>
  <c r="BE17" i="29"/>
  <c r="BD17" i="29"/>
  <c r="BC17" i="29"/>
  <c r="BB17" i="29"/>
  <c r="BA17" i="29"/>
  <c r="AZ17" i="29"/>
  <c r="AY17" i="29"/>
  <c r="AX17" i="29"/>
  <c r="AM17" i="29"/>
  <c r="AL17" i="29"/>
  <c r="AK17" i="29"/>
  <c r="AJ17" i="29"/>
  <c r="AI17" i="29"/>
  <c r="AH17" i="29"/>
  <c r="AG17" i="29"/>
  <c r="AF17" i="29"/>
  <c r="AE17" i="29"/>
  <c r="AD17" i="29"/>
  <c r="AC17" i="29"/>
  <c r="Z17" i="29"/>
  <c r="W17" i="29"/>
  <c r="V17" i="29"/>
  <c r="U17" i="29"/>
  <c r="BY16" i="29"/>
  <c r="BX16" i="29"/>
  <c r="BW16" i="29"/>
  <c r="BV16" i="29"/>
  <c r="BU16" i="29"/>
  <c r="BT16" i="29"/>
  <c r="BS16" i="29"/>
  <c r="BR16" i="29"/>
  <c r="BQ16" i="29"/>
  <c r="BP16" i="29"/>
  <c r="BO16" i="29"/>
  <c r="BN16" i="29"/>
  <c r="BM16" i="29"/>
  <c r="BL16" i="29"/>
  <c r="BK16" i="29"/>
  <c r="BJ16" i="29"/>
  <c r="BH16" i="29"/>
  <c r="BG16" i="29"/>
  <c r="BE16" i="29"/>
  <c r="BD16" i="29"/>
  <c r="BC16" i="29"/>
  <c r="BB16" i="29"/>
  <c r="BA16" i="29"/>
  <c r="AZ16" i="29"/>
  <c r="AY16" i="29"/>
  <c r="AX16" i="29"/>
  <c r="AM16" i="29"/>
  <c r="T8" i="29" s="1"/>
  <c r="AL16" i="29"/>
  <c r="AK16" i="29"/>
  <c r="AJ16" i="29"/>
  <c r="AI16" i="29"/>
  <c r="AH16" i="29"/>
  <c r="AG16" i="29"/>
  <c r="AF16" i="29"/>
  <c r="AE16" i="29"/>
  <c r="AD16" i="29"/>
  <c r="AC16" i="29"/>
  <c r="Z16" i="29"/>
  <c r="W16" i="29"/>
  <c r="V16" i="29"/>
  <c r="U16" i="29"/>
  <c r="BY15" i="29"/>
  <c r="BX15" i="29"/>
  <c r="BW15" i="29"/>
  <c r="BV15" i="29"/>
  <c r="BU15" i="29"/>
  <c r="BT15" i="29"/>
  <c r="BS15" i="29"/>
  <c r="BR15" i="29"/>
  <c r="BQ15" i="29"/>
  <c r="BP15" i="29"/>
  <c r="BO15" i="29"/>
  <c r="BN15" i="29"/>
  <c r="BM15" i="29"/>
  <c r="BL15" i="29"/>
  <c r="BK15" i="29"/>
  <c r="BJ15" i="29"/>
  <c r="BH15" i="29"/>
  <c r="BG15" i="29"/>
  <c r="BE15" i="29"/>
  <c r="BD15" i="29"/>
  <c r="BC15" i="29"/>
  <c r="BB15" i="29"/>
  <c r="BA15" i="29"/>
  <c r="AZ15" i="29"/>
  <c r="AY15" i="29"/>
  <c r="AX15" i="29"/>
  <c r="AM15" i="29"/>
  <c r="AL15" i="29"/>
  <c r="AK15" i="29"/>
  <c r="AJ15" i="29"/>
  <c r="AI15" i="29"/>
  <c r="AH15" i="29"/>
  <c r="AG15" i="29"/>
  <c r="AF15" i="29"/>
  <c r="AE15" i="29"/>
  <c r="AD15" i="29"/>
  <c r="AC15" i="29"/>
  <c r="Z15" i="29"/>
  <c r="W15" i="29"/>
  <c r="V15" i="29"/>
  <c r="U15" i="29"/>
  <c r="BY14" i="29"/>
  <c r="BX14" i="29"/>
  <c r="BW14" i="29"/>
  <c r="BV14" i="29"/>
  <c r="BU14" i="29"/>
  <c r="BT14" i="29"/>
  <c r="BS14" i="29"/>
  <c r="BR14" i="29"/>
  <c r="BQ14" i="29"/>
  <c r="BP14" i="29"/>
  <c r="BO14" i="29"/>
  <c r="BN14" i="29"/>
  <c r="BM14" i="29"/>
  <c r="BL14" i="29"/>
  <c r="BK14" i="29"/>
  <c r="BJ14" i="29"/>
  <c r="BH14" i="29"/>
  <c r="BG14" i="29"/>
  <c r="BE14" i="29"/>
  <c r="BD14" i="29"/>
  <c r="BC14" i="29"/>
  <c r="BB14" i="29"/>
  <c r="BA14" i="29"/>
  <c r="AZ14" i="29"/>
  <c r="AY14" i="29"/>
  <c r="AX14" i="29"/>
  <c r="AM14" i="29"/>
  <c r="AL14" i="29"/>
  <c r="AK14" i="29"/>
  <c r="AJ14" i="29"/>
  <c r="AI14" i="29"/>
  <c r="AH14" i="29"/>
  <c r="AG14" i="29"/>
  <c r="AF14" i="29"/>
  <c r="AE14" i="29"/>
  <c r="AD14" i="29"/>
  <c r="AC14" i="29"/>
  <c r="Z14" i="29"/>
  <c r="W14" i="29"/>
  <c r="V14" i="29"/>
  <c r="U14" i="29"/>
  <c r="BY13" i="29"/>
  <c r="BX13" i="29"/>
  <c r="BW13" i="29"/>
  <c r="BV13" i="29"/>
  <c r="BU13" i="29"/>
  <c r="BT13" i="29"/>
  <c r="BS13" i="29"/>
  <c r="BR13" i="29"/>
  <c r="BQ13" i="29"/>
  <c r="BP13" i="29"/>
  <c r="BO13" i="29"/>
  <c r="BN13" i="29"/>
  <c r="BM13" i="29"/>
  <c r="BL13" i="29"/>
  <c r="BK13" i="29"/>
  <c r="BJ13" i="29"/>
  <c r="BH13" i="29"/>
  <c r="BG13" i="29"/>
  <c r="BE13" i="29"/>
  <c r="BD13" i="29"/>
  <c r="BC13" i="29"/>
  <c r="BB13" i="29"/>
  <c r="BA13" i="29"/>
  <c r="AZ13" i="29"/>
  <c r="AY13" i="29"/>
  <c r="AX13" i="29"/>
  <c r="AM13" i="29"/>
  <c r="AL13" i="29"/>
  <c r="AK13" i="29"/>
  <c r="AJ13" i="29"/>
  <c r="AI13" i="29"/>
  <c r="AH13" i="29"/>
  <c r="AG13" i="29"/>
  <c r="AF13" i="29"/>
  <c r="AE13" i="29"/>
  <c r="AD13" i="29"/>
  <c r="AC13" i="29"/>
  <c r="Z13" i="29"/>
  <c r="W13" i="29"/>
  <c r="V13" i="29"/>
  <c r="U13" i="29"/>
  <c r="BY12" i="29"/>
  <c r="BX12" i="29"/>
  <c r="BW12" i="29"/>
  <c r="BV12" i="29"/>
  <c r="BU12" i="29"/>
  <c r="BT12" i="29"/>
  <c r="BS12" i="29"/>
  <c r="BR12" i="29"/>
  <c r="BQ12" i="29"/>
  <c r="BP12" i="29"/>
  <c r="BO12" i="29"/>
  <c r="BN12" i="29"/>
  <c r="BM12" i="29"/>
  <c r="BL12" i="29"/>
  <c r="BK12" i="29"/>
  <c r="BJ12" i="29"/>
  <c r="BH12" i="29"/>
  <c r="BG12" i="29"/>
  <c r="BE12" i="29"/>
  <c r="BD12" i="29"/>
  <c r="BC12" i="29"/>
  <c r="BB12" i="29"/>
  <c r="BA12" i="29"/>
  <c r="AZ12" i="29"/>
  <c r="AY12" i="29"/>
  <c r="AX12" i="29"/>
  <c r="AM12" i="29"/>
  <c r="AL12" i="29"/>
  <c r="AK12" i="29"/>
  <c r="AJ12" i="29"/>
  <c r="Q8" i="29" s="1"/>
  <c r="AI12" i="29"/>
  <c r="AH12" i="29"/>
  <c r="AG12" i="29"/>
  <c r="AF12" i="29"/>
  <c r="AE12" i="29"/>
  <c r="AD12" i="29"/>
  <c r="AC12" i="29"/>
  <c r="Z12" i="29"/>
  <c r="W12" i="29"/>
  <c r="V12" i="29"/>
  <c r="U12" i="29"/>
  <c r="AV8" i="29"/>
  <c r="H47" i="12" s="1"/>
  <c r="AU8" i="29"/>
  <c r="G47" i="12" s="1"/>
  <c r="AT8" i="29"/>
  <c r="F47" i="12" s="1"/>
  <c r="AS8" i="29"/>
  <c r="E47" i="12" s="1"/>
  <c r="AR8" i="29"/>
  <c r="D47" i="12" s="1"/>
  <c r="AQ8" i="29"/>
  <c r="C47" i="12" s="1"/>
  <c r="AO8" i="29"/>
  <c r="C44" i="12" s="1"/>
  <c r="R8" i="29"/>
  <c r="K2" i="29"/>
  <c r="E19" i="12"/>
  <c r="L8" i="29" l="1"/>
  <c r="D26" i="12" s="1"/>
  <c r="O8" i="29"/>
  <c r="G26" i="12" s="1"/>
  <c r="N8" i="29"/>
  <c r="F26" i="12" s="1"/>
  <c r="M10" i="30"/>
  <c r="L6" i="31"/>
  <c r="M8" i="30"/>
  <c r="L20" i="31"/>
  <c r="L15" i="31"/>
  <c r="L9" i="31"/>
  <c r="L8" i="31"/>
  <c r="M21" i="30"/>
  <c r="L17" i="31"/>
  <c r="M18" i="30"/>
  <c r="L18" i="31"/>
  <c r="L13" i="31"/>
  <c r="L11" i="31"/>
  <c r="L16" i="31"/>
  <c r="L5" i="31"/>
  <c r="S8" i="29"/>
  <c r="BV8" i="29"/>
  <c r="O41" i="12" s="1"/>
  <c r="BK8" i="29"/>
  <c r="D41" i="12" s="1"/>
  <c r="BW8" i="29"/>
  <c r="P41" i="12" s="1"/>
  <c r="BJ8" i="29"/>
  <c r="C41" i="12" s="1"/>
  <c r="BC8" i="29"/>
  <c r="H35" i="12" s="1"/>
  <c r="BQ8" i="29"/>
  <c r="J41" i="12" s="1"/>
  <c r="BD8" i="29"/>
  <c r="I35" i="12" s="1"/>
  <c r="BR8" i="29"/>
  <c r="K41" i="12" s="1"/>
  <c r="K1" i="29"/>
  <c r="G18" i="12" s="1"/>
  <c r="P8" i="29"/>
  <c r="BG8" i="29"/>
  <c r="C29" i="12" s="1"/>
  <c r="BT8" i="29"/>
  <c r="M41" i="12" s="1"/>
  <c r="BE8" i="29"/>
  <c r="J35" i="12" s="1"/>
  <c r="BS8" i="29"/>
  <c r="L41" i="12" s="1"/>
  <c r="BH8" i="29"/>
  <c r="D29" i="12" s="1"/>
  <c r="BU8" i="29"/>
  <c r="N41" i="12" s="1"/>
  <c r="M8" i="29"/>
  <c r="E26" i="12" s="1"/>
  <c r="AC8" i="29"/>
  <c r="K3" i="29" s="1"/>
  <c r="AY8" i="29"/>
  <c r="D35" i="12" s="1"/>
  <c r="BM8" i="29"/>
  <c r="F41" i="12" s="1"/>
  <c r="BY8" i="29"/>
  <c r="AX8" i="29"/>
  <c r="C35" i="12" s="1"/>
  <c r="BL8" i="29"/>
  <c r="E41" i="12" s="1"/>
  <c r="BX8" i="29"/>
  <c r="Q41" i="12" s="1"/>
  <c r="K8" i="29"/>
  <c r="C26" i="12" s="1"/>
  <c r="AZ8" i="29"/>
  <c r="E35" i="12" s="1"/>
  <c r="BN8" i="29"/>
  <c r="G41" i="12" s="1"/>
  <c r="BA8" i="29"/>
  <c r="F35" i="12" s="1"/>
  <c r="BO8" i="29"/>
  <c r="H41" i="12" s="1"/>
  <c r="Z8" i="29"/>
  <c r="W2" i="29" s="1"/>
  <c r="I18" i="12" s="1"/>
  <c r="BB8" i="29"/>
  <c r="G35" i="12" s="1"/>
  <c r="BP8" i="29"/>
  <c r="I41" i="12" s="1"/>
  <c r="L10" i="31"/>
  <c r="L14" i="31"/>
  <c r="L24" i="31"/>
  <c r="M9" i="30"/>
  <c r="M11" i="30"/>
  <c r="M24" i="30"/>
  <c r="B12" i="31"/>
  <c r="L12" i="31" s="1"/>
  <c r="B7" i="31"/>
  <c r="L7" i="31" s="1"/>
  <c r="B19" i="31"/>
  <c r="L19" i="31" s="1"/>
  <c r="M17" i="30"/>
  <c r="M19" i="30"/>
  <c r="L23" i="31"/>
  <c r="M12" i="30"/>
  <c r="L21" i="31"/>
  <c r="L25" i="31"/>
  <c r="M25" i="30"/>
  <c r="M26" i="30"/>
  <c r="M23" i="30"/>
  <c r="L22" i="31"/>
  <c r="M20" i="30"/>
  <c r="M16" i="30"/>
  <c r="M13" i="30"/>
  <c r="M14" i="30"/>
  <c r="M28" i="30"/>
  <c r="N12" i="30" l="1"/>
  <c r="O12" i="30"/>
  <c r="N11" i="30"/>
  <c r="O11" i="30"/>
  <c r="N10" i="30"/>
  <c r="O10" i="30"/>
  <c r="N9" i="30"/>
  <c r="O9" i="30"/>
  <c r="F18" i="12"/>
  <c r="I1" i="30"/>
  <c r="N8" i="30"/>
  <c r="O8" i="30"/>
  <c r="U8" i="29"/>
  <c r="E18" i="12" s="1"/>
  <c r="M5" i="30"/>
  <c r="G1" i="30" s="1"/>
  <c r="N5" i="30" l="1"/>
  <c r="O5" i="30"/>
  <c r="C47" i="26" l="1"/>
  <c r="D47" i="26"/>
  <c r="E47" i="26"/>
  <c r="F47" i="26"/>
  <c r="G47" i="26"/>
  <c r="H47" i="26"/>
  <c r="I47" i="26"/>
  <c r="J47" i="26"/>
  <c r="K47" i="26"/>
  <c r="C46" i="26"/>
  <c r="D46" i="26"/>
  <c r="E46" i="26"/>
  <c r="F46" i="26"/>
  <c r="G46" i="26"/>
  <c r="H46" i="26"/>
  <c r="I46" i="26"/>
  <c r="J46" i="26"/>
  <c r="K46" i="26"/>
  <c r="B47" i="26"/>
  <c r="L47" i="26" s="1"/>
  <c r="B45" i="26"/>
  <c r="A47" i="26"/>
  <c r="A46" i="26"/>
  <c r="M50" i="25"/>
  <c r="O50" i="25" s="1"/>
  <c r="D50" i="25"/>
  <c r="E50" i="25"/>
  <c r="F50" i="25"/>
  <c r="G50" i="25"/>
  <c r="H50" i="25"/>
  <c r="I50" i="25"/>
  <c r="J50" i="25"/>
  <c r="K50" i="25"/>
  <c r="L50" i="25"/>
  <c r="D49" i="25"/>
  <c r="E49" i="25"/>
  <c r="F49" i="25"/>
  <c r="G49" i="25"/>
  <c r="H49" i="25"/>
  <c r="I49" i="25"/>
  <c r="J49" i="25"/>
  <c r="K49" i="25"/>
  <c r="L49" i="25"/>
  <c r="C50" i="25"/>
  <c r="C49" i="25"/>
  <c r="B46" i="26" s="1"/>
  <c r="L46" i="26" s="1"/>
  <c r="C48" i="25"/>
  <c r="B50" i="25"/>
  <c r="B49" i="25"/>
  <c r="CA35" i="28"/>
  <c r="BZ35" i="28"/>
  <c r="BY35" i="28"/>
  <c r="BX35" i="28"/>
  <c r="BW35" i="28"/>
  <c r="BV35" i="28"/>
  <c r="BU35" i="28"/>
  <c r="BT35" i="28"/>
  <c r="BS35" i="28"/>
  <c r="BR35" i="28"/>
  <c r="BQ35" i="28"/>
  <c r="BP35" i="28"/>
  <c r="BO35" i="28"/>
  <c r="BN35" i="28"/>
  <c r="BM35" i="28"/>
  <c r="BL35" i="28"/>
  <c r="BJ35" i="28"/>
  <c r="BI35" i="28"/>
  <c r="BG35" i="28"/>
  <c r="BF35" i="28"/>
  <c r="BE35" i="28"/>
  <c r="BD35" i="28"/>
  <c r="BC35" i="28"/>
  <c r="BB35" i="28"/>
  <c r="BA35" i="28"/>
  <c r="AZ35" i="28"/>
  <c r="CA34" i="28"/>
  <c r="BZ34" i="28"/>
  <c r="BY34" i="28"/>
  <c r="BX34" i="28"/>
  <c r="BW34" i="28"/>
  <c r="BV34" i="28"/>
  <c r="BU34" i="28"/>
  <c r="BT34" i="28"/>
  <c r="BS34" i="28"/>
  <c r="BR34" i="28"/>
  <c r="BQ34" i="28"/>
  <c r="BP34" i="28"/>
  <c r="BO34" i="28"/>
  <c r="BN34" i="28"/>
  <c r="BM34" i="28"/>
  <c r="BL34" i="28"/>
  <c r="BJ34" i="28"/>
  <c r="BI34" i="28"/>
  <c r="BG34" i="28"/>
  <c r="BF34" i="28"/>
  <c r="BE34" i="28"/>
  <c r="BD34" i="28"/>
  <c r="BC34" i="28"/>
  <c r="BB34" i="28"/>
  <c r="BA34" i="28"/>
  <c r="AZ34" i="28"/>
  <c r="CA33" i="28"/>
  <c r="BZ33" i="28"/>
  <c r="BY33" i="28"/>
  <c r="BX33" i="28"/>
  <c r="BW33" i="28"/>
  <c r="BV33" i="28"/>
  <c r="BU33" i="28"/>
  <c r="BT33" i="28"/>
  <c r="BS33" i="28"/>
  <c r="BR33" i="28"/>
  <c r="BQ33" i="28"/>
  <c r="BP33" i="28"/>
  <c r="BO33" i="28"/>
  <c r="BN33" i="28"/>
  <c r="BM33" i="28"/>
  <c r="BL33" i="28"/>
  <c r="BJ33" i="28"/>
  <c r="BI33" i="28"/>
  <c r="BG33" i="28"/>
  <c r="BF33" i="28"/>
  <c r="BE33" i="28"/>
  <c r="BD33" i="28"/>
  <c r="BC33" i="28"/>
  <c r="BB33" i="28"/>
  <c r="BA33" i="28"/>
  <c r="AZ33" i="28"/>
  <c r="CA32" i="28"/>
  <c r="BZ32" i="28"/>
  <c r="BY32" i="28"/>
  <c r="BX32" i="28"/>
  <c r="BW32" i="28"/>
  <c r="BV32" i="28"/>
  <c r="BU32" i="28"/>
  <c r="BT32" i="28"/>
  <c r="BS32" i="28"/>
  <c r="BR32" i="28"/>
  <c r="BQ32" i="28"/>
  <c r="BP32" i="28"/>
  <c r="BO32" i="28"/>
  <c r="BN32" i="28"/>
  <c r="BM32" i="28"/>
  <c r="BL32" i="28"/>
  <c r="BJ32" i="28"/>
  <c r="BI32" i="28"/>
  <c r="BG32" i="28"/>
  <c r="BF32" i="28"/>
  <c r="BE32" i="28"/>
  <c r="BD32" i="28"/>
  <c r="BC32" i="28"/>
  <c r="BB32" i="28"/>
  <c r="BA32" i="28"/>
  <c r="AZ32" i="28"/>
  <c r="CA31" i="28"/>
  <c r="BZ31" i="28"/>
  <c r="BY31" i="28"/>
  <c r="BX31" i="28"/>
  <c r="BW31" i="28"/>
  <c r="BV31" i="28"/>
  <c r="BU31" i="28"/>
  <c r="BT31" i="28"/>
  <c r="BS31" i="28"/>
  <c r="BR31" i="28"/>
  <c r="BQ31" i="28"/>
  <c r="BP31" i="28"/>
  <c r="BO31" i="28"/>
  <c r="BN31" i="28"/>
  <c r="BM31" i="28"/>
  <c r="BL31" i="28"/>
  <c r="BJ31" i="28"/>
  <c r="BI31" i="28"/>
  <c r="BG31" i="28"/>
  <c r="BF31" i="28"/>
  <c r="BE31" i="28"/>
  <c r="BD31" i="28"/>
  <c r="BC31" i="28"/>
  <c r="BB31" i="28"/>
  <c r="BA31" i="28"/>
  <c r="AZ31" i="28"/>
  <c r="CA30" i="28"/>
  <c r="BZ30" i="28"/>
  <c r="BY30" i="28"/>
  <c r="BX30" i="28"/>
  <c r="BW30" i="28"/>
  <c r="BV30" i="28"/>
  <c r="BU30" i="28"/>
  <c r="BT30" i="28"/>
  <c r="BS30" i="28"/>
  <c r="BR30" i="28"/>
  <c r="BQ30" i="28"/>
  <c r="BP30" i="28"/>
  <c r="BO30" i="28"/>
  <c r="BN30" i="28"/>
  <c r="BM30" i="28"/>
  <c r="BL30" i="28"/>
  <c r="BJ30" i="28"/>
  <c r="BI30" i="28"/>
  <c r="BG30" i="28"/>
  <c r="BF30" i="28"/>
  <c r="BE30" i="28"/>
  <c r="BD30" i="28"/>
  <c r="BC30" i="28"/>
  <c r="BB30" i="28"/>
  <c r="BA30" i="28"/>
  <c r="AZ30" i="28"/>
  <c r="CA29" i="28"/>
  <c r="BZ29" i="28"/>
  <c r="BY29" i="28"/>
  <c r="BX29" i="28"/>
  <c r="BW29" i="28"/>
  <c r="BV29" i="28"/>
  <c r="BU29" i="28"/>
  <c r="BT29" i="28"/>
  <c r="BS29" i="28"/>
  <c r="BR29" i="28"/>
  <c r="BQ29" i="28"/>
  <c r="BP29" i="28"/>
  <c r="BO29" i="28"/>
  <c r="BN29" i="28"/>
  <c r="BM29" i="28"/>
  <c r="BL29" i="28"/>
  <c r="BJ29" i="28"/>
  <c r="BI29" i="28"/>
  <c r="BG29" i="28"/>
  <c r="BF29" i="28"/>
  <c r="BE29" i="28"/>
  <c r="BD29" i="28"/>
  <c r="BC29" i="28"/>
  <c r="BB29" i="28"/>
  <c r="BA29" i="28"/>
  <c r="AZ29" i="28"/>
  <c r="CA28" i="28"/>
  <c r="BZ28" i="28"/>
  <c r="BY28" i="28"/>
  <c r="BX28" i="28"/>
  <c r="BW28" i="28"/>
  <c r="BV28" i="28"/>
  <c r="BU28" i="28"/>
  <c r="BT28" i="28"/>
  <c r="BS28" i="28"/>
  <c r="BR28" i="28"/>
  <c r="BQ28" i="28"/>
  <c r="BP28" i="28"/>
  <c r="BO28" i="28"/>
  <c r="BN28" i="28"/>
  <c r="BM28" i="28"/>
  <c r="BL28" i="28"/>
  <c r="BJ28" i="28"/>
  <c r="BI28" i="28"/>
  <c r="BG28" i="28"/>
  <c r="BF28" i="28"/>
  <c r="BE28" i="28"/>
  <c r="BD28" i="28"/>
  <c r="BC28" i="28"/>
  <c r="BB28" i="28"/>
  <c r="BA28" i="28"/>
  <c r="AZ28" i="28"/>
  <c r="CA27" i="28"/>
  <c r="BZ27" i="28"/>
  <c r="BY27" i="28"/>
  <c r="BX27" i="28"/>
  <c r="BW27" i="28"/>
  <c r="BV27" i="28"/>
  <c r="BU27" i="28"/>
  <c r="BT27" i="28"/>
  <c r="BS27" i="28"/>
  <c r="BR27" i="28"/>
  <c r="BQ27" i="28"/>
  <c r="BP27" i="28"/>
  <c r="BO27" i="28"/>
  <c r="BN27" i="28"/>
  <c r="BM27" i="28"/>
  <c r="BL27" i="28"/>
  <c r="BJ27" i="28"/>
  <c r="BI27" i="28"/>
  <c r="BG27" i="28"/>
  <c r="BF27" i="28"/>
  <c r="BE27" i="28"/>
  <c r="BD27" i="28"/>
  <c r="BC27" i="28"/>
  <c r="BB27" i="28"/>
  <c r="BA27" i="28"/>
  <c r="AZ27" i="28"/>
  <c r="CA26" i="28"/>
  <c r="BZ26" i="28"/>
  <c r="BY26" i="28"/>
  <c r="BX26" i="28"/>
  <c r="BW26" i="28"/>
  <c r="BV26" i="28"/>
  <c r="BU26" i="28"/>
  <c r="BT26" i="28"/>
  <c r="BS26" i="28"/>
  <c r="BR26" i="28"/>
  <c r="BQ26" i="28"/>
  <c r="BP26" i="28"/>
  <c r="BO26" i="28"/>
  <c r="BN26" i="28"/>
  <c r="BM26" i="28"/>
  <c r="BL26" i="28"/>
  <c r="BJ26" i="28"/>
  <c r="BI26" i="28"/>
  <c r="BG26" i="28"/>
  <c r="BF26" i="28"/>
  <c r="BE26" i="28"/>
  <c r="BD26" i="28"/>
  <c r="BC26" i="28"/>
  <c r="BB26" i="28"/>
  <c r="BA26" i="28"/>
  <c r="AZ26" i="28"/>
  <c r="CA25" i="28"/>
  <c r="BZ25" i="28"/>
  <c r="BY25" i="28"/>
  <c r="BX25" i="28"/>
  <c r="BW25" i="28"/>
  <c r="BV25" i="28"/>
  <c r="BU25" i="28"/>
  <c r="BT25" i="28"/>
  <c r="BS25" i="28"/>
  <c r="BR25" i="28"/>
  <c r="BQ25" i="28"/>
  <c r="BP25" i="28"/>
  <c r="BO25" i="28"/>
  <c r="BN25" i="28"/>
  <c r="BM25" i="28"/>
  <c r="BL25" i="28"/>
  <c r="BJ25" i="28"/>
  <c r="BI25" i="28"/>
  <c r="BG25" i="28"/>
  <c r="BF25" i="28"/>
  <c r="BE25" i="28"/>
  <c r="BD25" i="28"/>
  <c r="BC25" i="28"/>
  <c r="BB25" i="28"/>
  <c r="BA25" i="28"/>
  <c r="AZ25" i="28"/>
  <c r="CA24" i="28"/>
  <c r="BZ24" i="28"/>
  <c r="BY24" i="28"/>
  <c r="BX24" i="28"/>
  <c r="BW24" i="28"/>
  <c r="BV24" i="28"/>
  <c r="BU24" i="28"/>
  <c r="BT24" i="28"/>
  <c r="BS24" i="28"/>
  <c r="BR24" i="28"/>
  <c r="BQ24" i="28"/>
  <c r="BP24" i="28"/>
  <c r="BO24" i="28"/>
  <c r="BN24" i="28"/>
  <c r="BM24" i="28"/>
  <c r="BL24" i="28"/>
  <c r="BJ24" i="28"/>
  <c r="BI24" i="28"/>
  <c r="BG24" i="28"/>
  <c r="BF24" i="28"/>
  <c r="BE24" i="28"/>
  <c r="BD24" i="28"/>
  <c r="BC24" i="28"/>
  <c r="BB24" i="28"/>
  <c r="BA24" i="28"/>
  <c r="AZ24" i="28"/>
  <c r="CA23" i="28"/>
  <c r="BZ23" i="28"/>
  <c r="BY23" i="28"/>
  <c r="BX23" i="28"/>
  <c r="BW23" i="28"/>
  <c r="BV23" i="28"/>
  <c r="BU23" i="28"/>
  <c r="BT23" i="28"/>
  <c r="BS23" i="28"/>
  <c r="BR23" i="28"/>
  <c r="BQ23" i="28"/>
  <c r="BP23" i="28"/>
  <c r="BO23" i="28"/>
  <c r="BN23" i="28"/>
  <c r="BM23" i="28"/>
  <c r="BL23" i="28"/>
  <c r="BJ23" i="28"/>
  <c r="BI23" i="28"/>
  <c r="BG23" i="28"/>
  <c r="BF23" i="28"/>
  <c r="BE23" i="28"/>
  <c r="BD23" i="28"/>
  <c r="BC23" i="28"/>
  <c r="BB23" i="28"/>
  <c r="BA23" i="28"/>
  <c r="AZ23" i="28"/>
  <c r="CA22" i="28"/>
  <c r="BZ22" i="28"/>
  <c r="BY22" i="28"/>
  <c r="BX22" i="28"/>
  <c r="BW22" i="28"/>
  <c r="BV22" i="28"/>
  <c r="BU22" i="28"/>
  <c r="BT22" i="28"/>
  <c r="BS22" i="28"/>
  <c r="BR22" i="28"/>
  <c r="BQ22" i="28"/>
  <c r="BP22" i="28"/>
  <c r="BO22" i="28"/>
  <c r="BN22" i="28"/>
  <c r="BM22" i="28"/>
  <c r="BL22" i="28"/>
  <c r="BJ22" i="28"/>
  <c r="BI22" i="28"/>
  <c r="BG22" i="28"/>
  <c r="BF22" i="28"/>
  <c r="BE22" i="28"/>
  <c r="BD22" i="28"/>
  <c r="BC22" i="28"/>
  <c r="BB22" i="28"/>
  <c r="BA22" i="28"/>
  <c r="AZ22" i="28"/>
  <c r="CA21" i="28"/>
  <c r="BZ21" i="28"/>
  <c r="BY21" i="28"/>
  <c r="BX21" i="28"/>
  <c r="BW21" i="28"/>
  <c r="BV21" i="28"/>
  <c r="BU21" i="28"/>
  <c r="BT21" i="28"/>
  <c r="BS21" i="28"/>
  <c r="BR21" i="28"/>
  <c r="BQ21" i="28"/>
  <c r="BP21" i="28"/>
  <c r="BO21" i="28"/>
  <c r="BN21" i="28"/>
  <c r="BM21" i="28"/>
  <c r="BL21" i="28"/>
  <c r="BJ21" i="28"/>
  <c r="BI21" i="28"/>
  <c r="BG21" i="28"/>
  <c r="BF21" i="28"/>
  <c r="BE21" i="28"/>
  <c r="BD21" i="28"/>
  <c r="BC21" i="28"/>
  <c r="BB21" i="28"/>
  <c r="BA21" i="28"/>
  <c r="AZ21" i="28"/>
  <c r="CA20" i="28"/>
  <c r="BZ20" i="28"/>
  <c r="BY20" i="28"/>
  <c r="BX20" i="28"/>
  <c r="BW20" i="28"/>
  <c r="BV20" i="28"/>
  <c r="BU20" i="28"/>
  <c r="BT20" i="28"/>
  <c r="BS20" i="28"/>
  <c r="BR20" i="28"/>
  <c r="BQ20" i="28"/>
  <c r="BP20" i="28"/>
  <c r="BO20" i="28"/>
  <c r="BN20" i="28"/>
  <c r="BM20" i="28"/>
  <c r="BL20" i="28"/>
  <c r="BJ20" i="28"/>
  <c r="BI20" i="28"/>
  <c r="BG20" i="28"/>
  <c r="BF20" i="28"/>
  <c r="BE20" i="28"/>
  <c r="BD20" i="28"/>
  <c r="BC20" i="28"/>
  <c r="BB20" i="28"/>
  <c r="BA20" i="28"/>
  <c r="AZ20" i="28"/>
  <c r="CA19" i="28"/>
  <c r="BZ19" i="28"/>
  <c r="BY19" i="28"/>
  <c r="BX19" i="28"/>
  <c r="BW19" i="28"/>
  <c r="BV19" i="28"/>
  <c r="BU19" i="28"/>
  <c r="BT19" i="28"/>
  <c r="BS19" i="28"/>
  <c r="BR19" i="28"/>
  <c r="BQ19" i="28"/>
  <c r="BP19" i="28"/>
  <c r="BO19" i="28"/>
  <c r="BN19" i="28"/>
  <c r="BM19" i="28"/>
  <c r="BL19" i="28"/>
  <c r="BJ19" i="28"/>
  <c r="BI19" i="28"/>
  <c r="BG19" i="28"/>
  <c r="BF19" i="28"/>
  <c r="BE19" i="28"/>
  <c r="BD19" i="28"/>
  <c r="BC19" i="28"/>
  <c r="BB19" i="28"/>
  <c r="BA19" i="28"/>
  <c r="AZ19" i="28"/>
  <c r="CA18" i="28"/>
  <c r="BZ18" i="28"/>
  <c r="BY18" i="28"/>
  <c r="BX18" i="28"/>
  <c r="BW18" i="28"/>
  <c r="BV18" i="28"/>
  <c r="BU18" i="28"/>
  <c r="BT18" i="28"/>
  <c r="BS18" i="28"/>
  <c r="BR18" i="28"/>
  <c r="BQ18" i="28"/>
  <c r="BP18" i="28"/>
  <c r="BO18" i="28"/>
  <c r="BN18" i="28"/>
  <c r="BM18" i="28"/>
  <c r="BL18" i="28"/>
  <c r="BJ18" i="28"/>
  <c r="BI18" i="28"/>
  <c r="BG18" i="28"/>
  <c r="BF18" i="28"/>
  <c r="BE18" i="28"/>
  <c r="BD18" i="28"/>
  <c r="BC18" i="28"/>
  <c r="BB18" i="28"/>
  <c r="BA18" i="28"/>
  <c r="AZ18" i="28"/>
  <c r="CA17" i="28"/>
  <c r="BZ17" i="28"/>
  <c r="BY17" i="28"/>
  <c r="BX17" i="28"/>
  <c r="BW17" i="28"/>
  <c r="BV17" i="28"/>
  <c r="BU17" i="28"/>
  <c r="BT17" i="28"/>
  <c r="BS17" i="28"/>
  <c r="BR17" i="28"/>
  <c r="BQ17" i="28"/>
  <c r="BP17" i="28"/>
  <c r="BO17" i="28"/>
  <c r="BN17" i="28"/>
  <c r="BM17" i="28"/>
  <c r="BL17" i="28"/>
  <c r="BJ17" i="28"/>
  <c r="BI17" i="28"/>
  <c r="BG17" i="28"/>
  <c r="BF17" i="28"/>
  <c r="BE17" i="28"/>
  <c r="BD17" i="28"/>
  <c r="BC17" i="28"/>
  <c r="BB17" i="28"/>
  <c r="BA17" i="28"/>
  <c r="AZ17" i="28"/>
  <c r="CA16" i="28"/>
  <c r="BZ16" i="28"/>
  <c r="BY16" i="28"/>
  <c r="BX16" i="28"/>
  <c r="BW16" i="28"/>
  <c r="BV16" i="28"/>
  <c r="BU16" i="28"/>
  <c r="BT16" i="28"/>
  <c r="BS16" i="28"/>
  <c r="BR16" i="28"/>
  <c r="BQ16" i="28"/>
  <c r="BP16" i="28"/>
  <c r="BO16" i="28"/>
  <c r="BN16" i="28"/>
  <c r="BM16" i="28"/>
  <c r="BL16" i="28"/>
  <c r="BJ16" i="28"/>
  <c r="BI16" i="28"/>
  <c r="BG16" i="28"/>
  <c r="BF16" i="28"/>
  <c r="BE16" i="28"/>
  <c r="BD16" i="28"/>
  <c r="BC16" i="28"/>
  <c r="BB16" i="28"/>
  <c r="BA16" i="28"/>
  <c r="AZ16" i="28"/>
  <c r="CA15" i="28"/>
  <c r="BZ15" i="28"/>
  <c r="BY15" i="28"/>
  <c r="BX15" i="28"/>
  <c r="BW15" i="28"/>
  <c r="BV15" i="28"/>
  <c r="BU15" i="28"/>
  <c r="BT15" i="28"/>
  <c r="BS15" i="28"/>
  <c r="BR15" i="28"/>
  <c r="BQ15" i="28"/>
  <c r="BP15" i="28"/>
  <c r="BO15" i="28"/>
  <c r="BN15" i="28"/>
  <c r="BM15" i="28"/>
  <c r="BL15" i="28"/>
  <c r="BJ15" i="28"/>
  <c r="BI15" i="28"/>
  <c r="BG15" i="28"/>
  <c r="BF15" i="28"/>
  <c r="BE15" i="28"/>
  <c r="BD15" i="28"/>
  <c r="BC15" i="28"/>
  <c r="BB15" i="28"/>
  <c r="BA15" i="28"/>
  <c r="AZ15" i="28"/>
  <c r="CA14" i="28"/>
  <c r="BZ14" i="28"/>
  <c r="BY14" i="28"/>
  <c r="BX14" i="28"/>
  <c r="BW14" i="28"/>
  <c r="BV14" i="28"/>
  <c r="BU14" i="28"/>
  <c r="BT14" i="28"/>
  <c r="BS14" i="28"/>
  <c r="BR14" i="28"/>
  <c r="BQ14" i="28"/>
  <c r="BP14" i="28"/>
  <c r="BO14" i="28"/>
  <c r="BN14" i="28"/>
  <c r="BM14" i="28"/>
  <c r="BL14" i="28"/>
  <c r="BJ14" i="28"/>
  <c r="BI14" i="28"/>
  <c r="BG14" i="28"/>
  <c r="BF14" i="28"/>
  <c r="BE14" i="28"/>
  <c r="BD14" i="28"/>
  <c r="BC14" i="28"/>
  <c r="BB14" i="28"/>
  <c r="BA14" i="28"/>
  <c r="AZ14" i="28"/>
  <c r="CA13" i="28"/>
  <c r="BZ13" i="28"/>
  <c r="BY13" i="28"/>
  <c r="BX13" i="28"/>
  <c r="BW13" i="28"/>
  <c r="BV13" i="28"/>
  <c r="BU13" i="28"/>
  <c r="BT13" i="28"/>
  <c r="BS13" i="28"/>
  <c r="BR13" i="28"/>
  <c r="BQ13" i="28"/>
  <c r="BP13" i="28"/>
  <c r="BO13" i="28"/>
  <c r="BN13" i="28"/>
  <c r="BM13" i="28"/>
  <c r="BL13" i="28"/>
  <c r="BJ13" i="28"/>
  <c r="BI13" i="28"/>
  <c r="BG13" i="28"/>
  <c r="BF13" i="28"/>
  <c r="BE13" i="28"/>
  <c r="BD13" i="28"/>
  <c r="BC13" i="28"/>
  <c r="BB13" i="28"/>
  <c r="BA13" i="28"/>
  <c r="AZ13" i="28"/>
  <c r="CA12" i="28"/>
  <c r="BZ12" i="28"/>
  <c r="BY12" i="28"/>
  <c r="BX12" i="28"/>
  <c r="BW12" i="28"/>
  <c r="BV12" i="28"/>
  <c r="BU12" i="28"/>
  <c r="BT12" i="28"/>
  <c r="BS12" i="28"/>
  <c r="BR12" i="28"/>
  <c r="BQ12" i="28"/>
  <c r="BP12" i="28"/>
  <c r="BO12" i="28"/>
  <c r="BN12" i="28"/>
  <c r="BM12" i="28"/>
  <c r="BL12" i="28"/>
  <c r="BJ12" i="28"/>
  <c r="BI12" i="28"/>
  <c r="BG12" i="28"/>
  <c r="BF12" i="28"/>
  <c r="BE12" i="28"/>
  <c r="BD12" i="28"/>
  <c r="BC12" i="28"/>
  <c r="BB12" i="28"/>
  <c r="BA12" i="28"/>
  <c r="AZ12" i="28"/>
  <c r="AL12" i="28"/>
  <c r="AK12" i="28"/>
  <c r="AJ12" i="28"/>
  <c r="AI12" i="28"/>
  <c r="AH12" i="28"/>
  <c r="AG12" i="28"/>
  <c r="AF12" i="28"/>
  <c r="AE12" i="28"/>
  <c r="L7" i="28" s="1"/>
  <c r="AD12" i="28"/>
  <c r="K7" i="28" s="1"/>
  <c r="AC12" i="28"/>
  <c r="AB12" i="28"/>
  <c r="Y12" i="28"/>
  <c r="V12" i="28"/>
  <c r="U12" i="28"/>
  <c r="T12" i="28"/>
  <c r="CA11" i="28"/>
  <c r="CA7" i="28" s="1"/>
  <c r="BZ11" i="28"/>
  <c r="BZ7" i="28" s="1"/>
  <c r="BY11" i="28"/>
  <c r="BY7" i="28" s="1"/>
  <c r="BX11" i="28"/>
  <c r="BX7" i="28" s="1"/>
  <c r="BW11" i="28"/>
  <c r="BW7" i="28" s="1"/>
  <c r="BV11" i="28"/>
  <c r="BV7" i="28" s="1"/>
  <c r="BU11" i="28"/>
  <c r="BU7" i="28" s="1"/>
  <c r="BT11" i="28"/>
  <c r="BT7" i="28" s="1"/>
  <c r="BS11" i="28"/>
  <c r="BS7" i="28" s="1"/>
  <c r="BR11" i="28"/>
  <c r="BR7" i="28" s="1"/>
  <c r="BQ11" i="28"/>
  <c r="BQ7" i="28" s="1"/>
  <c r="BP11" i="28"/>
  <c r="BP7" i="28" s="1"/>
  <c r="BO11" i="28"/>
  <c r="BO7" i="28" s="1"/>
  <c r="BN11" i="28"/>
  <c r="BN7" i="28" s="1"/>
  <c r="BM11" i="28"/>
  <c r="BM7" i="28" s="1"/>
  <c r="BL11" i="28"/>
  <c r="BL7" i="28" s="1"/>
  <c r="BJ11" i="28"/>
  <c r="BI11" i="28"/>
  <c r="BG11" i="28"/>
  <c r="BF11" i="28"/>
  <c r="BE11" i="28"/>
  <c r="BD11" i="28"/>
  <c r="BC11" i="28"/>
  <c r="BB11" i="28"/>
  <c r="BA11" i="28"/>
  <c r="BA7" i="28" s="1"/>
  <c r="AZ11" i="28"/>
  <c r="AZ7" i="28" s="1"/>
  <c r="AL11" i="28"/>
  <c r="AK11" i="28"/>
  <c r="R7" i="28" s="1"/>
  <c r="AJ11" i="28"/>
  <c r="Q7" i="28" s="1"/>
  <c r="AI11" i="28"/>
  <c r="P7" i="28" s="1"/>
  <c r="AH11" i="28"/>
  <c r="O7" i="28" s="1"/>
  <c r="AG11" i="28"/>
  <c r="N7" i="28" s="1"/>
  <c r="AF11" i="28"/>
  <c r="M7" i="28" s="1"/>
  <c r="AE11" i="28"/>
  <c r="AD11" i="28"/>
  <c r="AC11" i="28"/>
  <c r="AB11" i="28"/>
  <c r="Y11" i="28"/>
  <c r="V11" i="28"/>
  <c r="U11" i="28"/>
  <c r="T11" i="28"/>
  <c r="BK7" i="28"/>
  <c r="BH7" i="28"/>
  <c r="AX7" i="28"/>
  <c r="AW7" i="28"/>
  <c r="AV7" i="28"/>
  <c r="AU7" i="28"/>
  <c r="AT7" i="28"/>
  <c r="AS7" i="28"/>
  <c r="AR7" i="28"/>
  <c r="AQ7" i="28"/>
  <c r="AN7" i="28"/>
  <c r="S7" i="28"/>
  <c r="K2" i="28"/>
  <c r="J1392" i="27"/>
  <c r="J1519" i="27"/>
  <c r="I1486" i="27"/>
  <c r="I287" i="27"/>
  <c r="I326" i="27"/>
  <c r="I333" i="27"/>
  <c r="I309" i="27"/>
  <c r="I741" i="27"/>
  <c r="J264" i="27"/>
  <c r="I716" i="27"/>
  <c r="I755" i="27"/>
  <c r="J41" i="27"/>
  <c r="J769" i="27"/>
  <c r="J911" i="27"/>
  <c r="I59" i="27"/>
  <c r="J454" i="27"/>
  <c r="J1156" i="27"/>
  <c r="J175" i="27"/>
  <c r="J767" i="27"/>
  <c r="I733" i="27"/>
  <c r="I445" i="27"/>
  <c r="J878" i="27"/>
  <c r="J939" i="27"/>
  <c r="J716" i="27"/>
  <c r="I253" i="27"/>
  <c r="J889" i="27"/>
  <c r="J908" i="27"/>
  <c r="I1353" i="27"/>
  <c r="J1411" i="27"/>
  <c r="I782" i="27"/>
  <c r="J658" i="27"/>
  <c r="J155" i="27"/>
  <c r="I1079" i="27"/>
  <c r="I1175" i="27"/>
  <c r="I293" i="27"/>
  <c r="J88" i="27"/>
  <c r="J1457" i="27"/>
  <c r="J118" i="27"/>
  <c r="J582" i="27"/>
  <c r="I545" i="27"/>
  <c r="J1091" i="27"/>
  <c r="J1399" i="27"/>
  <c r="I837" i="27"/>
  <c r="I1394" i="27"/>
  <c r="J23" i="27"/>
  <c r="I228" i="27"/>
  <c r="I1118" i="27"/>
  <c r="J714" i="27"/>
  <c r="I246" i="27"/>
  <c r="I254" i="27"/>
  <c r="I1019" i="27"/>
  <c r="I610" i="27"/>
  <c r="J1479" i="27"/>
  <c r="J619" i="27"/>
  <c r="J139" i="27"/>
  <c r="I140" i="27"/>
  <c r="J66" i="27"/>
  <c r="I1066" i="27"/>
  <c r="J1464" i="27"/>
  <c r="I1335" i="27"/>
  <c r="J294" i="27"/>
  <c r="I883" i="27"/>
  <c r="I453" i="27"/>
  <c r="J1361" i="27"/>
  <c r="J222" i="27"/>
  <c r="J822" i="27"/>
  <c r="J1056" i="27"/>
  <c r="I1352" i="27"/>
  <c r="I338" i="27"/>
  <c r="I537" i="27"/>
  <c r="I625" i="27"/>
  <c r="J506" i="27"/>
  <c r="I127" i="27"/>
  <c r="J92" i="27"/>
  <c r="J610" i="27"/>
  <c r="I207" i="27"/>
  <c r="I951" i="27"/>
  <c r="I1332" i="27"/>
  <c r="I1313" i="27"/>
  <c r="J865" i="27"/>
  <c r="I1030" i="27"/>
  <c r="I580" i="27"/>
  <c r="J439" i="27"/>
  <c r="I1493" i="27"/>
  <c r="J922" i="27"/>
  <c r="J790" i="27"/>
  <c r="I1197" i="27"/>
  <c r="J1517" i="27"/>
  <c r="J885" i="27"/>
  <c r="I789" i="27"/>
  <c r="I157" i="27"/>
  <c r="J1442" i="27"/>
  <c r="I1106" i="27"/>
  <c r="I1108" i="27"/>
  <c r="J1226" i="27"/>
  <c r="I1377" i="27"/>
  <c r="J783" i="27"/>
  <c r="I1004" i="27"/>
  <c r="I389" i="27"/>
  <c r="I941" i="27"/>
  <c r="J1335" i="27"/>
  <c r="I787" i="27"/>
  <c r="I198" i="27"/>
  <c r="I1360" i="27"/>
  <c r="I1191" i="27"/>
  <c r="J104" i="27"/>
  <c r="I1136" i="27"/>
  <c r="J962" i="27"/>
  <c r="J448" i="27"/>
  <c r="J289" i="27"/>
  <c r="I94" i="27"/>
  <c r="I1149" i="27"/>
  <c r="I1395" i="27"/>
  <c r="J1471" i="27"/>
  <c r="I193" i="27"/>
  <c r="J980" i="27"/>
  <c r="I1305" i="27"/>
  <c r="I233" i="27"/>
  <c r="I190" i="27"/>
  <c r="I661" i="27"/>
  <c r="J147" i="27"/>
  <c r="I391" i="27"/>
  <c r="I1481" i="27"/>
  <c r="J90" i="27"/>
  <c r="J1521" i="27"/>
  <c r="I81" i="27"/>
  <c r="I596" i="27"/>
  <c r="I1193" i="27"/>
  <c r="J428" i="27"/>
  <c r="I74" i="27"/>
  <c r="I654" i="27"/>
  <c r="I454" i="27"/>
  <c r="J625" i="27"/>
  <c r="I339" i="27"/>
  <c r="J464" i="27"/>
  <c r="I583" i="27"/>
  <c r="J1460" i="27"/>
  <c r="I1326" i="27"/>
  <c r="I1371" i="27"/>
  <c r="J347" i="27"/>
  <c r="I349" i="27"/>
  <c r="J870" i="27"/>
  <c r="I1445" i="27"/>
  <c r="I1466" i="27"/>
  <c r="I689" i="27"/>
  <c r="J942" i="27"/>
  <c r="J1255" i="27"/>
  <c r="J83" i="27"/>
  <c r="I1172" i="27"/>
  <c r="I533" i="27"/>
  <c r="I549" i="27"/>
  <c r="J285" i="27"/>
  <c r="J512" i="27"/>
  <c r="J443" i="27"/>
  <c r="I612" i="27"/>
  <c r="I29" i="27"/>
  <c r="I291" i="27"/>
  <c r="J1233" i="27"/>
  <c r="J968" i="27"/>
  <c r="I1056" i="27"/>
  <c r="I706" i="27"/>
  <c r="I568" i="27"/>
  <c r="I1419" i="27"/>
  <c r="J886" i="27"/>
  <c r="J1423" i="27"/>
  <c r="I97" i="27"/>
  <c r="I95" i="27"/>
  <c r="J435" i="27"/>
  <c r="J507" i="27"/>
  <c r="I87" i="27"/>
  <c r="I1460" i="27"/>
  <c r="J977" i="27"/>
  <c r="J1095" i="27"/>
  <c r="I602" i="27"/>
  <c r="I868" i="27"/>
  <c r="I1161" i="27"/>
  <c r="J542" i="27"/>
  <c r="J668" i="27"/>
  <c r="I1042" i="27"/>
  <c r="J431" i="27"/>
  <c r="I943" i="27"/>
  <c r="J804" i="27"/>
  <c r="J893" i="27"/>
  <c r="J1155" i="27"/>
  <c r="J1434" i="27"/>
  <c r="J1414" i="27"/>
  <c r="J538" i="27"/>
  <c r="I817" i="27"/>
  <c r="I1211" i="27"/>
  <c r="J413" i="27"/>
  <c r="J330" i="27"/>
  <c r="I989" i="27"/>
  <c r="I1067" i="27"/>
  <c r="J492" i="27"/>
  <c r="J1383" i="27"/>
  <c r="J810" i="27"/>
  <c r="I1379" i="27"/>
  <c r="J96" i="27"/>
  <c r="I21" i="27"/>
  <c r="J115" i="27"/>
  <c r="I640" i="27"/>
  <c r="I936" i="27"/>
  <c r="I705" i="27"/>
  <c r="J49" i="27"/>
  <c r="J121" i="27"/>
  <c r="J476" i="27"/>
  <c r="J770" i="27"/>
  <c r="I1293" i="27"/>
  <c r="I1130" i="27"/>
  <c r="I516" i="27"/>
  <c r="J89" i="27"/>
  <c r="J1024" i="27"/>
  <c r="J1215" i="27"/>
  <c r="I1346" i="27"/>
  <c r="J701" i="27"/>
  <c r="J1168" i="27"/>
  <c r="I199" i="27"/>
  <c r="J913" i="27"/>
  <c r="I980" i="27"/>
  <c r="I1080" i="27"/>
  <c r="I106" i="27"/>
  <c r="J226" i="27"/>
  <c r="J1373" i="27"/>
  <c r="I1185" i="27"/>
  <c r="I371" i="27"/>
  <c r="I455" i="27"/>
  <c r="I1529" i="27"/>
  <c r="I1003" i="27"/>
  <c r="I1194" i="27"/>
  <c r="I188" i="27"/>
  <c r="J391" i="27"/>
  <c r="J174" i="27"/>
  <c r="J1515" i="27"/>
  <c r="J122" i="27"/>
  <c r="J1301" i="27"/>
  <c r="I1266" i="27"/>
  <c r="I1018" i="27"/>
  <c r="J1310" i="27"/>
  <c r="I1412" i="27"/>
  <c r="I1102" i="27"/>
  <c r="J945" i="27"/>
  <c r="I988" i="27"/>
  <c r="J657" i="27"/>
  <c r="J698" i="27"/>
  <c r="I86" i="27"/>
  <c r="I578" i="27"/>
  <c r="I211" i="27"/>
  <c r="J1529" i="27"/>
  <c r="I861" i="27"/>
  <c r="J465" i="27"/>
  <c r="J602" i="27"/>
  <c r="I1260" i="27"/>
  <c r="J643" i="27"/>
  <c r="J55" i="27"/>
  <c r="J1129" i="27"/>
  <c r="I125" i="27"/>
  <c r="I419" i="27"/>
  <c r="J279" i="27"/>
  <c r="J452" i="27"/>
  <c r="J38" i="27"/>
  <c r="I1156" i="27"/>
  <c r="J1292" i="27"/>
  <c r="I1308" i="27"/>
  <c r="I871" i="27"/>
  <c r="J572" i="27"/>
  <c r="I783" i="27"/>
  <c r="J1123" i="27"/>
  <c r="J824" i="27"/>
  <c r="I796" i="27"/>
  <c r="J364" i="27"/>
  <c r="I482" i="27"/>
  <c r="I754" i="27"/>
  <c r="I912" i="27"/>
  <c r="I597" i="27"/>
  <c r="J107" i="27"/>
  <c r="I1474" i="27"/>
  <c r="I1246" i="27"/>
  <c r="I51" i="27"/>
  <c r="I22" i="27"/>
  <c r="I1135" i="27"/>
  <c r="J79" i="27"/>
  <c r="J1336" i="27"/>
  <c r="I567" i="27"/>
  <c r="J626" i="27"/>
  <c r="I1137" i="27"/>
  <c r="I413" i="27"/>
  <c r="I1319" i="27"/>
  <c r="J335" i="27"/>
  <c r="I45" i="27"/>
  <c r="J1220" i="27"/>
  <c r="J150" i="27"/>
  <c r="J370" i="27"/>
  <c r="I574" i="27"/>
  <c r="I839" i="27"/>
  <c r="J483" i="27"/>
  <c r="J1347" i="27"/>
  <c r="I1167" i="27"/>
  <c r="I955" i="27"/>
  <c r="J685" i="27"/>
  <c r="J65" i="27"/>
  <c r="J910" i="27"/>
  <c r="I290" i="27"/>
  <c r="I279" i="27"/>
  <c r="J1377" i="27"/>
  <c r="J892" i="27"/>
  <c r="J1102" i="27"/>
  <c r="I1026" i="27"/>
  <c r="J798" i="27"/>
  <c r="I1309" i="27"/>
  <c r="I548" i="27"/>
  <c r="I120" i="27"/>
  <c r="J1287" i="27"/>
  <c r="J984" i="27"/>
  <c r="I443" i="27"/>
  <c r="J1148" i="27"/>
  <c r="I901" i="27"/>
  <c r="J1066" i="27"/>
  <c r="I1470" i="27"/>
  <c r="J845" i="27"/>
  <c r="I1020" i="27"/>
  <c r="J1362" i="27"/>
  <c r="I91" i="27"/>
  <c r="J1047" i="27"/>
  <c r="J305" i="27"/>
  <c r="I1461" i="27"/>
  <c r="J213" i="27"/>
  <c r="J363" i="27"/>
  <c r="I1314" i="27"/>
  <c r="J809" i="27"/>
  <c r="J904" i="27"/>
  <c r="I664" i="27"/>
  <c r="J642" i="27"/>
  <c r="I1396" i="27"/>
  <c r="J388" i="27"/>
  <c r="I1087" i="27"/>
  <c r="I1166" i="27"/>
  <c r="I1094" i="27"/>
  <c r="I540" i="27"/>
  <c r="I169" i="27"/>
  <c r="I367" i="27"/>
  <c r="J267" i="27"/>
  <c r="I282" i="27"/>
  <c r="J48" i="27"/>
  <c r="I467" i="27"/>
  <c r="I1269" i="27"/>
  <c r="J795" i="27"/>
  <c r="J636" i="27"/>
  <c r="J1048" i="27"/>
  <c r="J587" i="27"/>
  <c r="I1341" i="27"/>
  <c r="J750" i="27"/>
  <c r="J897" i="27"/>
  <c r="I1152" i="27"/>
  <c r="I77" i="27"/>
  <c r="J1177" i="27"/>
  <c r="J715" i="27"/>
  <c r="I1051" i="27"/>
  <c r="J743" i="27"/>
  <c r="I1475" i="27"/>
  <c r="J921" i="27"/>
  <c r="J1199" i="27"/>
  <c r="J344" i="27"/>
  <c r="I1382" i="27"/>
  <c r="I944" i="27"/>
  <c r="J979" i="27"/>
  <c r="I969" i="27"/>
  <c r="I283" i="27"/>
  <c r="J1230" i="27"/>
  <c r="I1221" i="27"/>
  <c r="J867" i="27"/>
  <c r="I864" i="27"/>
  <c r="J830" i="27"/>
  <c r="I1397" i="27"/>
  <c r="I711" i="27"/>
  <c r="J1182" i="27"/>
  <c r="I1202" i="27"/>
  <c r="I206" i="27"/>
  <c r="J618" i="27"/>
  <c r="I1212" i="27"/>
  <c r="I896" i="27"/>
  <c r="J359" i="27"/>
  <c r="J257" i="27"/>
  <c r="I953" i="27"/>
  <c r="J1161" i="27"/>
  <c r="J17" i="27"/>
  <c r="J1021" i="27"/>
  <c r="I500" i="27"/>
  <c r="I1252" i="27"/>
  <c r="I251" i="27"/>
  <c r="J1451" i="27"/>
  <c r="J524" i="27"/>
  <c r="I693" i="27"/>
  <c r="I875" i="27"/>
  <c r="I538" i="27"/>
  <c r="J523" i="27"/>
  <c r="I1153" i="27"/>
  <c r="J987" i="27"/>
  <c r="J1485" i="27"/>
  <c r="J1237" i="27"/>
  <c r="I335" i="27"/>
  <c r="I881" i="27"/>
  <c r="J424" i="27"/>
  <c r="I456" i="27"/>
  <c r="I914" i="27"/>
  <c r="I637" i="27"/>
  <c r="I148" i="27"/>
  <c r="I374" i="27"/>
  <c r="J120" i="27"/>
  <c r="I1099" i="27"/>
  <c r="J1391" i="27"/>
  <c r="J771" i="27"/>
  <c r="I132" i="27"/>
  <c r="I224" i="27"/>
  <c r="J249" i="27"/>
  <c r="J1321" i="27"/>
  <c r="J244" i="27"/>
  <c r="J1173" i="27"/>
  <c r="J763" i="27"/>
  <c r="I1105" i="27"/>
  <c r="I995" i="27"/>
  <c r="I96" i="27"/>
  <c r="I487" i="27"/>
  <c r="J481" i="27"/>
  <c r="J502" i="27"/>
  <c r="I767" i="27"/>
  <c r="J1389" i="27"/>
  <c r="J1202" i="27"/>
  <c r="I270" i="27"/>
  <c r="J20" i="27"/>
  <c r="J530" i="27"/>
  <c r="J421" i="27"/>
  <c r="J166" i="27"/>
  <c r="J1481" i="27"/>
  <c r="J1312" i="27"/>
  <c r="I987" i="27"/>
  <c r="J480" i="27"/>
  <c r="J677" i="27"/>
  <c r="J844" i="27"/>
  <c r="J238" i="27"/>
  <c r="J585" i="27"/>
  <c r="I373" i="27"/>
  <c r="J341" i="27"/>
  <c r="J934" i="27"/>
  <c r="J1503" i="27"/>
  <c r="J478" i="27"/>
  <c r="J1122" i="27"/>
  <c r="I308" i="27"/>
  <c r="I41" i="27"/>
  <c r="J1084" i="27"/>
  <c r="J858" i="27"/>
  <c r="I939" i="27"/>
  <c r="J441" i="27"/>
  <c r="I463" i="27"/>
  <c r="J203" i="27"/>
  <c r="J757" i="27"/>
  <c r="J687" i="27"/>
  <c r="I629" i="27"/>
  <c r="I954" i="27"/>
  <c r="J1061" i="27"/>
  <c r="J1257" i="27"/>
  <c r="J286" i="27"/>
  <c r="I1187" i="27"/>
  <c r="J352" i="27"/>
  <c r="I425" i="27"/>
  <c r="J325" i="27"/>
  <c r="J1079" i="27"/>
  <c r="I863" i="27"/>
  <c r="I1028" i="27"/>
  <c r="I747" i="27"/>
  <c r="J1398" i="27"/>
  <c r="I518" i="27"/>
  <c r="J726" i="27"/>
  <c r="J130" i="27"/>
  <c r="J527" i="27"/>
  <c r="I219" i="27"/>
  <c r="J1239" i="27"/>
  <c r="J380" i="27"/>
  <c r="J296" i="27"/>
  <c r="J498" i="27"/>
  <c r="I1011" i="27"/>
  <c r="J1025" i="27"/>
  <c r="J47" i="27"/>
  <c r="J514" i="27"/>
  <c r="J596" i="27"/>
  <c r="I1242" i="27"/>
  <c r="I603" i="27"/>
  <c r="J930" i="27"/>
  <c r="I492" i="27"/>
  <c r="I821" i="27"/>
  <c r="I525" i="27"/>
  <c r="I624" i="27"/>
  <c r="J615" i="27"/>
  <c r="J429" i="27"/>
  <c r="J793" i="27"/>
  <c r="I446" i="27"/>
  <c r="I404" i="27"/>
  <c r="J46" i="27"/>
  <c r="I848" i="27"/>
  <c r="J724" i="27"/>
  <c r="J836" i="27"/>
  <c r="J358" i="27"/>
  <c r="I867" i="27"/>
  <c r="J419" i="27"/>
  <c r="J496" i="27"/>
  <c r="J309" i="27"/>
  <c r="J1319" i="27"/>
  <c r="J758" i="27"/>
  <c r="I799" i="27"/>
  <c r="I328" i="27"/>
  <c r="I356" i="27"/>
  <c r="J593" i="27"/>
  <c r="I442" i="27"/>
  <c r="J1444" i="27"/>
  <c r="J1169" i="27"/>
  <c r="J237" i="27"/>
  <c r="J1175" i="27"/>
  <c r="J650" i="27"/>
  <c r="I377" i="27"/>
  <c r="I1446" i="27"/>
  <c r="J207" i="27"/>
  <c r="J727" i="27"/>
  <c r="J559" i="27"/>
  <c r="I1487" i="27"/>
  <c r="J1317" i="27"/>
  <c r="I968" i="27"/>
  <c r="J732" i="27"/>
  <c r="J730" i="27"/>
  <c r="J509" i="27"/>
  <c r="I670" i="27"/>
  <c r="I223" i="27"/>
  <c r="I696" i="27"/>
  <c r="I857" i="27"/>
  <c r="I874" i="27"/>
  <c r="J1113" i="27"/>
  <c r="I247" i="27"/>
  <c r="J91" i="27"/>
  <c r="J1266" i="27"/>
  <c r="I889" i="27"/>
  <c r="I542" i="27"/>
  <c r="J794" i="27"/>
  <c r="J1483" i="27"/>
  <c r="J551" i="27"/>
  <c r="J1297" i="27"/>
  <c r="I1029" i="27"/>
  <c r="J81" i="27"/>
  <c r="I392" i="27"/>
  <c r="I406" i="27"/>
  <c r="J864" i="27"/>
  <c r="I158" i="27"/>
  <c r="I559" i="27"/>
  <c r="I812" i="27"/>
  <c r="J863" i="27"/>
  <c r="J992" i="27"/>
  <c r="J568" i="27"/>
  <c r="J251" i="27"/>
  <c r="J1323" i="27"/>
  <c r="J839" i="27"/>
  <c r="J641" i="27"/>
  <c r="I1498" i="27"/>
  <c r="J704" i="27"/>
  <c r="I725" i="27"/>
  <c r="J1508" i="27"/>
  <c r="I961" i="27"/>
  <c r="J1191" i="27"/>
  <c r="J728" i="27"/>
  <c r="J1300" i="27"/>
  <c r="I528" i="27"/>
  <c r="J437" i="27"/>
  <c r="I804" i="27"/>
  <c r="I1169" i="27"/>
  <c r="J946" i="27"/>
  <c r="I647" i="27"/>
  <c r="I440" i="27"/>
  <c r="I1088" i="27"/>
  <c r="J1160" i="27"/>
  <c r="J400" i="27"/>
  <c r="I138" i="27"/>
  <c r="J71" i="27"/>
  <c r="J486" i="27"/>
  <c r="J274" i="27"/>
  <c r="J93" i="27"/>
  <c r="I1238" i="27"/>
  <c r="I572" i="27"/>
  <c r="I1517" i="27"/>
  <c r="J241" i="27"/>
  <c r="J852" i="27"/>
  <c r="J1218" i="27"/>
  <c r="I1415" i="27"/>
  <c r="J30" i="27"/>
  <c r="J132" i="27"/>
  <c r="J190" i="27"/>
  <c r="J534" i="27"/>
  <c r="J319" i="27"/>
  <c r="I204" i="27"/>
  <c r="I276" i="27"/>
  <c r="J300" i="27"/>
  <c r="I1233" i="27"/>
  <c r="J797" i="27"/>
  <c r="I1023" i="27"/>
  <c r="I1502" i="27"/>
  <c r="I1524" i="27"/>
  <c r="I1389" i="27"/>
  <c r="J1366" i="27"/>
  <c r="J561" i="27"/>
  <c r="I297" i="27"/>
  <c r="J1149" i="27"/>
  <c r="J803" i="27"/>
  <c r="J1183" i="27"/>
  <c r="J1032" i="27"/>
  <c r="J84" i="27"/>
  <c r="I622" i="27"/>
  <c r="J903" i="27"/>
  <c r="J474" i="27"/>
  <c r="I990" i="27"/>
  <c r="I1329" i="27"/>
  <c r="J293" i="27"/>
  <c r="J1432" i="27"/>
  <c r="J218" i="27"/>
  <c r="I150" i="27"/>
  <c r="J1484" i="27"/>
  <c r="I604" i="27"/>
  <c r="I1206" i="27"/>
  <c r="I1424" i="27"/>
  <c r="I351" i="27"/>
  <c r="J1163" i="27"/>
  <c r="J103" i="27"/>
  <c r="I1092" i="27"/>
  <c r="I294" i="27"/>
  <c r="I393" i="27"/>
  <c r="I1301" i="27"/>
  <c r="J1256" i="27"/>
  <c r="J856" i="27"/>
  <c r="I1351" i="27"/>
  <c r="I615" i="27"/>
  <c r="J1328" i="27"/>
  <c r="I1330" i="27"/>
  <c r="I486" i="27"/>
  <c r="J260" i="27"/>
  <c r="J1147" i="27"/>
  <c r="J1277" i="27"/>
  <c r="I72" i="27"/>
  <c r="I1176" i="27"/>
  <c r="J711" i="27"/>
  <c r="J453" i="27"/>
  <c r="I1033" i="27"/>
  <c r="I1409" i="27"/>
  <c r="J1527" i="27"/>
  <c r="I82" i="27"/>
  <c r="I1469" i="27"/>
  <c r="I229" i="27"/>
  <c r="J879" i="27"/>
  <c r="I682" i="27"/>
  <c r="I1297" i="27"/>
  <c r="J800" i="27"/>
  <c r="I441" i="27"/>
  <c r="J792" i="27"/>
  <c r="I116" i="27"/>
  <c r="J510" i="27"/>
  <c r="J914" i="27"/>
  <c r="I341" i="27"/>
  <c r="I118" i="27"/>
  <c r="I31" i="27"/>
  <c r="J1520" i="27"/>
  <c r="J916" i="27"/>
  <c r="J1468" i="27"/>
  <c r="I360" i="27"/>
  <c r="J1315" i="27"/>
  <c r="J1054" i="27"/>
  <c r="J316" i="27"/>
  <c r="J993" i="27"/>
  <c r="J1197" i="27"/>
  <c r="J212" i="27"/>
  <c r="I317" i="27"/>
  <c r="I687" i="27"/>
  <c r="I1230" i="27"/>
  <c r="J1033" i="27"/>
  <c r="J385" i="27"/>
  <c r="J116" i="27"/>
  <c r="I1500" i="27"/>
  <c r="I979" i="27"/>
  <c r="I1168" i="27"/>
  <c r="I1229" i="27"/>
  <c r="I865" i="27"/>
  <c r="J570" i="27"/>
  <c r="I1241" i="27"/>
  <c r="I475" i="27"/>
  <c r="J321" i="27"/>
  <c r="I238" i="27"/>
  <c r="I577" i="27"/>
  <c r="I49" i="27"/>
  <c r="I593" i="27"/>
  <c r="I902" i="27"/>
  <c r="I1370" i="27"/>
  <c r="I740" i="27"/>
  <c r="I141" i="27"/>
  <c r="J146" i="27"/>
  <c r="I598" i="27"/>
  <c r="J376" i="27"/>
  <c r="I359" i="27"/>
  <c r="I862" i="27"/>
  <c r="J1055" i="27"/>
  <c r="J1270" i="27"/>
  <c r="I1015" i="27"/>
  <c r="J208" i="27"/>
  <c r="I631" i="27"/>
  <c r="J564" i="27"/>
  <c r="I225" i="27"/>
  <c r="I1526" i="27"/>
  <c r="J1112" i="27"/>
  <c r="J231" i="27"/>
  <c r="I429" i="27"/>
  <c r="I472" i="27"/>
  <c r="J1200" i="27"/>
  <c r="J182" i="27"/>
  <c r="I139" i="27"/>
  <c r="I42" i="27"/>
  <c r="I1523" i="27"/>
  <c r="I1411" i="27"/>
  <c r="I1090" i="27"/>
  <c r="I563" i="27"/>
  <c r="I644" i="27"/>
  <c r="J1260" i="27"/>
  <c r="J188" i="27"/>
  <c r="J738" i="27"/>
  <c r="J692" i="27"/>
  <c r="J1490" i="27"/>
  <c r="J1083" i="27"/>
  <c r="I1519" i="27"/>
  <c r="I1220" i="27"/>
  <c r="J1170" i="27"/>
  <c r="I1311" i="27"/>
  <c r="I232" i="27"/>
  <c r="J876" i="27"/>
  <c r="J766" i="27"/>
  <c r="J1327" i="27"/>
  <c r="I1143" i="27"/>
  <c r="J25" i="27"/>
  <c r="I816" i="27"/>
  <c r="I230" i="27"/>
  <c r="J440" i="27"/>
  <c r="J745" i="27"/>
  <c r="I1263" i="27"/>
  <c r="I887" i="27"/>
  <c r="J411" i="27"/>
  <c r="I411" i="27"/>
  <c r="I1366" i="27"/>
  <c r="J86" i="27"/>
  <c r="J1074" i="27"/>
  <c r="I33" i="27"/>
  <c r="J135" i="27"/>
  <c r="J533" i="27"/>
  <c r="J189" i="27"/>
  <c r="I403" i="27"/>
  <c r="I292" i="27"/>
  <c r="I401" i="27"/>
  <c r="J280" i="27"/>
  <c r="J1507" i="27"/>
  <c r="J438" i="27"/>
  <c r="J1435" i="27"/>
  <c r="J1073" i="27"/>
  <c r="J262" i="27"/>
  <c r="I1522" i="27"/>
  <c r="J1524" i="27"/>
  <c r="I970" i="27"/>
  <c r="J554" i="27"/>
  <c r="I599" i="27"/>
  <c r="J258" i="27"/>
  <c r="J1128" i="27"/>
  <c r="I756" i="27"/>
  <c r="J151" i="27"/>
  <c r="I595" i="27"/>
  <c r="J590" i="27"/>
  <c r="J61" i="27"/>
  <c r="J1231" i="27"/>
  <c r="J1119" i="27"/>
  <c r="I80" i="27"/>
  <c r="J1518" i="27"/>
  <c r="I1381" i="27"/>
  <c r="I71" i="27"/>
  <c r="J932" i="27"/>
  <c r="J832" i="27"/>
  <c r="J420" i="27"/>
  <c r="J1303" i="27"/>
  <c r="I266" i="27"/>
  <c r="J1345" i="27"/>
  <c r="I262" i="27"/>
  <c r="I589" i="27"/>
  <c r="J674" i="27"/>
  <c r="J204" i="27"/>
  <c r="J315" i="27"/>
  <c r="I719" i="27"/>
  <c r="I209" i="27"/>
  <c r="I506" i="27"/>
  <c r="I1114" i="27"/>
  <c r="J1424" i="27"/>
  <c r="I337" i="27"/>
  <c r="J1293" i="27"/>
  <c r="I810" i="27"/>
  <c r="I311" i="27"/>
  <c r="I1449" i="27"/>
  <c r="J616" i="27"/>
  <c r="J1286" i="27"/>
  <c r="J1117" i="27"/>
  <c r="J1258" i="27"/>
  <c r="I823" i="27"/>
  <c r="J584" i="27"/>
  <c r="J887" i="27"/>
  <c r="I992" i="27"/>
  <c r="I171" i="27"/>
  <c r="J662" i="27"/>
  <c r="J87" i="27"/>
  <c r="I66" i="27"/>
  <c r="I336" i="27"/>
  <c r="I913" i="27"/>
  <c r="I531" i="27"/>
  <c r="I30" i="27"/>
  <c r="I1121" i="27"/>
  <c r="I134" i="27"/>
  <c r="J998" i="27"/>
  <c r="I1008" i="27"/>
  <c r="J720" i="27"/>
  <c r="I130" i="27"/>
  <c r="J594" i="27"/>
  <c r="J1408" i="27"/>
  <c r="I174" i="27"/>
  <c r="J1452" i="27"/>
  <c r="J814" i="27"/>
  <c r="I1070" i="27"/>
  <c r="I1219" i="27"/>
  <c r="J460" i="27"/>
  <c r="J1449" i="27"/>
  <c r="I258" i="27"/>
  <c r="J94" i="27"/>
  <c r="J1439" i="27"/>
  <c r="I325" i="27"/>
  <c r="I296" i="27"/>
  <c r="J768" i="27"/>
  <c r="J635" i="27"/>
  <c r="J958" i="27"/>
  <c r="I1339" i="27"/>
  <c r="J1150" i="27"/>
  <c r="J846" i="27"/>
  <c r="I1343" i="27"/>
  <c r="I665" i="27"/>
  <c r="J953" i="27"/>
  <c r="J253" i="27"/>
  <c r="I898" i="27"/>
  <c r="I1482" i="27"/>
  <c r="I396" i="27"/>
  <c r="J187" i="27"/>
  <c r="I1485" i="27"/>
  <c r="I627" i="27"/>
  <c r="J1413" i="27"/>
  <c r="J490" i="27"/>
  <c r="J1477" i="27"/>
  <c r="J673" i="27"/>
  <c r="I382" i="27"/>
  <c r="I764" i="27"/>
  <c r="J1441" i="27"/>
  <c r="I345" i="27"/>
  <c r="I1196" i="27"/>
  <c r="J1431" i="27"/>
  <c r="J1342" i="27"/>
  <c r="J1151" i="27"/>
  <c r="I304" i="27"/>
  <c r="I935" i="27"/>
  <c r="J1376" i="27"/>
  <c r="J447" i="27"/>
  <c r="I426" i="27"/>
  <c r="I586" i="27"/>
  <c r="I301" i="27"/>
  <c r="I384" i="27"/>
  <c r="I923" i="27"/>
  <c r="I189" i="27"/>
  <c r="J571" i="27"/>
  <c r="I437" i="27"/>
  <c r="I1435" i="27"/>
  <c r="J1285" i="27"/>
  <c r="J1510" i="27"/>
  <c r="I776" i="27"/>
  <c r="I621" i="27"/>
  <c r="J168" i="27"/>
  <c r="I1195" i="27"/>
  <c r="I187" i="27"/>
  <c r="J1152" i="27"/>
  <c r="J28" i="27"/>
  <c r="I1222" i="27"/>
  <c r="J607" i="27"/>
  <c r="I244" i="27"/>
  <c r="I302" i="27"/>
  <c r="I386" i="27"/>
  <c r="J712" i="27"/>
  <c r="I993" i="27"/>
  <c r="J614" i="27"/>
  <c r="I1098" i="27"/>
  <c r="J303" i="27"/>
  <c r="J229" i="27"/>
  <c r="I1333" i="27"/>
  <c r="J153" i="27"/>
  <c r="I523" i="27"/>
  <c r="I93" i="27"/>
  <c r="I744" i="27"/>
  <c r="I1521" i="27"/>
  <c r="J306" i="27"/>
  <c r="J1166" i="27"/>
  <c r="J1472" i="27"/>
  <c r="I561" i="27"/>
  <c r="I320" i="27"/>
  <c r="J233" i="27"/>
  <c r="I1292" i="27"/>
  <c r="J1014" i="27"/>
  <c r="J580" i="27"/>
  <c r="I212" i="27"/>
  <c r="I950" i="27"/>
  <c r="J1027" i="27"/>
  <c r="J223" i="27"/>
  <c r="J1280" i="27"/>
  <c r="I658" i="27"/>
  <c r="I1116" i="27"/>
  <c r="I439" i="27"/>
  <c r="I231" i="27"/>
  <c r="I1097" i="27"/>
  <c r="J342" i="27"/>
  <c r="J801" i="27"/>
  <c r="I616" i="27"/>
  <c r="I248" i="27"/>
  <c r="J1313" i="27"/>
  <c r="J1290" i="27"/>
  <c r="J1445" i="27"/>
  <c r="I512" i="27"/>
  <c r="J1204" i="27"/>
  <c r="J67" i="27"/>
  <c r="I417" i="27"/>
  <c r="I1198" i="27"/>
  <c r="I847" i="27"/>
  <c r="J659" i="27"/>
  <c r="J459" i="27"/>
  <c r="J890" i="27"/>
  <c r="I1131" i="27"/>
  <c r="I277" i="27"/>
  <c r="J250" i="27"/>
  <c r="J1212" i="27"/>
  <c r="J1086" i="27"/>
  <c r="I1128" i="27"/>
  <c r="J1437" i="27"/>
  <c r="I1463" i="27"/>
  <c r="I24" i="27"/>
  <c r="I623" i="27"/>
  <c r="J195" i="27"/>
  <c r="J34" i="27"/>
  <c r="J1172" i="27"/>
  <c r="I698" i="27"/>
  <c r="J58" i="27"/>
  <c r="J553" i="27"/>
  <c r="J99" i="27"/>
  <c r="I390" i="27"/>
  <c r="I1272" i="27"/>
  <c r="I316" i="27"/>
  <c r="I1392" i="27"/>
  <c r="J654" i="27"/>
  <c r="I630" i="27"/>
  <c r="I501" i="27"/>
  <c r="J369" i="27"/>
  <c r="I974" i="27"/>
  <c r="I1317" i="27"/>
  <c r="I1132" i="27"/>
  <c r="J991" i="27"/>
  <c r="I1318" i="27"/>
  <c r="J805" i="27"/>
  <c r="J1006" i="27"/>
  <c r="J1247" i="27"/>
  <c r="I1361" i="27"/>
  <c r="I718" i="27"/>
  <c r="J682" i="27"/>
  <c r="I107" i="27"/>
  <c r="J883" i="27"/>
  <c r="J310" i="27"/>
  <c r="I683" i="27"/>
  <c r="J450" i="27"/>
  <c r="J171" i="27"/>
  <c r="J417" i="27"/>
  <c r="J227" i="27"/>
  <c r="J1171" i="27"/>
  <c r="I792" i="27"/>
  <c r="I1271" i="27"/>
  <c r="I1468" i="27"/>
  <c r="J1104" i="27"/>
  <c r="J80" i="27"/>
  <c r="I180" i="27"/>
  <c r="J45" i="27"/>
  <c r="I381" i="27"/>
  <c r="J651" i="27"/>
  <c r="J874" i="27"/>
  <c r="I720" i="27"/>
  <c r="I1150" i="27"/>
  <c r="I1442" i="27"/>
  <c r="J566" i="27"/>
  <c r="J603" i="27"/>
  <c r="I176" i="27"/>
  <c r="J100" i="27"/>
  <c r="I1207" i="27"/>
  <c r="I273" i="27"/>
  <c r="J1210" i="27"/>
  <c r="I195" i="27"/>
  <c r="J425" i="27"/>
  <c r="I160" i="27"/>
  <c r="I323" i="27"/>
  <c r="I1054" i="27"/>
  <c r="I556" i="27"/>
  <c r="J373" i="27"/>
  <c r="I265" i="27"/>
  <c r="J680" i="27"/>
  <c r="I1010" i="27"/>
  <c r="I1031" i="27"/>
  <c r="I340" i="27"/>
  <c r="J862" i="27"/>
  <c r="I1039" i="27"/>
  <c r="I1472" i="27"/>
  <c r="I60" i="27"/>
  <c r="J1238" i="27"/>
  <c r="I388" i="27"/>
  <c r="J134" i="27"/>
  <c r="J469" i="27"/>
  <c r="J1308" i="27"/>
  <c r="J397" i="27"/>
  <c r="J466" i="27"/>
  <c r="J754" i="27"/>
  <c r="I827" i="27"/>
  <c r="J82" i="27"/>
  <c r="J520" i="27"/>
  <c r="I397" i="27"/>
  <c r="I763" i="27"/>
  <c r="J112" i="27"/>
  <c r="I1402" i="27"/>
  <c r="I1285" i="27"/>
  <c r="I241" i="27"/>
  <c r="I797" i="27"/>
  <c r="I1164" i="27"/>
  <c r="I1507" i="27"/>
  <c r="J346" i="27"/>
  <c r="J665" i="27"/>
  <c r="I826" i="27"/>
  <c r="J866" i="27"/>
  <c r="I1340" i="27"/>
  <c r="J868" i="27"/>
  <c r="J206" i="27"/>
  <c r="J1425" i="27"/>
  <c r="J569" i="27"/>
  <c r="J149" i="27"/>
  <c r="I960" i="27"/>
  <c r="I318" i="27"/>
  <c r="J1331" i="27"/>
  <c r="J170" i="27"/>
  <c r="I1171" i="27"/>
  <c r="J779" i="27"/>
  <c r="I811" i="27"/>
  <c r="I23" i="27"/>
  <c r="I226" i="27"/>
  <c r="J759" i="27"/>
  <c r="I1214" i="27"/>
  <c r="I1451" i="27"/>
  <c r="I477" i="27"/>
  <c r="J1244" i="27"/>
  <c r="J735" i="27"/>
  <c r="I1321" i="27"/>
  <c r="I643" i="27"/>
  <c r="J898" i="27"/>
  <c r="I933" i="27"/>
  <c r="J1011" i="27"/>
  <c r="J1448" i="27"/>
  <c r="I735" i="27"/>
  <c r="I1035" i="27"/>
  <c r="I1034" i="27"/>
  <c r="J242" i="27"/>
  <c r="I327" i="27"/>
  <c r="I348" i="27"/>
  <c r="I529" i="27"/>
  <c r="I1245" i="27"/>
  <c r="I32" i="27"/>
  <c r="J43" i="27"/>
  <c r="I1511" i="27"/>
  <c r="J529" i="27"/>
  <c r="I145" i="27"/>
  <c r="J269" i="27"/>
  <c r="I353" i="27"/>
  <c r="J1043" i="27"/>
  <c r="J1251" i="27"/>
  <c r="I1226" i="27"/>
  <c r="I924" i="27"/>
  <c r="J765" i="27"/>
  <c r="J828" i="27"/>
  <c r="I952" i="27"/>
  <c r="J138" i="27"/>
  <c r="I751" i="27"/>
  <c r="J1385" i="27"/>
  <c r="I315" i="27"/>
  <c r="I1104" i="27"/>
  <c r="I1122" i="27"/>
  <c r="J927" i="27"/>
  <c r="I713" i="27"/>
  <c r="J1167" i="27"/>
  <c r="J205" i="27"/>
  <c r="J1243" i="27"/>
  <c r="J1340" i="27"/>
  <c r="J702" i="27"/>
  <c r="J1248" i="27"/>
  <c r="I983" i="27"/>
  <c r="I1274" i="27"/>
  <c r="J1023" i="27"/>
  <c r="J266" i="27"/>
  <c r="I1085" i="27"/>
  <c r="I712" i="27"/>
  <c r="J1022" i="27"/>
  <c r="I1413" i="27"/>
  <c r="J32" i="27"/>
  <c r="I1327" i="27"/>
  <c r="J1242" i="27"/>
  <c r="I1437" i="27"/>
  <c r="J982" i="27"/>
  <c r="I1022" i="27"/>
  <c r="I978" i="27"/>
  <c r="I143" i="27"/>
  <c r="I483" i="27"/>
  <c r="J24" i="27"/>
  <c r="J381" i="27"/>
  <c r="I369" i="27"/>
  <c r="I742" i="27"/>
  <c r="I1012" i="27"/>
  <c r="J162" i="27"/>
  <c r="J785" i="27"/>
  <c r="I791" i="27"/>
  <c r="J1282" i="27"/>
  <c r="I1467" i="27"/>
  <c r="J345" i="27"/>
  <c r="I280" i="27"/>
  <c r="J1109" i="27"/>
  <c r="I1513" i="27"/>
  <c r="J1136" i="27"/>
  <c r="J717" i="27"/>
  <c r="I768" i="27"/>
  <c r="I1170" i="27"/>
  <c r="I268" i="27"/>
  <c r="J42" i="27"/>
  <c r="I375" i="27"/>
  <c r="I255" i="27"/>
  <c r="I1378" i="27"/>
  <c r="I133" i="27"/>
  <c r="I770" i="27"/>
  <c r="J1412" i="27"/>
  <c r="J995" i="27"/>
  <c r="J1184" i="27"/>
  <c r="I109" i="27"/>
  <c r="J1346" i="27"/>
  <c r="J152" i="27"/>
  <c r="I1270" i="27"/>
  <c r="I1464" i="27"/>
  <c r="J246" i="27"/>
  <c r="J902" i="27"/>
  <c r="I778" i="27"/>
  <c r="J396" i="27"/>
  <c r="J1114" i="27"/>
  <c r="I498" i="27"/>
  <c r="J1213" i="27"/>
  <c r="J1063" i="27"/>
  <c r="I1265" i="27"/>
  <c r="I1231" i="27"/>
  <c r="J128" i="27"/>
  <c r="I307" i="27"/>
  <c r="I1107" i="27"/>
  <c r="I1316" i="27"/>
  <c r="J955" i="27"/>
  <c r="J555" i="27"/>
  <c r="I645" i="27"/>
  <c r="J497" i="27"/>
  <c r="J664" i="27"/>
  <c r="J1246" i="27"/>
  <c r="J1224" i="27"/>
  <c r="I1364" i="27"/>
  <c r="J186" i="27"/>
  <c r="I832" i="27"/>
  <c r="J235" i="27"/>
  <c r="I162" i="27"/>
  <c r="I590" i="27"/>
  <c r="I1428" i="27"/>
  <c r="I808" i="27"/>
  <c r="I784" i="27"/>
  <c r="J686" i="27"/>
  <c r="J1298" i="27"/>
  <c r="I1199" i="27"/>
  <c r="J649" i="27"/>
  <c r="I1002" i="27"/>
  <c r="I1047" i="27"/>
  <c r="I1375" i="27"/>
  <c r="I1158" i="27"/>
  <c r="J40" i="27"/>
  <c r="J357" i="27"/>
  <c r="J1116" i="27"/>
  <c r="J1162" i="27"/>
  <c r="J105" i="27"/>
  <c r="J640" i="27"/>
  <c r="I909" i="27"/>
  <c r="I1426" i="27"/>
  <c r="I493" i="27"/>
  <c r="J1241" i="27"/>
  <c r="J313" i="27"/>
  <c r="I365" i="27"/>
  <c r="J1069" i="27"/>
  <c r="J1235" i="27"/>
  <c r="I1228" i="27"/>
  <c r="I606" i="27"/>
  <c r="J746" i="27"/>
  <c r="I135" i="27"/>
  <c r="I1267" i="27"/>
  <c r="I61" i="27"/>
  <c r="J200" i="27"/>
  <c r="I1179" i="27"/>
  <c r="J1041" i="27"/>
  <c r="I1178" i="27"/>
  <c r="I1049" i="27"/>
  <c r="I543" i="27"/>
  <c r="I159" i="27"/>
  <c r="J1139" i="27"/>
  <c r="J39" i="27"/>
  <c r="I876" i="27"/>
  <c r="I1144" i="27"/>
  <c r="J1419" i="27"/>
  <c r="J181" i="27"/>
  <c r="I154" i="27"/>
  <c r="J1461" i="27"/>
  <c r="I758" i="27"/>
  <c r="J1038" i="27"/>
  <c r="J338" i="27"/>
  <c r="I894" i="27"/>
  <c r="I697" i="27"/>
  <c r="I35" i="27"/>
  <c r="I634" i="27"/>
  <c r="J386" i="27"/>
  <c r="I587" i="27"/>
  <c r="J812" i="27"/>
  <c r="J1509" i="27"/>
  <c r="J165" i="27"/>
  <c r="J405" i="27"/>
  <c r="I614" i="27"/>
  <c r="J736" i="27"/>
  <c r="I1014" i="27"/>
  <c r="I142" i="27"/>
  <c r="I1041" i="27"/>
  <c r="J1318" i="27"/>
  <c r="I819" i="27"/>
  <c r="J1053" i="27"/>
  <c r="I886" i="27"/>
  <c r="I494" i="27"/>
  <c r="J989" i="27"/>
  <c r="I869" i="27"/>
  <c r="I103" i="27"/>
  <c r="J256" i="27"/>
  <c r="J597" i="27"/>
  <c r="J723" i="27"/>
  <c r="J861" i="27"/>
  <c r="J1124" i="27"/>
  <c r="I885" i="27"/>
  <c r="I347" i="27"/>
  <c r="J73" i="27"/>
  <c r="I1009" i="27"/>
  <c r="I1184" i="27"/>
  <c r="J851" i="27"/>
  <c r="J422" i="27"/>
  <c r="J113" i="27"/>
  <c r="J320" i="27"/>
  <c r="I946" i="27"/>
  <c r="J180" i="27"/>
  <c r="I269" i="27"/>
  <c r="I1288" i="27"/>
  <c r="I1059" i="27"/>
  <c r="I216" i="27"/>
  <c r="I853" i="27"/>
  <c r="I509" i="27"/>
  <c r="I729" i="27"/>
  <c r="J850" i="27"/>
  <c r="I362" i="27"/>
  <c r="J1332" i="27"/>
  <c r="J620" i="27"/>
  <c r="J1107" i="27"/>
  <c r="J1250" i="27"/>
  <c r="J499" i="27"/>
  <c r="J751" i="27"/>
  <c r="I566" i="27"/>
  <c r="I726" i="27"/>
  <c r="I1203" i="27"/>
  <c r="J72" i="27"/>
  <c r="I1400" i="27"/>
  <c r="I1315" i="27"/>
  <c r="J926" i="27"/>
  <c r="J403" i="27"/>
  <c r="J1489" i="27"/>
  <c r="I1248" i="27"/>
  <c r="J444" i="27"/>
  <c r="J825" i="27"/>
  <c r="J114" i="27"/>
  <c r="I489" i="27"/>
  <c r="J843" i="27"/>
  <c r="J1106" i="27"/>
  <c r="I260" i="27"/>
  <c r="I274" i="27"/>
  <c r="I855" i="27"/>
  <c r="I416" i="27"/>
  <c r="J1236" i="27"/>
  <c r="J684" i="27"/>
  <c r="I48" i="27"/>
  <c r="J329" i="27"/>
  <c r="I1298" i="27"/>
  <c r="I1142" i="27"/>
  <c r="I1120" i="27"/>
  <c r="J997" i="27"/>
  <c r="J69" i="27"/>
  <c r="I1505" i="27"/>
  <c r="J909" i="27"/>
  <c r="J284" i="27"/>
  <c r="I213" i="27"/>
  <c r="J243" i="27"/>
  <c r="J59" i="27"/>
  <c r="J1360" i="27"/>
  <c r="J192" i="27"/>
  <c r="J163" i="27"/>
  <c r="I1501" i="27"/>
  <c r="J1487" i="27"/>
  <c r="I121" i="27"/>
  <c r="J630" i="27"/>
  <c r="J652" i="27"/>
  <c r="I1205" i="27"/>
  <c r="I503" i="27"/>
  <c r="J1249" i="27"/>
  <c r="J774" i="27"/>
  <c r="I168" i="27"/>
  <c r="I1268" i="27"/>
  <c r="J1403" i="27"/>
  <c r="J1367" i="27"/>
  <c r="J387" i="27"/>
  <c r="J755" i="27"/>
  <c r="I880" i="27"/>
  <c r="J857" i="27"/>
  <c r="J418" i="27"/>
  <c r="J799" i="27"/>
  <c r="I58" i="27"/>
  <c r="I63" i="27"/>
  <c r="I298" i="27"/>
  <c r="J436" i="27"/>
  <c r="J221" i="27"/>
  <c r="J1504" i="27"/>
  <c r="I841" i="27"/>
  <c r="I1103" i="27"/>
  <c r="J1008" i="27"/>
  <c r="I1525" i="27"/>
  <c r="I1157" i="27"/>
  <c r="I685" i="27"/>
  <c r="J1505" i="27"/>
  <c r="J408" i="27"/>
  <c r="I78" i="27"/>
  <c r="I906" i="27"/>
  <c r="J1436" i="27"/>
  <c r="I748" i="27"/>
  <c r="J784" i="27"/>
  <c r="J588" i="27"/>
  <c r="J983" i="27"/>
  <c r="I504" i="27"/>
  <c r="I1173" i="27"/>
  <c r="I438" i="27"/>
  <c r="J311" i="27"/>
  <c r="I772" i="27"/>
  <c r="J141" i="27"/>
  <c r="I1491" i="27"/>
  <c r="J853" i="27"/>
  <c r="J690" i="27"/>
  <c r="I581" i="27"/>
  <c r="I949" i="27"/>
  <c r="I1356" i="27"/>
  <c r="I76" i="27"/>
  <c r="J1495" i="27"/>
  <c r="J823" i="27"/>
  <c r="J287" i="27"/>
  <c r="J1294" i="27"/>
  <c r="I699" i="27"/>
  <c r="J1040" i="27"/>
  <c r="I1165" i="27"/>
  <c r="I1331" i="27"/>
  <c r="J1418" i="27"/>
  <c r="I470" i="27"/>
  <c r="J434" i="27"/>
  <c r="I1499" i="27"/>
  <c r="J899" i="27"/>
  <c r="J1154" i="27"/>
  <c r="I1154" i="27"/>
  <c r="J109" i="27"/>
  <c r="I88" i="27"/>
  <c r="I676" i="27"/>
  <c r="I350" i="27"/>
  <c r="I997" i="27"/>
  <c r="J1252" i="27"/>
  <c r="I321" i="27"/>
  <c r="J1388" i="27"/>
  <c r="I1250" i="27"/>
  <c r="J535" i="27"/>
  <c r="J252" i="27"/>
  <c r="J753" i="27"/>
  <c r="J199" i="27"/>
  <c r="J340" i="27"/>
  <c r="J1051" i="27"/>
  <c r="I633" i="27"/>
  <c r="I1000" i="27"/>
  <c r="I1344" i="27"/>
  <c r="J591" i="27"/>
  <c r="I552" i="27"/>
  <c r="I322" i="27"/>
  <c r="J1387" i="27"/>
  <c r="I1138" i="27"/>
  <c r="J777" i="27"/>
  <c r="I1404" i="27"/>
  <c r="I399" i="27"/>
  <c r="I702" i="27"/>
  <c r="J540" i="27"/>
  <c r="I850" i="27"/>
  <c r="J1196" i="27"/>
  <c r="I519" i="27"/>
  <c r="I1307" i="27"/>
  <c r="I1503" i="27"/>
  <c r="J283" i="27"/>
  <c r="I450" i="27"/>
  <c r="I430" i="27"/>
  <c r="I424" i="27"/>
  <c r="I235" i="27"/>
  <c r="I959" i="27"/>
  <c r="J291" i="27"/>
  <c r="J1370" i="27"/>
  <c r="J404" i="27"/>
  <c r="I657" i="27"/>
  <c r="I183" i="27"/>
  <c r="J1281" i="27"/>
  <c r="I793" i="27"/>
  <c r="I202" i="27"/>
  <c r="I1456" i="27"/>
  <c r="I79" i="27"/>
  <c r="J1462" i="27"/>
  <c r="I684" i="27"/>
  <c r="I809" i="27"/>
  <c r="I900" i="27"/>
  <c r="J579" i="27"/>
  <c r="J322" i="27"/>
  <c r="I1209" i="27"/>
  <c r="J678" i="27"/>
  <c r="I639" i="27"/>
  <c r="J1176" i="27"/>
  <c r="J1144" i="27"/>
  <c r="J1145" i="27"/>
  <c r="I1078" i="27"/>
  <c r="J999" i="27"/>
  <c r="J215" i="27"/>
  <c r="I1062" i="27"/>
  <c r="J985" i="27"/>
  <c r="I1208" i="27"/>
  <c r="J956" i="27"/>
  <c r="I1509" i="27"/>
  <c r="J1409" i="27"/>
  <c r="I897" i="27"/>
  <c r="J382" i="27"/>
  <c r="I432" i="27"/>
  <c r="I149" i="27"/>
  <c r="I558" i="27"/>
  <c r="J718" i="27"/>
  <c r="J1134" i="27"/>
  <c r="I916" i="27"/>
  <c r="I932" i="27"/>
  <c r="J129" i="27"/>
  <c r="I1465" i="27"/>
  <c r="J1174" i="27"/>
  <c r="J521" i="27"/>
  <c r="I1236" i="27"/>
  <c r="J586" i="27"/>
  <c r="J1118" i="27"/>
  <c r="I423" i="27"/>
  <c r="J433" i="27"/>
  <c r="J1459" i="27"/>
  <c r="J1356" i="27"/>
  <c r="I111" i="27"/>
  <c r="J522" i="27"/>
  <c r="J265" i="27"/>
  <c r="J326" i="27"/>
  <c r="J1105" i="27"/>
  <c r="J409" i="27"/>
  <c r="J95" i="27"/>
  <c r="I807" i="27"/>
  <c r="J328" i="27"/>
  <c r="J1135" i="27"/>
  <c r="I945" i="27"/>
  <c r="J154" i="27"/>
  <c r="I727" i="27"/>
  <c r="I448" i="27"/>
  <c r="I1385" i="27"/>
  <c r="J1456" i="27"/>
  <c r="I164" i="27"/>
  <c r="J918" i="27"/>
  <c r="J1036" i="27"/>
  <c r="J37" i="27"/>
  <c r="J191" i="27"/>
  <c r="I115" i="27"/>
  <c r="J708" i="27"/>
  <c r="J1217" i="27"/>
  <c r="I62" i="27"/>
  <c r="I1141" i="27"/>
  <c r="J1493" i="27"/>
  <c r="J1440" i="27"/>
  <c r="J1140" i="27"/>
  <c r="I1082" i="27"/>
  <c r="J1067" i="27"/>
  <c r="I833" i="27"/>
  <c r="J831" i="27"/>
  <c r="J1333" i="27"/>
  <c r="J179" i="27"/>
  <c r="J1078" i="27"/>
  <c r="J813" i="27"/>
  <c r="I200" i="27"/>
  <c r="I368" i="27"/>
  <c r="I272" i="27"/>
  <c r="I343" i="27"/>
  <c r="J611" i="27"/>
  <c r="I1439" i="27"/>
  <c r="I1086" i="27"/>
  <c r="I775" i="27"/>
  <c r="I1177" i="27"/>
  <c r="I999" i="27"/>
  <c r="J613" i="27"/>
  <c r="J826" i="27"/>
  <c r="J972" i="27"/>
  <c r="I165" i="27"/>
  <c r="J776" i="27"/>
  <c r="I1255" i="27"/>
  <c r="I668" i="27"/>
  <c r="J1262" i="27"/>
  <c r="J1130" i="27"/>
  <c r="J575" i="27"/>
  <c r="I98" i="27"/>
  <c r="I1471" i="27"/>
  <c r="J240" i="27"/>
  <c r="J1415" i="27"/>
  <c r="J416" i="27"/>
  <c r="I1247" i="27"/>
  <c r="J348" i="27"/>
  <c r="I835" i="27"/>
  <c r="I1234" i="27"/>
  <c r="I613" i="27"/>
  <c r="J176" i="27"/>
  <c r="J841" i="27"/>
  <c r="J1528" i="27"/>
  <c r="I882" i="27"/>
  <c r="I1013" i="27"/>
  <c r="J98" i="27"/>
  <c r="I642" i="27"/>
  <c r="J365" i="27"/>
  <c r="J1406" i="27"/>
  <c r="I510" i="27"/>
  <c r="J164" i="27"/>
  <c r="J1245" i="27"/>
  <c r="I1110" i="27"/>
  <c r="J412" i="27"/>
  <c r="J75" i="27"/>
  <c r="I1021" i="27"/>
  <c r="I890" i="27"/>
  <c r="J1274" i="27"/>
  <c r="J1179" i="27"/>
  <c r="I1256" i="27"/>
  <c r="I672" i="27"/>
  <c r="J688" i="27"/>
  <c r="J1268" i="27"/>
  <c r="I1414" i="27"/>
  <c r="I926" i="27"/>
  <c r="I170" i="27"/>
  <c r="I771" i="27"/>
  <c r="J304" i="27"/>
  <c r="I648" i="27"/>
  <c r="I295" i="27"/>
  <c r="I675" i="27"/>
  <c r="I271" i="27"/>
  <c r="I845" i="27"/>
  <c r="I786" i="27"/>
  <c r="J622" i="27"/>
  <c r="J1015" i="27"/>
  <c r="I550" i="27"/>
  <c r="I813" i="27"/>
  <c r="J282" i="27"/>
  <c r="J1187" i="27"/>
  <c r="J395" i="27"/>
  <c r="I75" i="27"/>
  <c r="I1183" i="27"/>
  <c r="J789" i="27"/>
  <c r="J733" i="27"/>
  <c r="J634" i="27"/>
  <c r="J525" i="27"/>
  <c r="I431" i="27"/>
  <c r="I1497" i="27"/>
  <c r="I678" i="27"/>
  <c r="I1312" i="27"/>
  <c r="I737" i="27"/>
  <c r="J854" i="27"/>
  <c r="J595" i="27"/>
  <c r="I553" i="27"/>
  <c r="I380" i="27"/>
  <c r="J1178" i="27"/>
  <c r="I560" i="27"/>
  <c r="J964" i="27"/>
  <c r="J1165" i="27"/>
  <c r="I750" i="27"/>
  <c r="J485" i="27"/>
  <c r="J1455" i="27"/>
  <c r="I1495" i="27"/>
  <c r="I102" i="27"/>
  <c r="J1407" i="27"/>
  <c r="J919" i="27"/>
  <c r="J140" i="27"/>
  <c r="J160" i="27"/>
  <c r="J974" i="27"/>
  <c r="J1416" i="27"/>
  <c r="J1384" i="27"/>
  <c r="I1218" i="27"/>
  <c r="J245" i="27"/>
  <c r="J173" i="27"/>
  <c r="I818" i="27"/>
  <c r="I814" i="27"/>
  <c r="I611" i="27"/>
  <c r="I146" i="27"/>
  <c r="I1490" i="27"/>
  <c r="I609" i="27"/>
  <c r="I708" i="27"/>
  <c r="I893" i="27"/>
  <c r="I1069" i="27"/>
  <c r="J1010" i="27"/>
  <c r="J739" i="27"/>
  <c r="J644" i="27"/>
  <c r="J511" i="27"/>
  <c r="J1453" i="27"/>
  <c r="I915" i="27"/>
  <c r="J1354" i="27"/>
  <c r="I601" i="27"/>
  <c r="I594" i="27"/>
  <c r="I620" i="27"/>
  <c r="I788" i="27"/>
  <c r="I801" i="27"/>
  <c r="I239" i="27"/>
  <c r="I1320" i="27"/>
  <c r="I1391" i="27"/>
  <c r="I517" i="27"/>
  <c r="J232" i="27"/>
  <c r="I1232" i="27"/>
  <c r="J917" i="27"/>
  <c r="J1157" i="27"/>
  <c r="J1314" i="27"/>
  <c r="J1186" i="27"/>
  <c r="I765" i="27"/>
  <c r="I1390" i="27"/>
  <c r="J931" i="27"/>
  <c r="J63" i="27"/>
  <c r="J639" i="27"/>
  <c r="I822" i="27"/>
  <c r="I895" i="27"/>
  <c r="J1077" i="27"/>
  <c r="J193" i="27"/>
  <c r="J217" i="27"/>
  <c r="I996" i="27"/>
  <c r="I632" i="27"/>
  <c r="I447" i="27"/>
  <c r="I1064" i="27"/>
  <c r="I20" i="27"/>
  <c r="I108" i="27"/>
  <c r="I402" i="27"/>
  <c r="I372" i="27"/>
  <c r="J1096" i="27"/>
  <c r="J900" i="27"/>
  <c r="J178" i="27"/>
  <c r="I707" i="27"/>
  <c r="I181" i="27"/>
  <c r="J76" i="27"/>
  <c r="I1065" i="27"/>
  <c r="J788" i="27"/>
  <c r="J1307" i="27"/>
  <c r="I688" i="27"/>
  <c r="I167" i="27"/>
  <c r="I907" i="27"/>
  <c r="I1310" i="27"/>
  <c r="J526" i="27"/>
  <c r="I1032" i="27"/>
  <c r="J963" i="27"/>
  <c r="J583" i="27"/>
  <c r="I112" i="27"/>
  <c r="J1438" i="27"/>
  <c r="J1463" i="27"/>
  <c r="J872" i="27"/>
  <c r="I1235" i="27"/>
  <c r="J1216" i="27"/>
  <c r="J552" i="27"/>
  <c r="J1009" i="27"/>
  <c r="I1284" i="27"/>
  <c r="J131" i="27"/>
  <c r="J64" i="27"/>
  <c r="J1486" i="27"/>
  <c r="J117" i="27"/>
  <c r="J292" i="27"/>
  <c r="I691" i="27"/>
  <c r="J1473" i="27"/>
  <c r="I85" i="27"/>
  <c r="I1215" i="27"/>
  <c r="I1244" i="27"/>
  <c r="J515" i="27"/>
  <c r="I1174" i="27"/>
  <c r="J194" i="27"/>
  <c r="J1198" i="27"/>
  <c r="J1064" i="27"/>
  <c r="J653" i="27"/>
  <c r="I73" i="27"/>
  <c r="J445" i="27"/>
  <c r="I694" i="27"/>
  <c r="J1390" i="27"/>
  <c r="I1363" i="27"/>
  <c r="I724" i="27"/>
  <c r="I879" i="27"/>
  <c r="J361" i="27"/>
  <c r="J1522" i="27"/>
  <c r="I324" i="27"/>
  <c r="I530" i="27"/>
  <c r="I222" i="27"/>
  <c r="J1355" i="27"/>
  <c r="I527" i="27"/>
  <c r="I344" i="27"/>
  <c r="J1190" i="27"/>
  <c r="J27" i="27"/>
  <c r="J234" i="27"/>
  <c r="J873" i="27"/>
  <c r="J479" i="27"/>
  <c r="I920" i="27"/>
  <c r="I476" i="27"/>
  <c r="J1037" i="27"/>
  <c r="J468" i="27"/>
  <c r="I1357" i="27"/>
  <c r="I433" i="27"/>
  <c r="J323" i="27"/>
  <c r="J829" i="27"/>
  <c r="I1201" i="27"/>
  <c r="J1288" i="27"/>
  <c r="I1443" i="27"/>
  <c r="J297" i="27"/>
  <c r="J1034" i="27"/>
  <c r="I522" i="27"/>
  <c r="J1229" i="27"/>
  <c r="J97" i="27"/>
  <c r="J1395" i="27"/>
  <c r="J239" i="27"/>
  <c r="I1182" i="27"/>
  <c r="I319" i="27"/>
  <c r="J495" i="27"/>
  <c r="J1203" i="27"/>
  <c r="I469" i="27"/>
  <c r="I628" i="27"/>
  <c r="J1127" i="27"/>
  <c r="J172" i="27"/>
  <c r="I905" i="27"/>
  <c r="I1155" i="27"/>
  <c r="I1279" i="27"/>
  <c r="I1458" i="27"/>
  <c r="I197" i="27"/>
  <c r="I1204" i="27"/>
  <c r="J78" i="27"/>
  <c r="I982" i="27"/>
  <c r="J1001" i="27"/>
  <c r="I998" i="27"/>
  <c r="I1259" i="27"/>
  <c r="I303" i="27"/>
  <c r="I117" i="27"/>
  <c r="J940" i="27"/>
  <c r="J360" i="27"/>
  <c r="J1192" i="27"/>
  <c r="I805" i="27"/>
  <c r="J600" i="27"/>
  <c r="I123" i="27"/>
  <c r="J543" i="27"/>
  <c r="I220" i="27"/>
  <c r="I534" i="27"/>
  <c r="J1137" i="27"/>
  <c r="J1206" i="27"/>
  <c r="J1132" i="27"/>
  <c r="I723" i="27"/>
  <c r="J562" i="27"/>
  <c r="J567" i="27"/>
  <c r="J1405" i="27"/>
  <c r="J407" i="27"/>
  <c r="J1514" i="27"/>
  <c r="J1000" i="27"/>
  <c r="J935" i="27"/>
  <c r="J1214" i="27"/>
  <c r="J1276" i="27"/>
  <c r="J842" i="27"/>
  <c r="I1504" i="27"/>
  <c r="J1098" i="27"/>
  <c r="J1121" i="27"/>
  <c r="I285" i="27"/>
  <c r="J517" i="27"/>
  <c r="I332" i="27"/>
  <c r="I474" i="27"/>
  <c r="J599" i="27"/>
  <c r="I415" i="27"/>
  <c r="J744" i="27"/>
  <c r="J1497" i="27"/>
  <c r="I69" i="27"/>
  <c r="I780" i="27"/>
  <c r="J973" i="27"/>
  <c r="I90" i="27"/>
  <c r="J959" i="27"/>
  <c r="J895" i="27"/>
  <c r="I605" i="27"/>
  <c r="J947" i="27"/>
  <c r="J719" i="27"/>
  <c r="I840" i="27"/>
  <c r="J398" i="27"/>
  <c r="I1125" i="27"/>
  <c r="J446" i="27"/>
  <c r="J1430" i="27"/>
  <c r="J840" i="27"/>
  <c r="I1348" i="27"/>
  <c r="J637" i="27"/>
  <c r="J1492" i="27"/>
  <c r="I1362" i="27"/>
  <c r="I1384" i="27"/>
  <c r="J15" i="27"/>
  <c r="I286" i="27"/>
  <c r="I1350" i="27"/>
  <c r="J896" i="27"/>
  <c r="I958" i="27"/>
  <c r="J1201" i="27"/>
  <c r="I1514" i="27"/>
  <c r="J966" i="27"/>
  <c r="I1264" i="27"/>
  <c r="J1337" i="27"/>
  <c r="I1147" i="27"/>
  <c r="I1354" i="27"/>
  <c r="J548" i="27"/>
  <c r="J693" i="27"/>
  <c r="J901" i="27"/>
  <c r="I163" i="27"/>
  <c r="J1125" i="27"/>
  <c r="I1117" i="27"/>
  <c r="J967" i="27"/>
  <c r="I892" i="27"/>
  <c r="I110" i="27"/>
  <c r="I650" i="27"/>
  <c r="I985" i="27"/>
  <c r="I1095" i="27"/>
  <c r="J1153" i="27"/>
  <c r="J827" i="27"/>
  <c r="J1120" i="27"/>
  <c r="I129" i="27"/>
  <c r="I1448" i="27"/>
  <c r="J646" i="27"/>
  <c r="J1526" i="27"/>
  <c r="J1350" i="27"/>
  <c r="I261" i="27"/>
  <c r="I1119" i="27"/>
  <c r="I575" i="27"/>
  <c r="J1309" i="27"/>
  <c r="J1207" i="27"/>
  <c r="I964" i="27"/>
  <c r="I408" i="27"/>
  <c r="J52" i="27"/>
  <c r="I526" i="27"/>
  <c r="J1352" i="27"/>
  <c r="J937" i="27"/>
  <c r="J994" i="27"/>
  <c r="I257" i="27"/>
  <c r="I310" i="27"/>
  <c r="J362" i="27"/>
  <c r="I1459" i="27"/>
  <c r="J401" i="27"/>
  <c r="J1070" i="27"/>
  <c r="I1416" i="27"/>
  <c r="J1396" i="27"/>
  <c r="I466" i="27"/>
  <c r="I1038" i="27"/>
  <c r="I536" i="27"/>
  <c r="J475" i="27"/>
  <c r="J333" i="27"/>
  <c r="I1162" i="27"/>
  <c r="J1193" i="27"/>
  <c r="J605" i="27"/>
  <c r="J648" i="27"/>
  <c r="J778" i="27"/>
  <c r="I717" i="27"/>
  <c r="J608" i="27"/>
  <c r="I194" i="27"/>
  <c r="J1466" i="27"/>
  <c r="I1081" i="27"/>
  <c r="I674" i="27"/>
  <c r="J1254" i="27"/>
  <c r="I919" i="27"/>
  <c r="I535" i="27"/>
  <c r="I795" i="27"/>
  <c r="J633" i="27"/>
  <c r="J143" i="27"/>
  <c r="J544" i="27"/>
  <c r="I1432" i="27"/>
  <c r="J144" i="27"/>
  <c r="I451" i="27"/>
  <c r="J470" i="27"/>
  <c r="I395" i="27"/>
  <c r="I820" i="27"/>
  <c r="I551" i="27"/>
  <c r="I831" i="27"/>
  <c r="J1049" i="27"/>
  <c r="J549" i="27"/>
  <c r="I569" i="27"/>
  <c r="J106" i="27"/>
  <c r="I1261" i="27"/>
  <c r="J467" i="27"/>
  <c r="J655" i="27"/>
  <c r="J971" i="27"/>
  <c r="J375" i="27"/>
  <c r="I728" i="27"/>
  <c r="J816" i="27"/>
  <c r="I37" i="27"/>
  <c r="J808" i="27"/>
  <c r="J1185" i="27"/>
  <c r="J125" i="27"/>
  <c r="J298" i="27"/>
  <c r="J1133" i="27"/>
  <c r="J957" i="27"/>
  <c r="I844" i="27"/>
  <c r="J489" i="27"/>
  <c r="I565" i="27"/>
  <c r="J818" i="27"/>
  <c r="J1506" i="27"/>
  <c r="I766" i="27"/>
  <c r="J1222" i="27"/>
  <c r="J1143" i="27"/>
  <c r="I743" i="27"/>
  <c r="J537" i="27"/>
  <c r="I1506" i="27"/>
  <c r="J1458" i="27"/>
  <c r="I1417" i="27"/>
  <c r="J1516" i="27"/>
  <c r="I1109" i="27"/>
  <c r="I1345" i="27"/>
  <c r="I1388" i="27"/>
  <c r="I700" i="27"/>
  <c r="I458" i="27"/>
  <c r="J835" i="27"/>
  <c r="J1470" i="27"/>
  <c r="I488" i="27"/>
  <c r="J1397" i="27"/>
  <c r="J696" i="27"/>
  <c r="J920" i="27"/>
  <c r="I1358" i="27"/>
  <c r="I1300" i="27"/>
  <c r="I663" i="27"/>
  <c r="J1221" i="27"/>
  <c r="J617" i="27"/>
  <c r="J314" i="27"/>
  <c r="J1188" i="27"/>
  <c r="I1373" i="27"/>
  <c r="J449" i="27"/>
  <c r="J888" i="27"/>
  <c r="J1108" i="27"/>
  <c r="J601" i="27"/>
  <c r="J1012" i="27"/>
  <c r="I387" i="27"/>
  <c r="I201" i="27"/>
  <c r="I656" i="27"/>
  <c r="I144" i="27"/>
  <c r="I929" i="27"/>
  <c r="J838" i="27"/>
  <c r="J161" i="27"/>
  <c r="I588" i="27"/>
  <c r="I331" i="27"/>
  <c r="J101" i="27"/>
  <c r="I1126" i="27"/>
  <c r="J1343" i="27"/>
  <c r="I342" i="27"/>
  <c r="I1406" i="27"/>
  <c r="J102" i="27"/>
  <c r="J752" i="27"/>
  <c r="I267" i="27"/>
  <c r="I521" i="27"/>
  <c r="I385" i="27"/>
  <c r="I802" i="27"/>
  <c r="I166" i="27"/>
  <c r="J1269" i="27"/>
  <c r="I1210" i="27"/>
  <c r="J960" i="27"/>
  <c r="I956" i="27"/>
  <c r="I44" i="27"/>
  <c r="I50" i="27"/>
  <c r="I1336" i="27"/>
  <c r="J442" i="27"/>
  <c r="I971" i="27"/>
  <c r="I1112" i="27"/>
  <c r="I36" i="27"/>
  <c r="J1004" i="27"/>
  <c r="J1031" i="27"/>
  <c r="J1380" i="27"/>
  <c r="I434" i="27"/>
  <c r="J965" i="27"/>
  <c r="I502" i="27"/>
  <c r="I1483" i="27"/>
  <c r="J26" i="27"/>
  <c r="J1369" i="27"/>
  <c r="J1316" i="27"/>
  <c r="J782" i="27"/>
  <c r="I977" i="27"/>
  <c r="J254" i="27"/>
  <c r="J1141" i="27"/>
  <c r="J1159" i="27"/>
  <c r="I774" i="27"/>
  <c r="J487" i="27"/>
  <c r="I878" i="27"/>
  <c r="I459" i="27"/>
  <c r="I1148" i="27"/>
  <c r="J451" i="27"/>
  <c r="I25" i="27"/>
  <c r="I695" i="27"/>
  <c r="I903" i="27"/>
  <c r="J1378" i="27"/>
  <c r="J713" i="27"/>
  <c r="I1489" i="27"/>
  <c r="I739" i="27"/>
  <c r="I584" i="27"/>
  <c r="J57" i="27"/>
  <c r="I866" i="27"/>
  <c r="I573" i="27"/>
  <c r="J1093" i="27"/>
  <c r="J536" i="27"/>
  <c r="I1006" i="27"/>
  <c r="I1257" i="27"/>
  <c r="I1072" i="27"/>
  <c r="I1189" i="27"/>
  <c r="J377" i="27"/>
  <c r="J271" i="27"/>
  <c r="I760" i="27"/>
  <c r="I731" i="27"/>
  <c r="J670" i="27"/>
  <c r="I245" i="27"/>
  <c r="I585" i="27"/>
  <c r="J1365" i="27"/>
  <c r="I1181" i="27"/>
  <c r="J624" i="27"/>
  <c r="I191" i="27"/>
  <c r="J709" i="27"/>
  <c r="I1421" i="27"/>
  <c r="I84" i="27"/>
  <c r="J1513" i="27"/>
  <c r="I57" i="27"/>
  <c r="J1311" i="27"/>
  <c r="J336" i="27"/>
  <c r="J906" i="27"/>
  <c r="J689" i="27"/>
  <c r="J734" i="27"/>
  <c r="J1400" i="27"/>
  <c r="I185" i="27"/>
  <c r="J18" i="27"/>
  <c r="J288" i="27"/>
  <c r="I757" i="27"/>
  <c r="I358" i="27"/>
  <c r="I1477" i="27"/>
  <c r="J70" i="27"/>
  <c r="J578" i="27"/>
  <c r="J263" i="27"/>
  <c r="I921" i="27"/>
  <c r="I1217" i="27"/>
  <c r="J961" i="27"/>
  <c r="I710" i="27"/>
  <c r="J277" i="27"/>
  <c r="I1306" i="27"/>
  <c r="I662" i="27"/>
  <c r="J290" i="27"/>
  <c r="I1037" i="27"/>
  <c r="J1364" i="27"/>
  <c r="I749" i="27"/>
  <c r="J220" i="27"/>
  <c r="J508" i="27"/>
  <c r="I1133" i="27"/>
  <c r="J609" i="27"/>
  <c r="J1219" i="27"/>
  <c r="J317" i="27"/>
  <c r="I1515" i="27"/>
  <c r="J1344" i="27"/>
  <c r="J1017" i="27"/>
  <c r="I1441" i="27"/>
  <c r="J528" i="27"/>
  <c r="I227" i="27"/>
  <c r="J366" i="27"/>
  <c r="J1072" i="27"/>
  <c r="I918" i="27"/>
  <c r="J663" i="27"/>
  <c r="I1286" i="27"/>
  <c r="J1016" i="27"/>
  <c r="I834" i="27"/>
  <c r="J196" i="27"/>
  <c r="J1211" i="27"/>
  <c r="I1322" i="27"/>
  <c r="I1453" i="27"/>
  <c r="I673" i="27"/>
  <c r="I1367" i="27"/>
  <c r="J255" i="27"/>
  <c r="J1325" i="27"/>
  <c r="I329" i="27"/>
  <c r="I1337" i="27"/>
  <c r="J1111" i="27"/>
  <c r="J1265" i="27"/>
  <c r="I1115" i="27"/>
  <c r="J1494" i="27"/>
  <c r="J944" i="27"/>
  <c r="J133" i="27"/>
  <c r="J1194" i="27"/>
  <c r="J349" i="27"/>
  <c r="I462" i="27"/>
  <c r="I420" i="27"/>
  <c r="J915" i="27"/>
  <c r="I56" i="27"/>
  <c r="J815" i="27"/>
  <c r="I153" i="27"/>
  <c r="J1278" i="27"/>
  <c r="I798" i="27"/>
  <c r="I1100" i="27"/>
  <c r="I1488" i="27"/>
  <c r="I852" i="27"/>
  <c r="I468" i="27"/>
  <c r="J558" i="27"/>
  <c r="J1417" i="27"/>
  <c r="J1324" i="27"/>
  <c r="I986" i="27"/>
  <c r="I908" i="27"/>
  <c r="J457" i="27"/>
  <c r="I1227" i="27"/>
  <c r="J1209" i="27"/>
  <c r="J324" i="27"/>
  <c r="J185" i="27"/>
  <c r="I499" i="27"/>
  <c r="J1058" i="27"/>
  <c r="I1040" i="27"/>
  <c r="I122" i="27"/>
  <c r="I263" i="27"/>
  <c r="I539" i="27"/>
  <c r="J272" i="27"/>
  <c r="J1523" i="27"/>
  <c r="I1127" i="27"/>
  <c r="J318" i="27"/>
  <c r="I1508" i="27"/>
  <c r="I1192" i="27"/>
  <c r="I217" i="27"/>
  <c r="J354" i="27"/>
  <c r="J1502" i="27"/>
  <c r="J1284" i="27"/>
  <c r="I785" i="27"/>
  <c r="J1263" i="27"/>
  <c r="J731" i="27"/>
  <c r="I1398" i="27"/>
  <c r="J550" i="27"/>
  <c r="J565" i="27"/>
  <c r="J786" i="27"/>
  <c r="I1055" i="27"/>
  <c r="I1410" i="27"/>
  <c r="J426" i="27"/>
  <c r="J986" i="27"/>
  <c r="I815" i="27"/>
  <c r="I828" i="27"/>
  <c r="I759" i="27"/>
  <c r="J33" i="27"/>
  <c r="I669" i="27"/>
  <c r="J201" i="27"/>
  <c r="I1005" i="27"/>
  <c r="I1473" i="27"/>
  <c r="J1253" i="27"/>
  <c r="I1129" i="27"/>
  <c r="I1399" i="27"/>
  <c r="I1440" i="27"/>
  <c r="J978" i="27"/>
  <c r="I1140" i="27"/>
  <c r="J19" i="27"/>
  <c r="J1525" i="27"/>
  <c r="I376" i="27"/>
  <c r="I715" i="27"/>
  <c r="J706" i="27"/>
  <c r="I762" i="27"/>
  <c r="J871" i="27"/>
  <c r="I314" i="27"/>
  <c r="J820" i="27"/>
  <c r="I753" i="27"/>
  <c r="J1085" i="27"/>
  <c r="I418" i="27"/>
  <c r="I1436" i="27"/>
  <c r="J1338" i="27"/>
  <c r="J699" i="27"/>
  <c r="J1482" i="27"/>
  <c r="I427" i="27"/>
  <c r="J669" i="27"/>
  <c r="I410" i="27"/>
  <c r="I781" i="27"/>
  <c r="I591" i="27"/>
  <c r="I514" i="27"/>
  <c r="I846" i="27"/>
  <c r="I215" i="27"/>
  <c r="I507" i="27"/>
  <c r="J415" i="27"/>
  <c r="I1423" i="27"/>
  <c r="I1427" i="27"/>
  <c r="I288" i="27"/>
  <c r="I407" i="27"/>
  <c r="J1402" i="27"/>
  <c r="I473" i="27"/>
  <c r="I1180" i="27"/>
  <c r="J645" i="27"/>
  <c r="I1089" i="27"/>
  <c r="I414" i="27"/>
  <c r="J31" i="27"/>
  <c r="J760" i="27"/>
  <c r="I460" i="27"/>
  <c r="J589" i="27"/>
  <c r="J811" i="27"/>
  <c r="J1060" i="27"/>
  <c r="I1061" i="27"/>
  <c r="I829" i="27"/>
  <c r="I655" i="27"/>
  <c r="I100" i="27"/>
  <c r="I646" i="27"/>
  <c r="I119" i="27"/>
  <c r="J905" i="27"/>
  <c r="I1434" i="27"/>
  <c r="I659" i="27"/>
  <c r="I1213" i="27"/>
  <c r="J1450" i="27"/>
  <c r="J1045" i="27"/>
  <c r="I1480" i="27"/>
  <c r="I1046" i="27"/>
  <c r="I478" i="27"/>
  <c r="J592" i="27"/>
  <c r="J406" i="27"/>
  <c r="J1018" i="27"/>
  <c r="J1410" i="27"/>
  <c r="J573" i="27"/>
  <c r="I1372" i="27"/>
  <c r="J707" i="27"/>
  <c r="J1306" i="27"/>
  <c r="I156" i="27"/>
  <c r="I1407" i="27"/>
  <c r="J1475" i="27"/>
  <c r="I218" i="27"/>
  <c r="I1063" i="27"/>
  <c r="J710" i="27"/>
  <c r="J1465" i="27"/>
  <c r="I1455" i="27"/>
  <c r="I1438" i="27"/>
  <c r="J177" i="27"/>
  <c r="I524" i="27"/>
  <c r="I278" i="27"/>
  <c r="J1386" i="27"/>
  <c r="I1403" i="27"/>
  <c r="I496" i="27"/>
  <c r="I412" i="27"/>
  <c r="J350" i="27"/>
  <c r="I618" i="27"/>
  <c r="J923" i="27"/>
  <c r="I972" i="27"/>
  <c r="I1369" i="27"/>
  <c r="J628" i="27"/>
  <c r="J1100" i="27"/>
  <c r="I891" i="27"/>
  <c r="J127" i="27"/>
  <c r="I838" i="27"/>
  <c r="J1501" i="27"/>
  <c r="I330" i="27"/>
  <c r="I576" i="27"/>
  <c r="I34" i="27"/>
  <c r="I1334" i="27"/>
  <c r="I800" i="27"/>
  <c r="J1348" i="27"/>
  <c r="J505" i="27"/>
  <c r="J1164" i="27"/>
  <c r="J577" i="27"/>
  <c r="J855" i="27"/>
  <c r="I1237" i="27"/>
  <c r="J722" i="27"/>
  <c r="I1224" i="27"/>
  <c r="I544" i="27"/>
  <c r="I508" i="27"/>
  <c r="J1158" i="27"/>
  <c r="J379" i="27"/>
  <c r="J1329" i="27"/>
  <c r="J1359" i="27"/>
  <c r="I178" i="27"/>
  <c r="I1476" i="27"/>
  <c r="I692" i="27"/>
  <c r="J1075" i="27"/>
  <c r="J372" i="27"/>
  <c r="J371" i="27"/>
  <c r="J821" i="27"/>
  <c r="J1474" i="27"/>
  <c r="I843" i="27"/>
  <c r="I520" i="27"/>
  <c r="J1131" i="27"/>
  <c r="J1267" i="27"/>
  <c r="J216" i="27"/>
  <c r="I938" i="27"/>
  <c r="I1258" i="27"/>
  <c r="J1046" i="27"/>
  <c r="J85" i="27"/>
  <c r="I186" i="27"/>
  <c r="J472" i="27"/>
  <c r="I28" i="27"/>
  <c r="I192" i="27"/>
  <c r="I17" i="27"/>
  <c r="I1074" i="27"/>
  <c r="I738" i="27"/>
  <c r="I779" i="27"/>
  <c r="J1208" i="27"/>
  <c r="J374" i="27"/>
  <c r="J482" i="27"/>
  <c r="I1338" i="27"/>
  <c r="I214" i="27"/>
  <c r="J951" i="27"/>
  <c r="J1512" i="27"/>
  <c r="I1007" i="27"/>
  <c r="I873" i="27"/>
  <c r="J1094" i="27"/>
  <c r="I299" i="27"/>
  <c r="J638" i="27"/>
  <c r="J1068" i="27"/>
  <c r="J513" i="27"/>
  <c r="J1379" i="27"/>
  <c r="I1386" i="27"/>
  <c r="J1422" i="27"/>
  <c r="I976" i="27"/>
  <c r="I1496" i="27"/>
  <c r="J775" i="27"/>
  <c r="J925" i="27"/>
  <c r="J990" i="27"/>
  <c r="J796" i="27"/>
  <c r="I934" i="27"/>
  <c r="J721" i="27"/>
  <c r="J108" i="27"/>
  <c r="I652" i="27"/>
  <c r="J952" i="27"/>
  <c r="I859" i="27"/>
  <c r="I1073" i="27"/>
  <c r="J276" i="27"/>
  <c r="J488" i="27"/>
  <c r="J60" i="27"/>
  <c r="I1239" i="27"/>
  <c r="J1372" i="27"/>
  <c r="I53" i="27"/>
  <c r="I1071" i="27"/>
  <c r="I306" i="27"/>
  <c r="I361" i="27"/>
  <c r="I208" i="27"/>
  <c r="I1036" i="27"/>
  <c r="I963" i="27"/>
  <c r="J423" i="27"/>
  <c r="J1351" i="27"/>
  <c r="I113" i="27"/>
  <c r="I592" i="27"/>
  <c r="J136" i="27"/>
  <c r="I161" i="27"/>
  <c r="J560" i="27"/>
  <c r="J53" i="27"/>
  <c r="I582" i="27"/>
  <c r="J1500" i="27"/>
  <c r="I1044" i="27"/>
  <c r="I452" i="27"/>
  <c r="J1275" i="27"/>
  <c r="I52" i="27"/>
  <c r="J1283" i="27"/>
  <c r="I570" i="27"/>
  <c r="J1090" i="27"/>
  <c r="I849" i="27"/>
  <c r="I1510" i="27"/>
  <c r="J1339" i="27"/>
  <c r="I769" i="27"/>
  <c r="I1516" i="27"/>
  <c r="J518" i="27"/>
  <c r="J539" i="27"/>
  <c r="J741" i="27"/>
  <c r="I173" i="27"/>
  <c r="I484" i="27"/>
  <c r="I925" i="27"/>
  <c r="I1303" i="27"/>
  <c r="I1134" i="27"/>
  <c r="I480" i="27"/>
  <c r="I777" i="27"/>
  <c r="I210" i="27"/>
  <c r="J1013" i="27"/>
  <c r="I1163" i="27"/>
  <c r="I126" i="27"/>
  <c r="I1376" i="27"/>
  <c r="J1057" i="27"/>
  <c r="I973" i="27"/>
  <c r="I666" i="27"/>
  <c r="I1368" i="27"/>
  <c r="J1092" i="27"/>
  <c r="J247" i="27"/>
  <c r="I1325" i="27"/>
  <c r="I803" i="27"/>
  <c r="I638" i="27"/>
  <c r="J471" i="27"/>
  <c r="I884" i="27"/>
  <c r="I709" i="27"/>
  <c r="J473" i="27"/>
  <c r="J312" i="27"/>
  <c r="I1324" i="27"/>
  <c r="J647" i="27"/>
  <c r="I182" i="27"/>
  <c r="J1433" i="27"/>
  <c r="I1452" i="27"/>
  <c r="J936" i="27"/>
  <c r="J1228" i="27"/>
  <c r="J51" i="27"/>
  <c r="J761" i="27"/>
  <c r="I1050" i="27"/>
  <c r="I364" i="27"/>
  <c r="J929" i="27"/>
  <c r="I1101" i="27"/>
  <c r="I679" i="27"/>
  <c r="J772" i="27"/>
  <c r="J894" i="27"/>
  <c r="J621" i="27"/>
  <c r="I1405" i="27"/>
  <c r="J21" i="27"/>
  <c r="I1216" i="27"/>
  <c r="I1068" i="27"/>
  <c r="I405" i="27"/>
  <c r="I137" i="27"/>
  <c r="J209" i="27"/>
  <c r="J949" i="27"/>
  <c r="J1044" i="27"/>
  <c r="I1291" i="27"/>
  <c r="I1057" i="27"/>
  <c r="I1359" i="27"/>
  <c r="I40" i="27"/>
  <c r="I99" i="27"/>
  <c r="J1089" i="27"/>
  <c r="J228" i="27"/>
  <c r="J1371" i="27"/>
  <c r="J976" i="27"/>
  <c r="I1145" i="27"/>
  <c r="I1151" i="27"/>
  <c r="I1275" i="27"/>
  <c r="J1264" i="27"/>
  <c r="J631" i="27"/>
  <c r="J773" i="27"/>
  <c r="J29" i="27"/>
  <c r="J430" i="27"/>
  <c r="I704" i="27"/>
  <c r="J547" i="27"/>
  <c r="I888" i="27"/>
  <c r="J948" i="27"/>
  <c r="J632" i="27"/>
  <c r="I1393" i="27"/>
  <c r="I205" i="27"/>
  <c r="J56" i="27"/>
  <c r="J1446" i="27"/>
  <c r="I515" i="27"/>
  <c r="J819" i="27"/>
  <c r="I479" i="27"/>
  <c r="I55" i="27"/>
  <c r="I240" i="27"/>
  <c r="J747" i="27"/>
  <c r="J938" i="27"/>
  <c r="I851" i="27"/>
  <c r="J975" i="27"/>
  <c r="J1447" i="27"/>
  <c r="I68" i="27"/>
  <c r="J455" i="27"/>
  <c r="I128" i="27"/>
  <c r="J1110" i="27"/>
  <c r="I1048" i="27"/>
  <c r="I1323" i="27"/>
  <c r="J1195" i="27"/>
  <c r="J1322" i="27"/>
  <c r="I660" i="27"/>
  <c r="I1408" i="27"/>
  <c r="I1093" i="27"/>
  <c r="I541" i="27"/>
  <c r="J700" i="27"/>
  <c r="J1421" i="27"/>
  <c r="I435" i="27"/>
  <c r="J1099" i="27"/>
  <c r="I147" i="27"/>
  <c r="J697" i="27"/>
  <c r="I104" i="27"/>
  <c r="J1404" i="27"/>
  <c r="J563" i="27"/>
  <c r="J148" i="27"/>
  <c r="J16" i="27"/>
  <c r="I957" i="27"/>
  <c r="J248" i="27"/>
  <c r="I249" i="27"/>
  <c r="I965" i="27"/>
  <c r="I722" i="27"/>
  <c r="I651" i="27"/>
  <c r="J996" i="27"/>
  <c r="J1488" i="27"/>
  <c r="I671" i="27"/>
  <c r="I18" i="27"/>
  <c r="J1234" i="27"/>
  <c r="I449" i="27"/>
  <c r="I701" i="27"/>
  <c r="J389" i="27"/>
  <c r="J860" i="27"/>
  <c r="I124" i="27"/>
  <c r="J1469" i="27"/>
  <c r="I237" i="27"/>
  <c r="I175" i="27"/>
  <c r="J791" i="27"/>
  <c r="I179" i="27"/>
  <c r="J1273" i="27"/>
  <c r="J1289" i="27"/>
  <c r="J1029" i="27"/>
  <c r="I511" i="27"/>
  <c r="J781" i="27"/>
  <c r="I461" i="27"/>
  <c r="J1291" i="27"/>
  <c r="I398" i="27"/>
  <c r="J1101" i="27"/>
  <c r="J877" i="27"/>
  <c r="I1304" i="27"/>
  <c r="J368" i="27"/>
  <c r="J943" i="27"/>
  <c r="I250" i="27"/>
  <c r="J1081" i="27"/>
  <c r="J749" i="27"/>
  <c r="J516" i="27"/>
  <c r="J156" i="27"/>
  <c r="I1380" i="27"/>
  <c r="J307" i="27"/>
  <c r="J1028" i="27"/>
  <c r="J671" i="27"/>
  <c r="J694" i="27"/>
  <c r="I681" i="27"/>
  <c r="J740" i="27"/>
  <c r="I436" i="27"/>
  <c r="I854" i="27"/>
  <c r="J504" i="27"/>
  <c r="J126" i="27"/>
  <c r="J806" i="27"/>
  <c r="I1249" i="27"/>
  <c r="J907" i="27"/>
  <c r="J50" i="27"/>
  <c r="I721" i="27"/>
  <c r="I1160" i="27"/>
  <c r="I1290" i="27"/>
  <c r="J197" i="27"/>
  <c r="I465" i="27"/>
  <c r="J576" i="27"/>
  <c r="J1225" i="27"/>
  <c r="I305" i="27"/>
  <c r="I1075" i="27"/>
  <c r="I379" i="27"/>
  <c r="I1429" i="27"/>
  <c r="I1024" i="27"/>
  <c r="J1039" i="27"/>
  <c r="I1251" i="27"/>
  <c r="I70" i="27"/>
  <c r="J169" i="27"/>
  <c r="J402" i="27"/>
  <c r="J68" i="27"/>
  <c r="I942" i="27"/>
  <c r="I505" i="27"/>
  <c r="I131" i="27"/>
  <c r="I1299" i="27"/>
  <c r="I1058" i="27"/>
  <c r="J74" i="27"/>
  <c r="J519" i="27"/>
  <c r="I491" i="27"/>
  <c r="I490" i="27"/>
  <c r="I1430" i="27"/>
  <c r="I400" i="27"/>
  <c r="J1334" i="27"/>
  <c r="J1393" i="27"/>
  <c r="I1349" i="27"/>
  <c r="I641" i="27"/>
  <c r="J661" i="27"/>
  <c r="I626" i="27"/>
  <c r="I1146" i="27"/>
  <c r="I1060" i="27"/>
  <c r="J1394" i="27"/>
  <c r="J729" i="27"/>
  <c r="J278" i="27"/>
  <c r="I481" i="27"/>
  <c r="J882" i="27"/>
  <c r="I1077" i="27"/>
  <c r="J302" i="27"/>
  <c r="J1142" i="27"/>
  <c r="J1088" i="27"/>
  <c r="I1276" i="27"/>
  <c r="J494" i="27"/>
  <c r="I1295" i="27"/>
  <c r="J1374" i="27"/>
  <c r="J356" i="27"/>
  <c r="I653" i="27"/>
  <c r="J1320" i="27"/>
  <c r="I1484" i="27"/>
  <c r="I790" i="27"/>
  <c r="J299" i="27"/>
  <c r="I836" i="27"/>
  <c r="J390" i="27"/>
  <c r="I824" i="27"/>
  <c r="I927" i="27"/>
  <c r="J557" i="27"/>
  <c r="I967" i="27"/>
  <c r="I794" i="27"/>
  <c r="J1007" i="27"/>
  <c r="J1103" i="27"/>
  <c r="J35" i="27"/>
  <c r="J1205" i="27"/>
  <c r="J184" i="27"/>
  <c r="J383" i="27"/>
  <c r="I703" i="27"/>
  <c r="I830" i="27"/>
  <c r="J1381" i="27"/>
  <c r="J849" i="27"/>
  <c r="I1045" i="27"/>
  <c r="J954" i="27"/>
  <c r="I877" i="27"/>
  <c r="I872" i="27"/>
  <c r="I555" i="27"/>
  <c r="J623" i="27"/>
  <c r="J236" i="27"/>
  <c r="I39" i="27"/>
  <c r="J807" i="27"/>
  <c r="I546" i="27"/>
  <c r="I962" i="27"/>
  <c r="I1454" i="27"/>
  <c r="J484" i="27"/>
  <c r="J275" i="27"/>
  <c r="J458" i="27"/>
  <c r="I677" i="27"/>
  <c r="I177" i="27"/>
  <c r="I1159" i="27"/>
  <c r="J393" i="27"/>
  <c r="J1138" i="27"/>
  <c r="I378" i="27"/>
  <c r="J1326" i="27"/>
  <c r="J837" i="27"/>
  <c r="I930" i="27"/>
  <c r="J1478" i="27"/>
  <c r="J950" i="27"/>
  <c r="I428" i="27"/>
  <c r="I1296" i="27"/>
  <c r="I579" i="27"/>
  <c r="J1050" i="27"/>
  <c r="I114" i="27"/>
  <c r="I1025" i="27"/>
  <c r="J270" i="27"/>
  <c r="I1447" i="27"/>
  <c r="J742" i="27"/>
  <c r="J1223" i="27"/>
  <c r="J1097" i="27"/>
  <c r="I64" i="27"/>
  <c r="I1083" i="27"/>
  <c r="J462" i="27"/>
  <c r="I752" i="27"/>
  <c r="J681" i="27"/>
  <c r="J666" i="27"/>
  <c r="I991" i="27"/>
  <c r="J703" i="27"/>
  <c r="I289" i="27"/>
  <c r="I495" i="27"/>
  <c r="I513" i="27"/>
  <c r="J331" i="27"/>
  <c r="I1492" i="27"/>
  <c r="J1279" i="27"/>
  <c r="J1296" i="27"/>
  <c r="I1374" i="27"/>
  <c r="J672" i="27"/>
  <c r="I554" i="27"/>
  <c r="J1227" i="27"/>
  <c r="I92" i="27"/>
  <c r="I842" i="27"/>
  <c r="I1457" i="27"/>
  <c r="I105" i="27"/>
  <c r="I917" i="27"/>
  <c r="I547" i="27"/>
  <c r="I773" i="27"/>
  <c r="J869" i="27"/>
  <c r="I1418" i="27"/>
  <c r="I1282" i="27"/>
  <c r="I1254" i="27"/>
  <c r="J1026" i="27"/>
  <c r="J491" i="27"/>
  <c r="J1302" i="27"/>
  <c r="I532" i="27"/>
  <c r="I732" i="27"/>
  <c r="J54" i="27"/>
  <c r="I457" i="27"/>
  <c r="I1287" i="27"/>
  <c r="I313" i="27"/>
  <c r="I284" i="27"/>
  <c r="J660" i="27"/>
  <c r="J427" i="27"/>
  <c r="J230" i="27"/>
  <c r="I667" i="27"/>
  <c r="I734" i="27"/>
  <c r="I264" i="27"/>
  <c r="I1223" i="27"/>
  <c r="J477" i="27"/>
  <c r="I275" i="27"/>
  <c r="I714" i="27"/>
  <c r="J1261" i="27"/>
  <c r="J392" i="27"/>
  <c r="J355" i="27"/>
  <c r="I497" i="27"/>
  <c r="J629" i="27"/>
  <c r="J1305" i="27"/>
  <c r="J679" i="27"/>
  <c r="J1059" i="27"/>
  <c r="I1091" i="27"/>
  <c r="J1065" i="27"/>
  <c r="J1467" i="27"/>
  <c r="I619" i="27"/>
  <c r="J167" i="27"/>
  <c r="J1042" i="27"/>
  <c r="J1181" i="27"/>
  <c r="J545" i="27"/>
  <c r="J1363" i="27"/>
  <c r="J1480" i="27"/>
  <c r="I1401" i="27"/>
  <c r="J912" i="27"/>
  <c r="I26" i="27"/>
  <c r="I1425" i="27"/>
  <c r="J598" i="27"/>
  <c r="I1294" i="27"/>
  <c r="I1387" i="27"/>
  <c r="I1190" i="27"/>
  <c r="J627" i="27"/>
  <c r="J210" i="27"/>
  <c r="I46" i="27"/>
  <c r="J211" i="27"/>
  <c r="I1365" i="27"/>
  <c r="J1511" i="27"/>
  <c r="J556" i="27"/>
  <c r="J969" i="27"/>
  <c r="J656" i="27"/>
  <c r="I1302" i="27"/>
  <c r="J351" i="27"/>
  <c r="J764" i="27"/>
  <c r="I101" i="27"/>
  <c r="I352" i="27"/>
  <c r="J77" i="27"/>
  <c r="J500" i="27"/>
  <c r="I922" i="27"/>
  <c r="I383" i="27"/>
  <c r="I409" i="27"/>
  <c r="J988" i="27"/>
  <c r="I911" i="27"/>
  <c r="I65" i="27"/>
  <c r="I471" i="27"/>
  <c r="I394" i="27"/>
  <c r="J1272" i="27"/>
  <c r="I571" i="27"/>
  <c r="J1353" i="27"/>
  <c r="I1383" i="27"/>
  <c r="I557" i="27"/>
  <c r="I636" i="27"/>
  <c r="I948" i="27"/>
  <c r="J1368" i="27"/>
  <c r="I649" i="27"/>
  <c r="J667" i="27"/>
  <c r="I27" i="27"/>
  <c r="J675" i="27"/>
  <c r="J1115" i="27"/>
  <c r="I1479" i="27"/>
  <c r="I928" i="27"/>
  <c r="J604" i="27"/>
  <c r="J848" i="27"/>
  <c r="I686" i="27"/>
  <c r="I635" i="27"/>
  <c r="J493" i="27"/>
  <c r="I203" i="27"/>
  <c r="I858" i="27"/>
  <c r="I67" i="27"/>
  <c r="J1146" i="27"/>
  <c r="J111" i="27"/>
  <c r="I1280" i="27"/>
  <c r="J1052" i="27"/>
  <c r="I1347" i="27"/>
  <c r="J531" i="27"/>
  <c r="J817" i="27"/>
  <c r="J202" i="27"/>
  <c r="I1478" i="27"/>
  <c r="J884" i="27"/>
  <c r="J981" i="27"/>
  <c r="I607" i="27"/>
  <c r="I1053" i="27"/>
  <c r="J1454" i="27"/>
  <c r="I444" i="27"/>
  <c r="J337" i="27"/>
  <c r="I1518" i="27"/>
  <c r="J159" i="27"/>
  <c r="J705" i="27"/>
  <c r="J1019" i="27"/>
  <c r="I15" i="27"/>
  <c r="J1189" i="27"/>
  <c r="I1283" i="27"/>
  <c r="J762" i="27"/>
  <c r="I1084" i="27"/>
  <c r="I1111" i="27"/>
  <c r="J225" i="27"/>
  <c r="J581" i="27"/>
  <c r="J1295" i="27"/>
  <c r="J606" i="27"/>
  <c r="I931" i="27"/>
  <c r="J384" i="27"/>
  <c r="J1020" i="27"/>
  <c r="J612" i="27"/>
  <c r="J308" i="27"/>
  <c r="I1431" i="27"/>
  <c r="J327" i="27"/>
  <c r="J1003" i="27"/>
  <c r="J1180" i="27"/>
  <c r="I1200" i="27"/>
  <c r="I236" i="27"/>
  <c r="I1240" i="27"/>
  <c r="J756" i="27"/>
  <c r="I346" i="27"/>
  <c r="J22" i="27"/>
  <c r="I151" i="27"/>
  <c r="I354" i="27"/>
  <c r="I485" i="27"/>
  <c r="I736" i="27"/>
  <c r="J183" i="27"/>
  <c r="J1357" i="27"/>
  <c r="I242" i="27"/>
  <c r="J1428" i="27"/>
  <c r="J1498" i="27"/>
  <c r="J399" i="27"/>
  <c r="J941" i="27"/>
  <c r="I1281" i="27"/>
  <c r="I1243" i="27"/>
  <c r="J1443" i="27"/>
  <c r="J1005" i="27"/>
  <c r="I730" i="27"/>
  <c r="J301" i="27"/>
  <c r="I1462" i="27"/>
  <c r="I1262" i="27"/>
  <c r="J834" i="27"/>
  <c r="J891" i="27"/>
  <c r="I357" i="27"/>
  <c r="I1520" i="27"/>
  <c r="I1342" i="27"/>
  <c r="J1076" i="27"/>
  <c r="J541" i="27"/>
  <c r="I38" i="27"/>
  <c r="J1240" i="27"/>
  <c r="I370" i="27"/>
  <c r="J1429" i="27"/>
  <c r="J683" i="27"/>
  <c r="J1259" i="27"/>
  <c r="I1527" i="27"/>
  <c r="I806" i="27"/>
  <c r="I1076" i="27"/>
  <c r="J1420" i="27"/>
  <c r="I312" i="27"/>
  <c r="I1096" i="27"/>
  <c r="J394" i="27"/>
  <c r="I981" i="27"/>
  <c r="J1126" i="27"/>
  <c r="J875" i="27"/>
  <c r="J1427" i="27"/>
  <c r="J273" i="27"/>
  <c r="J432" i="27"/>
  <c r="J880" i="27"/>
  <c r="I899" i="27"/>
  <c r="I1043" i="27"/>
  <c r="I1450" i="27"/>
  <c r="J367" i="27"/>
  <c r="J124" i="27"/>
  <c r="J1035" i="27"/>
  <c r="J123" i="27"/>
  <c r="J1299" i="27"/>
  <c r="J847" i="27"/>
  <c r="J1476" i="27"/>
  <c r="J970" i="27"/>
  <c r="J924" i="27"/>
  <c r="I947" i="27"/>
  <c r="J1062" i="27"/>
  <c r="J334" i="27"/>
  <c r="I994" i="27"/>
  <c r="J110" i="27"/>
  <c r="J456" i="27"/>
  <c r="J214" i="27"/>
  <c r="I89" i="27"/>
  <c r="I975" i="27"/>
  <c r="I966" i="27"/>
  <c r="J44" i="27"/>
  <c r="I745" i="27"/>
  <c r="I1433" i="27"/>
  <c r="I1123" i="27"/>
  <c r="I1113" i="27"/>
  <c r="I252" i="27"/>
  <c r="J157" i="27"/>
  <c r="J259" i="27"/>
  <c r="I1001" i="27"/>
  <c r="I221" i="27"/>
  <c r="I910" i="27"/>
  <c r="J691" i="27"/>
  <c r="J461" i="27"/>
  <c r="I1422" i="27"/>
  <c r="I172" i="27"/>
  <c r="I1186" i="27"/>
  <c r="J137" i="27"/>
  <c r="I155" i="27"/>
  <c r="I1188" i="27"/>
  <c r="J268" i="27"/>
  <c r="J833" i="27"/>
  <c r="I243" i="27"/>
  <c r="J281" i="27"/>
  <c r="J1491" i="27"/>
  <c r="I1139" i="27"/>
  <c r="I54" i="27"/>
  <c r="J410" i="27"/>
  <c r="I600" i="27"/>
  <c r="J145" i="27"/>
  <c r="J546" i="27"/>
  <c r="I16" i="27"/>
  <c r="I940" i="27"/>
  <c r="J933" i="27"/>
  <c r="J1426" i="27"/>
  <c r="I937" i="27"/>
  <c r="J1499" i="27"/>
  <c r="I617" i="27"/>
  <c r="I564" i="27"/>
  <c r="I422" i="27"/>
  <c r="I562" i="27"/>
  <c r="I1253" i="27"/>
  <c r="I1494" i="27"/>
  <c r="I1278" i="27"/>
  <c r="I1512" i="27"/>
  <c r="J1375" i="27"/>
  <c r="J339" i="27"/>
  <c r="J198" i="27"/>
  <c r="I184" i="27"/>
  <c r="J859" i="27"/>
  <c r="I1273" i="27"/>
  <c r="I334" i="27"/>
  <c r="I1289" i="27"/>
  <c r="I152" i="27"/>
  <c r="I19" i="27"/>
  <c r="I1355" i="27"/>
  <c r="J695" i="27"/>
  <c r="I984" i="27"/>
  <c r="J881" i="27"/>
  <c r="J1082" i="27"/>
  <c r="I856" i="27"/>
  <c r="J676" i="27"/>
  <c r="J780" i="27"/>
  <c r="I1225" i="27"/>
  <c r="J1341" i="27"/>
  <c r="J1271" i="27"/>
  <c r="J501" i="27"/>
  <c r="J62" i="27"/>
  <c r="I1420" i="27"/>
  <c r="J142" i="27"/>
  <c r="I1277" i="27"/>
  <c r="J1349" i="27"/>
  <c r="J219" i="27"/>
  <c r="I1124" i="27"/>
  <c r="I300" i="27"/>
  <c r="J224" i="27"/>
  <c r="J158" i="27"/>
  <c r="I608" i="27"/>
  <c r="J1496" i="27"/>
  <c r="J1087" i="27"/>
  <c r="J295" i="27"/>
  <c r="I259" i="27"/>
  <c r="J574" i="27"/>
  <c r="J928" i="27"/>
  <c r="J261" i="27"/>
  <c r="J463" i="27"/>
  <c r="I421" i="27"/>
  <c r="J802" i="27"/>
  <c r="J119" i="27"/>
  <c r="J1071" i="27"/>
  <c r="J725" i="27"/>
  <c r="I196" i="27"/>
  <c r="J1232" i="27"/>
  <c r="I363" i="27"/>
  <c r="I136" i="27"/>
  <c r="J503" i="27"/>
  <c r="J737" i="27"/>
  <c r="I904" i="27"/>
  <c r="J1304" i="27"/>
  <c r="J343" i="27"/>
  <c r="I256" i="27"/>
  <c r="I366" i="27"/>
  <c r="J1401" i="27"/>
  <c r="I870" i="27"/>
  <c r="I1528" i="27"/>
  <c r="J1080" i="27"/>
  <c r="J1030" i="27"/>
  <c r="J1330" i="27"/>
  <c r="J414" i="27"/>
  <c r="J787" i="27"/>
  <c r="J748" i="27"/>
  <c r="I355" i="27"/>
  <c r="I1027" i="27"/>
  <c r="J1002" i="27"/>
  <c r="J378" i="27"/>
  <c r="J36" i="27"/>
  <c r="I825" i="27"/>
  <c r="I47" i="27"/>
  <c r="I234" i="27"/>
  <c r="I860" i="27"/>
  <c r="J332" i="27"/>
  <c r="J1358" i="27"/>
  <c r="I1052" i="27"/>
  <c r="I43" i="27"/>
  <c r="I1328" i="27"/>
  <c r="I464" i="27"/>
  <c r="I83" i="27"/>
  <c r="I746" i="27"/>
  <c r="I761" i="27"/>
  <c r="I680" i="27"/>
  <c r="I1016" i="27"/>
  <c r="I1444" i="27"/>
  <c r="J532" i="27"/>
  <c r="J1382" i="27"/>
  <c r="J353" i="27"/>
  <c r="I1017" i="27"/>
  <c r="I690" i="27"/>
  <c r="I281" i="27"/>
  <c r="M49" i="25" l="1"/>
  <c r="N50" i="25"/>
  <c r="K1" i="28"/>
  <c r="G19" i="12" s="1"/>
  <c r="BJ7" i="28"/>
  <c r="BF7" i="28"/>
  <c r="BG7" i="28"/>
  <c r="BE7" i="28"/>
  <c r="BI7" i="28"/>
  <c r="Y7" i="28"/>
  <c r="V2" i="28" s="1"/>
  <c r="I19" i="12" s="1"/>
  <c r="BD7" i="28"/>
  <c r="BB7" i="28"/>
  <c r="K3" i="28"/>
  <c r="BC7" i="28"/>
  <c r="J7" i="28"/>
  <c r="T7" i="28"/>
  <c r="O49" i="25" l="1"/>
  <c r="N49" i="25"/>
  <c r="F19" i="12"/>
  <c r="I1" i="25"/>
  <c r="A1528" i="27"/>
  <c r="A1527" i="27"/>
  <c r="A1526" i="27"/>
  <c r="A1525" i="27"/>
  <c r="A1524" i="27"/>
  <c r="A1523" i="27"/>
  <c r="A1522" i="27"/>
  <c r="A1521" i="27"/>
  <c r="A1520" i="27"/>
  <c r="A1519" i="27"/>
  <c r="A1518" i="27"/>
  <c r="A1517" i="27"/>
  <c r="A1516" i="27"/>
  <c r="A1515" i="27"/>
  <c r="A1514" i="27"/>
  <c r="A1513" i="27"/>
  <c r="A1512" i="27"/>
  <c r="A1511" i="27"/>
  <c r="A1510" i="27"/>
  <c r="A1509" i="27"/>
  <c r="A1508" i="27"/>
  <c r="A1507" i="27"/>
  <c r="A1506" i="27"/>
  <c r="A1505" i="27"/>
  <c r="A1504" i="27"/>
  <c r="A1503" i="27"/>
  <c r="A1502" i="27"/>
  <c r="A1501" i="27"/>
  <c r="A1500" i="27"/>
  <c r="A1499" i="27"/>
  <c r="A1498" i="27"/>
  <c r="A1497" i="27"/>
  <c r="A1496" i="27"/>
  <c r="A1495" i="27"/>
  <c r="A1494" i="27"/>
  <c r="A1493" i="27"/>
  <c r="A1492" i="27"/>
  <c r="A1491" i="27"/>
  <c r="A1490" i="27"/>
  <c r="A1489" i="27"/>
  <c r="A1488" i="27"/>
  <c r="A1487" i="27"/>
  <c r="A1486" i="27"/>
  <c r="A1485" i="27"/>
  <c r="A1484" i="27"/>
  <c r="A1483" i="27"/>
  <c r="A1482" i="27"/>
  <c r="A1481" i="27"/>
  <c r="A1480" i="27"/>
  <c r="A1479" i="27"/>
  <c r="A1478" i="27"/>
  <c r="A1477" i="27"/>
  <c r="A1476" i="27"/>
  <c r="A1475" i="27"/>
  <c r="A1474" i="27"/>
  <c r="A1473" i="27"/>
  <c r="A1472" i="27"/>
  <c r="A1471" i="27"/>
  <c r="A1470" i="27"/>
  <c r="A1469" i="27"/>
  <c r="A1468" i="27"/>
  <c r="A1467" i="27"/>
  <c r="A1466" i="27"/>
  <c r="A1465" i="27"/>
  <c r="A1464" i="27"/>
  <c r="A1463" i="27"/>
  <c r="A1462" i="27"/>
  <c r="A1461" i="27"/>
  <c r="A1460" i="27"/>
  <c r="A1459" i="27"/>
  <c r="A1458" i="27"/>
  <c r="A1457" i="27"/>
  <c r="A1456" i="27"/>
  <c r="A1455" i="27"/>
  <c r="A1454" i="27"/>
  <c r="A1453" i="27"/>
  <c r="A1452" i="27"/>
  <c r="A1451" i="27"/>
  <c r="A1450" i="27"/>
  <c r="A1449" i="27"/>
  <c r="A1448" i="27"/>
  <c r="A1447" i="27"/>
  <c r="A1446" i="27"/>
  <c r="A1445" i="27"/>
  <c r="A1444" i="27"/>
  <c r="A1443" i="27"/>
  <c r="A1442" i="27"/>
  <c r="A1441" i="27"/>
  <c r="A1440" i="27"/>
  <c r="A1439" i="27"/>
  <c r="A1438" i="27"/>
  <c r="A1437" i="27"/>
  <c r="A1436" i="27"/>
  <c r="A1435" i="27"/>
  <c r="A1434" i="27"/>
  <c r="A1433" i="27"/>
  <c r="A1432" i="27"/>
  <c r="A1431" i="27"/>
  <c r="A1430" i="27"/>
  <c r="A1429" i="27"/>
  <c r="A1428" i="27"/>
  <c r="A1427" i="27"/>
  <c r="A1426" i="27"/>
  <c r="A1425" i="27"/>
  <c r="A1424" i="27"/>
  <c r="A1423" i="27"/>
  <c r="A1422" i="27"/>
  <c r="A1421" i="27"/>
  <c r="A1420" i="27"/>
  <c r="A1419" i="27"/>
  <c r="A1418" i="27"/>
  <c r="A1417" i="27"/>
  <c r="A1416" i="27"/>
  <c r="A1415" i="27"/>
  <c r="A1414" i="27"/>
  <c r="A1413" i="27"/>
  <c r="A1412" i="27"/>
  <c r="A1411" i="27"/>
  <c r="A1410" i="27"/>
  <c r="A1409" i="27"/>
  <c r="A1408" i="27"/>
  <c r="A1407" i="27"/>
  <c r="A1406" i="27"/>
  <c r="A1405" i="27"/>
  <c r="A1404" i="27"/>
  <c r="A1403" i="27"/>
  <c r="A1402" i="27"/>
  <c r="A1401" i="27"/>
  <c r="A1400" i="27"/>
  <c r="A1399" i="27"/>
  <c r="A1398" i="27"/>
  <c r="A1397" i="27"/>
  <c r="A1396" i="27"/>
  <c r="A1395" i="27"/>
  <c r="A1394" i="27"/>
  <c r="A1393" i="27"/>
  <c r="A1392" i="27"/>
  <c r="A1391" i="27"/>
  <c r="A1390" i="27"/>
  <c r="A1389" i="27"/>
  <c r="A1388" i="27"/>
  <c r="A1387" i="27"/>
  <c r="A1386" i="27"/>
  <c r="A1385" i="27"/>
  <c r="A1384" i="27"/>
  <c r="A1383" i="27"/>
  <c r="A1382" i="27"/>
  <c r="A1381" i="27"/>
  <c r="A1380" i="27"/>
  <c r="A1379" i="27"/>
  <c r="A1378" i="27"/>
  <c r="A1377" i="27"/>
  <c r="A1376" i="27"/>
  <c r="A1375" i="27"/>
  <c r="A1374" i="27"/>
  <c r="A1373" i="27"/>
  <c r="A1372" i="27"/>
  <c r="A1371" i="27"/>
  <c r="A1370" i="27"/>
  <c r="A1369" i="27"/>
  <c r="A1368" i="27"/>
  <c r="A1367" i="27"/>
  <c r="A1366" i="27"/>
  <c r="A1365" i="27"/>
  <c r="A1364" i="27"/>
  <c r="A1363" i="27"/>
  <c r="A1362" i="27"/>
  <c r="A1361" i="27"/>
  <c r="A1360" i="27"/>
  <c r="A1359" i="27"/>
  <c r="A1358" i="27"/>
  <c r="A1357" i="27"/>
  <c r="A1356" i="27"/>
  <c r="A1355" i="27"/>
  <c r="A1354" i="27"/>
  <c r="A1353" i="27"/>
  <c r="A1352" i="27"/>
  <c r="A1351" i="27"/>
  <c r="A1350" i="27"/>
  <c r="A1349" i="27"/>
  <c r="A1348" i="27"/>
  <c r="A1347" i="27"/>
  <c r="A1346" i="27"/>
  <c r="A1345" i="27"/>
  <c r="A1344" i="27"/>
  <c r="A1343" i="27"/>
  <c r="A1342" i="27"/>
  <c r="A1341" i="27"/>
  <c r="A1340" i="27"/>
  <c r="A1339" i="27"/>
  <c r="A1338" i="27"/>
  <c r="A1337" i="27"/>
  <c r="A1336" i="27"/>
  <c r="A1335" i="27"/>
  <c r="A1334" i="27"/>
  <c r="A1333" i="27"/>
  <c r="A1332" i="27"/>
  <c r="A1331" i="27"/>
  <c r="A1330" i="27"/>
  <c r="A1329" i="27"/>
  <c r="A1328" i="27"/>
  <c r="A1327" i="27"/>
  <c r="A1326" i="27"/>
  <c r="A1325" i="27"/>
  <c r="A1324" i="27"/>
  <c r="A1323" i="27"/>
  <c r="A1322" i="27"/>
  <c r="A1321" i="27"/>
  <c r="A1320" i="27"/>
  <c r="A1319" i="27"/>
  <c r="A1318" i="27"/>
  <c r="A1317" i="27"/>
  <c r="A1316" i="27"/>
  <c r="A1315" i="27"/>
  <c r="A1314" i="27"/>
  <c r="A1313" i="27"/>
  <c r="A1312" i="27"/>
  <c r="A1311" i="27"/>
  <c r="A1310" i="27"/>
  <c r="A1309" i="27"/>
  <c r="A1308" i="27"/>
  <c r="A1307" i="27"/>
  <c r="A1306" i="27"/>
  <c r="A1305" i="27"/>
  <c r="A1304" i="27"/>
  <c r="A1303" i="27"/>
  <c r="A1302" i="27"/>
  <c r="A1301" i="27"/>
  <c r="A1300" i="27"/>
  <c r="A1299" i="27"/>
  <c r="A1298" i="27"/>
  <c r="A1297" i="27"/>
  <c r="A1296" i="27"/>
  <c r="A1295" i="27"/>
  <c r="A1294" i="27"/>
  <c r="A1293" i="27"/>
  <c r="A1292" i="27"/>
  <c r="A1291" i="27"/>
  <c r="A1290" i="27"/>
  <c r="A1289" i="27"/>
  <c r="A1288" i="27"/>
  <c r="A1287" i="27"/>
  <c r="A1286" i="27"/>
  <c r="A1285" i="27"/>
  <c r="A1284" i="27"/>
  <c r="A1283" i="27"/>
  <c r="A1282" i="27"/>
  <c r="A1281" i="27"/>
  <c r="A1280" i="27"/>
  <c r="A1279" i="27"/>
  <c r="A1278" i="27"/>
  <c r="A1277" i="27"/>
  <c r="A1276" i="27"/>
  <c r="A1275" i="27"/>
  <c r="A1274" i="27"/>
  <c r="A1273" i="27"/>
  <c r="A1272" i="27"/>
  <c r="A1271" i="27"/>
  <c r="A1270" i="27"/>
  <c r="A1269" i="27"/>
  <c r="A1268" i="27"/>
  <c r="A1267" i="27"/>
  <c r="A1266" i="27"/>
  <c r="A1265" i="27"/>
  <c r="A1264" i="27"/>
  <c r="A1263" i="27"/>
  <c r="A1262" i="27"/>
  <c r="A1261" i="27"/>
  <c r="A1260" i="27"/>
  <c r="A1259" i="27"/>
  <c r="A1258" i="27"/>
  <c r="A1257" i="27"/>
  <c r="A1256" i="27"/>
  <c r="A1255" i="27"/>
  <c r="A1254" i="27"/>
  <c r="A1253" i="27"/>
  <c r="A1252" i="27"/>
  <c r="A1251" i="27"/>
  <c r="A1250" i="27"/>
  <c r="A1249" i="27"/>
  <c r="A1248" i="27"/>
  <c r="A1247" i="27"/>
  <c r="A1246" i="27"/>
  <c r="A1245" i="27"/>
  <c r="A1244" i="27"/>
  <c r="A1243" i="27"/>
  <c r="A1242" i="27"/>
  <c r="A1241" i="27"/>
  <c r="A1240" i="27"/>
  <c r="A1239" i="27"/>
  <c r="A1238" i="27"/>
  <c r="A1237" i="27"/>
  <c r="A1236" i="27"/>
  <c r="A1235" i="27"/>
  <c r="A1234" i="27"/>
  <c r="A1233" i="27"/>
  <c r="A1232" i="27"/>
  <c r="A1231" i="27"/>
  <c r="A1230" i="27"/>
  <c r="A1229" i="27"/>
  <c r="A1228" i="27"/>
  <c r="A1227" i="27"/>
  <c r="A1226" i="27"/>
  <c r="A1225" i="27"/>
  <c r="A1224" i="27"/>
  <c r="A1223" i="27"/>
  <c r="A1222" i="27"/>
  <c r="A1221" i="27"/>
  <c r="A1220" i="27"/>
  <c r="A1219" i="27"/>
  <c r="A1218" i="27"/>
  <c r="A1217" i="27"/>
  <c r="A1216" i="27"/>
  <c r="A1215" i="27"/>
  <c r="A1214" i="27"/>
  <c r="A1213" i="27"/>
  <c r="A1212" i="27"/>
  <c r="A1211" i="27"/>
  <c r="A1210" i="27"/>
  <c r="A1209" i="27"/>
  <c r="A1208" i="27"/>
  <c r="A1207" i="27"/>
  <c r="A1206" i="27"/>
  <c r="A1205" i="27"/>
  <c r="A1204" i="27"/>
  <c r="A1203" i="27"/>
  <c r="A1202" i="27"/>
  <c r="A1201" i="27"/>
  <c r="A1200" i="27"/>
  <c r="A1199" i="27"/>
  <c r="A1198" i="27"/>
  <c r="A1197" i="27"/>
  <c r="A1196" i="27"/>
  <c r="A1195" i="27"/>
  <c r="A1194" i="27"/>
  <c r="A1193" i="27"/>
  <c r="A1192" i="27"/>
  <c r="A1191" i="27"/>
  <c r="A1190" i="27"/>
  <c r="A1189" i="27"/>
  <c r="A1188" i="27"/>
  <c r="A1187" i="27"/>
  <c r="A1186" i="27"/>
  <c r="A1185" i="27"/>
  <c r="A1184" i="27"/>
  <c r="A1183" i="27"/>
  <c r="A1182" i="27"/>
  <c r="A1181" i="27"/>
  <c r="A1180" i="27"/>
  <c r="A1179" i="27"/>
  <c r="A1178" i="27"/>
  <c r="A1177" i="27"/>
  <c r="A1176" i="27"/>
  <c r="A1175" i="27"/>
  <c r="A1174" i="27"/>
  <c r="A1173" i="27"/>
  <c r="A1172" i="27"/>
  <c r="A1171" i="27"/>
  <c r="A1170" i="27"/>
  <c r="A1169" i="27"/>
  <c r="A1168" i="27"/>
  <c r="A1167" i="27"/>
  <c r="A1166" i="27"/>
  <c r="A1165" i="27"/>
  <c r="A1164" i="27"/>
  <c r="A1163" i="27"/>
  <c r="A1162" i="27"/>
  <c r="A1161" i="27"/>
  <c r="A1160" i="27"/>
  <c r="A1159" i="27"/>
  <c r="A1158" i="27"/>
  <c r="A1157" i="27"/>
  <c r="A1156" i="27"/>
  <c r="A1155" i="27"/>
  <c r="A1154" i="27"/>
  <c r="A1153" i="27"/>
  <c r="A1152" i="27"/>
  <c r="A1151" i="27"/>
  <c r="A1150" i="27"/>
  <c r="A1149" i="27"/>
  <c r="A1148" i="27"/>
  <c r="A1147" i="27"/>
  <c r="A1146" i="27"/>
  <c r="A1145" i="27"/>
  <c r="A1144" i="27"/>
  <c r="A1143" i="27"/>
  <c r="A1142" i="27"/>
  <c r="A1141" i="27"/>
  <c r="A1140" i="27"/>
  <c r="A1139" i="27"/>
  <c r="A1138" i="27"/>
  <c r="A1137" i="27"/>
  <c r="A1136" i="27"/>
  <c r="A1135" i="27"/>
  <c r="A1134" i="27"/>
  <c r="A1133" i="27"/>
  <c r="A1132" i="27"/>
  <c r="A1131" i="27"/>
  <c r="A1130" i="27"/>
  <c r="A1129" i="27"/>
  <c r="A1128" i="27"/>
  <c r="A1127" i="27"/>
  <c r="A1126" i="27"/>
  <c r="A1125" i="27"/>
  <c r="A1124" i="27"/>
  <c r="A1123" i="27"/>
  <c r="A1122" i="27"/>
  <c r="A1121" i="27"/>
  <c r="A1120" i="27"/>
  <c r="A1119" i="27"/>
  <c r="A1118" i="27"/>
  <c r="A1117" i="27"/>
  <c r="A1116" i="27"/>
  <c r="A1115" i="27"/>
  <c r="A1114" i="27"/>
  <c r="A1113" i="27"/>
  <c r="A1112" i="27"/>
  <c r="A1111" i="27"/>
  <c r="A1110" i="27"/>
  <c r="A1109" i="27"/>
  <c r="A1108" i="27"/>
  <c r="A1107" i="27"/>
  <c r="A1106" i="27"/>
  <c r="A1105" i="27"/>
  <c r="A1104" i="27"/>
  <c r="A1103" i="27"/>
  <c r="A1102" i="27"/>
  <c r="A1101" i="27"/>
  <c r="A1100" i="27"/>
  <c r="A1099" i="27"/>
  <c r="A1098" i="27"/>
  <c r="A1097" i="27"/>
  <c r="A1096" i="27"/>
  <c r="A1095" i="27"/>
  <c r="A1094" i="27"/>
  <c r="A1093" i="27"/>
  <c r="A1092" i="27"/>
  <c r="A1091" i="27"/>
  <c r="A1090" i="27"/>
  <c r="A1089" i="27"/>
  <c r="A1088" i="27"/>
  <c r="A1087" i="27"/>
  <c r="A1086" i="27"/>
  <c r="A1085" i="27"/>
  <c r="A1084" i="27"/>
  <c r="A1083" i="27"/>
  <c r="A1082" i="27"/>
  <c r="A1081" i="27"/>
  <c r="A1080" i="27"/>
  <c r="A1079" i="27"/>
  <c r="A1078" i="27"/>
  <c r="A1077" i="27"/>
  <c r="A1076" i="27"/>
  <c r="A1075" i="27"/>
  <c r="A1074" i="27"/>
  <c r="A1073" i="27"/>
  <c r="A1072" i="27"/>
  <c r="A1071" i="27"/>
  <c r="A1070" i="27"/>
  <c r="A1069" i="27"/>
  <c r="A1068" i="27"/>
  <c r="A1067" i="27"/>
  <c r="A1066" i="27"/>
  <c r="A1065" i="27"/>
  <c r="A1064" i="27"/>
  <c r="A1063" i="27"/>
  <c r="A1062" i="27"/>
  <c r="A1061" i="27"/>
  <c r="A1060" i="27"/>
  <c r="A1059" i="27"/>
  <c r="A1058" i="27"/>
  <c r="A1057" i="27"/>
  <c r="A1056" i="27"/>
  <c r="A1055" i="27"/>
  <c r="A1054" i="27"/>
  <c r="A1053" i="27"/>
  <c r="A1052" i="27"/>
  <c r="A1051" i="27"/>
  <c r="A1050" i="27"/>
  <c r="A1049" i="27"/>
  <c r="A1048" i="27"/>
  <c r="A1047" i="27"/>
  <c r="A1046" i="27"/>
  <c r="A1045" i="27"/>
  <c r="A1044" i="27"/>
  <c r="A1043" i="27"/>
  <c r="A1042" i="27"/>
  <c r="A1041" i="27"/>
  <c r="A1040" i="27"/>
  <c r="A1039" i="27"/>
  <c r="A1038" i="27"/>
  <c r="A1037" i="27"/>
  <c r="A1036" i="27"/>
  <c r="A1035" i="27"/>
  <c r="A1034" i="27"/>
  <c r="A1033" i="27"/>
  <c r="A1032" i="27"/>
  <c r="A1031" i="27"/>
  <c r="A1030" i="27"/>
  <c r="A1029" i="27"/>
  <c r="A1028" i="27"/>
  <c r="A1027" i="27"/>
  <c r="A1026" i="27"/>
  <c r="A1025" i="27"/>
  <c r="A1024" i="27"/>
  <c r="A1023" i="27"/>
  <c r="A1022" i="27"/>
  <c r="A1021" i="27"/>
  <c r="A1020" i="27"/>
  <c r="A1019" i="27"/>
  <c r="A1018" i="27"/>
  <c r="A1017" i="27"/>
  <c r="A1016" i="27"/>
  <c r="A1015" i="27"/>
  <c r="A1014" i="27"/>
  <c r="A1013" i="27"/>
  <c r="A1012" i="27"/>
  <c r="A1011" i="27"/>
  <c r="A1010" i="27"/>
  <c r="A1009" i="27"/>
  <c r="A1008" i="27"/>
  <c r="A1007" i="27"/>
  <c r="A1006" i="27"/>
  <c r="A1005" i="27"/>
  <c r="A1004" i="27"/>
  <c r="A1003" i="27"/>
  <c r="A1002" i="27"/>
  <c r="A1001" i="27"/>
  <c r="A1000" i="27"/>
  <c r="A999" i="27"/>
  <c r="A998" i="27"/>
  <c r="A997" i="27"/>
  <c r="A996" i="27"/>
  <c r="A995" i="27"/>
  <c r="A994" i="27"/>
  <c r="A993" i="27"/>
  <c r="A992" i="27"/>
  <c r="A991" i="27"/>
  <c r="A990" i="27"/>
  <c r="A989" i="27"/>
  <c r="A988" i="27"/>
  <c r="A987" i="27"/>
  <c r="A986" i="27"/>
  <c r="A985" i="27"/>
  <c r="A984" i="27"/>
  <c r="A983" i="27"/>
  <c r="A982" i="27"/>
  <c r="A981" i="27"/>
  <c r="A980" i="27"/>
  <c r="A979" i="27"/>
  <c r="A978" i="27"/>
  <c r="A977" i="27"/>
  <c r="A976" i="27"/>
  <c r="A975" i="27"/>
  <c r="A974" i="27"/>
  <c r="A973" i="27"/>
  <c r="A972" i="27"/>
  <c r="A971" i="27"/>
  <c r="A970" i="27"/>
  <c r="A969" i="27"/>
  <c r="A968" i="27"/>
  <c r="A967" i="27"/>
  <c r="A966" i="27"/>
  <c r="A965" i="27"/>
  <c r="A964" i="27"/>
  <c r="A963" i="27"/>
  <c r="A962" i="27"/>
  <c r="A961" i="27"/>
  <c r="A960" i="27"/>
  <c r="A959" i="27"/>
  <c r="A958" i="27"/>
  <c r="A957" i="27"/>
  <c r="A956" i="27"/>
  <c r="A955" i="27"/>
  <c r="A954" i="27"/>
  <c r="A953" i="27"/>
  <c r="A952" i="27"/>
  <c r="A951" i="27"/>
  <c r="A950" i="27"/>
  <c r="A949" i="27"/>
  <c r="A948" i="27"/>
  <c r="A947" i="27"/>
  <c r="A946" i="27"/>
  <c r="A945" i="27"/>
  <c r="A944" i="27"/>
  <c r="A943" i="27"/>
  <c r="A942" i="27"/>
  <c r="A941" i="27"/>
  <c r="A940" i="27"/>
  <c r="A939" i="27"/>
  <c r="A938" i="27"/>
  <c r="A937" i="27"/>
  <c r="A936" i="27"/>
  <c r="A935" i="27"/>
  <c r="A934" i="27"/>
  <c r="A933" i="27"/>
  <c r="A932" i="27"/>
  <c r="A931" i="27"/>
  <c r="A930" i="27"/>
  <c r="A929" i="27"/>
  <c r="A928" i="27"/>
  <c r="A927" i="27"/>
  <c r="A926" i="27"/>
  <c r="A925" i="27"/>
  <c r="A924" i="27"/>
  <c r="A923" i="27"/>
  <c r="A922" i="27"/>
  <c r="A921" i="27"/>
  <c r="A920" i="27"/>
  <c r="A919" i="27"/>
  <c r="A918" i="27"/>
  <c r="A917" i="27"/>
  <c r="A916" i="27"/>
  <c r="A915" i="27"/>
  <c r="A914" i="27"/>
  <c r="A913" i="27"/>
  <c r="A912" i="27"/>
  <c r="A911" i="27"/>
  <c r="A910" i="27"/>
  <c r="A909" i="27"/>
  <c r="A908" i="27"/>
  <c r="A907" i="27"/>
  <c r="A906" i="27"/>
  <c r="A905" i="27"/>
  <c r="A904" i="27"/>
  <c r="A903" i="27"/>
  <c r="A902" i="27"/>
  <c r="A901" i="27"/>
  <c r="A900" i="27"/>
  <c r="A899" i="27"/>
  <c r="A898" i="27"/>
  <c r="A897" i="27"/>
  <c r="A896" i="27"/>
  <c r="A895" i="27"/>
  <c r="A894" i="27"/>
  <c r="A893" i="27"/>
  <c r="A892" i="27"/>
  <c r="A891" i="27"/>
  <c r="A890" i="27"/>
  <c r="A889" i="27"/>
  <c r="A888" i="27"/>
  <c r="A887" i="27"/>
  <c r="A886" i="27"/>
  <c r="A885" i="27"/>
  <c r="A884" i="27"/>
  <c r="A883" i="27"/>
  <c r="A882" i="27"/>
  <c r="A881" i="27"/>
  <c r="A880" i="27"/>
  <c r="A879" i="27"/>
  <c r="A878" i="27"/>
  <c r="A877" i="27"/>
  <c r="A876" i="27"/>
  <c r="A875" i="27"/>
  <c r="A874" i="27"/>
  <c r="A873" i="27"/>
  <c r="A872" i="27"/>
  <c r="A871" i="27"/>
  <c r="A870" i="27"/>
  <c r="A869" i="27"/>
  <c r="A868" i="27"/>
  <c r="A867" i="27"/>
  <c r="A866" i="27"/>
  <c r="A865" i="27"/>
  <c r="A864" i="27"/>
  <c r="A863" i="27"/>
  <c r="A862" i="27"/>
  <c r="A861" i="27"/>
  <c r="A860" i="27"/>
  <c r="A859" i="27"/>
  <c r="A858" i="27"/>
  <c r="A857" i="27"/>
  <c r="A856" i="27"/>
  <c r="A855" i="27"/>
  <c r="A854" i="27"/>
  <c r="A853" i="27"/>
  <c r="A852" i="27"/>
  <c r="A851" i="27"/>
  <c r="A850" i="27"/>
  <c r="A849" i="27"/>
  <c r="A848" i="27"/>
  <c r="A847" i="27"/>
  <c r="A846" i="27"/>
  <c r="A845" i="27"/>
  <c r="A844" i="27"/>
  <c r="A843" i="27"/>
  <c r="A842" i="27"/>
  <c r="A841" i="27"/>
  <c r="A840" i="27"/>
  <c r="A839" i="27"/>
  <c r="A838" i="27"/>
  <c r="A837" i="27"/>
  <c r="A836" i="27"/>
  <c r="A835" i="27"/>
  <c r="A834" i="27"/>
  <c r="A833" i="27"/>
  <c r="A832" i="27"/>
  <c r="A831" i="27"/>
  <c r="A830" i="27"/>
  <c r="A829" i="27"/>
  <c r="A828" i="27"/>
  <c r="A827" i="27"/>
  <c r="A826" i="27"/>
  <c r="A825" i="27"/>
  <c r="A824" i="27"/>
  <c r="A823" i="27"/>
  <c r="A822" i="27"/>
  <c r="A821" i="27"/>
  <c r="A820" i="27"/>
  <c r="A819" i="27"/>
  <c r="A818" i="27"/>
  <c r="A817" i="27"/>
  <c r="A816" i="27"/>
  <c r="A815" i="27"/>
  <c r="A814" i="27"/>
  <c r="A813" i="27"/>
  <c r="A812" i="27"/>
  <c r="A811" i="27"/>
  <c r="A810" i="27"/>
  <c r="A809" i="27"/>
  <c r="A808" i="27"/>
  <c r="A807" i="27"/>
  <c r="A806" i="27"/>
  <c r="A805" i="27"/>
  <c r="A804" i="27"/>
  <c r="A803" i="27"/>
  <c r="A802" i="27"/>
  <c r="A801" i="27"/>
  <c r="A800" i="27"/>
  <c r="A799" i="27"/>
  <c r="A798" i="27"/>
  <c r="A797" i="27"/>
  <c r="A796" i="27"/>
  <c r="A795" i="27"/>
  <c r="A794" i="27"/>
  <c r="A793" i="27"/>
  <c r="A792" i="27"/>
  <c r="A791" i="27"/>
  <c r="A790" i="27"/>
  <c r="A789" i="27"/>
  <c r="A788" i="27"/>
  <c r="A787" i="27"/>
  <c r="A786" i="27"/>
  <c r="A785" i="27"/>
  <c r="A784" i="27"/>
  <c r="A783" i="27"/>
  <c r="A782" i="27"/>
  <c r="A781" i="27"/>
  <c r="A780" i="27"/>
  <c r="A779" i="27"/>
  <c r="A778" i="27"/>
  <c r="A777" i="27"/>
  <c r="A776" i="27"/>
  <c r="A775" i="27"/>
  <c r="A774" i="27"/>
  <c r="A773" i="27"/>
  <c r="A772" i="27"/>
  <c r="A771" i="27"/>
  <c r="A770" i="27"/>
  <c r="A769" i="27"/>
  <c r="A768" i="27"/>
  <c r="A767" i="27"/>
  <c r="A766" i="27"/>
  <c r="A765" i="27"/>
  <c r="A764" i="27"/>
  <c r="A763" i="27"/>
  <c r="A762" i="27"/>
  <c r="A761" i="27"/>
  <c r="A760" i="27"/>
  <c r="A759" i="27"/>
  <c r="A758" i="27"/>
  <c r="A757" i="27"/>
  <c r="A756" i="27"/>
  <c r="A755" i="27"/>
  <c r="A754" i="27"/>
  <c r="A753" i="27"/>
  <c r="A752" i="27"/>
  <c r="A751" i="27"/>
  <c r="A750" i="27"/>
  <c r="A749" i="27"/>
  <c r="A748" i="27"/>
  <c r="A747" i="27"/>
  <c r="A746" i="27"/>
  <c r="A745" i="27"/>
  <c r="A744" i="27"/>
  <c r="A743" i="27"/>
  <c r="A742" i="27"/>
  <c r="A741" i="27"/>
  <c r="A740" i="27"/>
  <c r="A739" i="27"/>
  <c r="A738" i="27"/>
  <c r="A737" i="27"/>
  <c r="A736" i="27"/>
  <c r="A735" i="27"/>
  <c r="A734" i="27"/>
  <c r="A733" i="27"/>
  <c r="A732" i="27"/>
  <c r="A731" i="27"/>
  <c r="A730" i="27"/>
  <c r="A729" i="27"/>
  <c r="A728" i="27"/>
  <c r="A727" i="27"/>
  <c r="A726" i="27"/>
  <c r="A725" i="27"/>
  <c r="A724" i="27"/>
  <c r="A723" i="27"/>
  <c r="A722" i="27"/>
  <c r="A721" i="27"/>
  <c r="A720" i="27"/>
  <c r="A719" i="27"/>
  <c r="A718" i="27"/>
  <c r="A717" i="27"/>
  <c r="A716" i="27"/>
  <c r="A715" i="27"/>
  <c r="A714" i="27"/>
  <c r="A713" i="27"/>
  <c r="A712" i="27"/>
  <c r="A711" i="27"/>
  <c r="A710" i="27"/>
  <c r="A709" i="27"/>
  <c r="A708" i="27"/>
  <c r="A707" i="27"/>
  <c r="A706" i="27"/>
  <c r="A705" i="27"/>
  <c r="A704" i="27"/>
  <c r="A703" i="27"/>
  <c r="A702" i="27"/>
  <c r="A701" i="27"/>
  <c r="A700" i="27"/>
  <c r="A699" i="27"/>
  <c r="A698" i="27"/>
  <c r="A697" i="27"/>
  <c r="A696" i="27"/>
  <c r="A695" i="27"/>
  <c r="A694" i="27"/>
  <c r="A693" i="27"/>
  <c r="A692" i="27"/>
  <c r="A691" i="27"/>
  <c r="A690" i="27"/>
  <c r="A689" i="27"/>
  <c r="A688" i="27"/>
  <c r="A687" i="27"/>
  <c r="A686" i="27"/>
  <c r="A685" i="27"/>
  <c r="A684" i="27"/>
  <c r="A683" i="27"/>
  <c r="A682" i="27"/>
  <c r="A681" i="27"/>
  <c r="A680" i="27"/>
  <c r="A679" i="27"/>
  <c r="A678" i="27"/>
  <c r="A677" i="27"/>
  <c r="A676" i="27"/>
  <c r="A675" i="27"/>
  <c r="A674" i="27"/>
  <c r="A673" i="27"/>
  <c r="A672" i="27"/>
  <c r="A671" i="27"/>
  <c r="A670" i="27"/>
  <c r="A669" i="27"/>
  <c r="A668" i="27"/>
  <c r="A667" i="27"/>
  <c r="A666" i="27"/>
  <c r="A665" i="27"/>
  <c r="A664" i="27"/>
  <c r="A663" i="27"/>
  <c r="A662" i="27"/>
  <c r="A661" i="27"/>
  <c r="A660" i="27"/>
  <c r="A659" i="27"/>
  <c r="A658" i="27"/>
  <c r="A657" i="27"/>
  <c r="A656" i="27"/>
  <c r="A655" i="27"/>
  <c r="A654" i="27"/>
  <c r="A653" i="27"/>
  <c r="A652" i="27"/>
  <c r="A651" i="27"/>
  <c r="A650" i="27"/>
  <c r="A649" i="27"/>
  <c r="A648" i="27"/>
  <c r="A647" i="27"/>
  <c r="A646" i="27"/>
  <c r="A645" i="27"/>
  <c r="A644" i="27"/>
  <c r="A643" i="27"/>
  <c r="A642" i="27"/>
  <c r="A641" i="27"/>
  <c r="A640" i="27"/>
  <c r="A639" i="27"/>
  <c r="A638" i="27"/>
  <c r="A637" i="27"/>
  <c r="A636" i="27"/>
  <c r="A635" i="27"/>
  <c r="A634" i="27"/>
  <c r="A633" i="27"/>
  <c r="A632" i="27"/>
  <c r="A631" i="27"/>
  <c r="A630" i="27"/>
  <c r="A629" i="27"/>
  <c r="A628" i="27"/>
  <c r="A627" i="27"/>
  <c r="A626" i="27"/>
  <c r="A625" i="27"/>
  <c r="A624" i="27"/>
  <c r="A623" i="27"/>
  <c r="A622" i="27"/>
  <c r="A621" i="27"/>
  <c r="A620" i="27"/>
  <c r="A619" i="27"/>
  <c r="A618" i="27"/>
  <c r="A617" i="27"/>
  <c r="A616" i="27"/>
  <c r="A615" i="27"/>
  <c r="A614" i="27"/>
  <c r="A613" i="27"/>
  <c r="A612" i="27"/>
  <c r="A611" i="27"/>
  <c r="A610" i="27"/>
  <c r="A609" i="27"/>
  <c r="A608" i="27"/>
  <c r="A607" i="27"/>
  <c r="A606" i="27"/>
  <c r="A605" i="27"/>
  <c r="A604" i="27"/>
  <c r="A603" i="27"/>
  <c r="A602" i="27"/>
  <c r="A601" i="27"/>
  <c r="A600" i="27"/>
  <c r="A599" i="27"/>
  <c r="A598" i="27"/>
  <c r="A597" i="27"/>
  <c r="A596" i="27"/>
  <c r="A595" i="27"/>
  <c r="A594" i="27"/>
  <c r="A593" i="27"/>
  <c r="A592" i="27"/>
  <c r="A591" i="27"/>
  <c r="A590" i="27"/>
  <c r="A589" i="27"/>
  <c r="A588" i="27"/>
  <c r="A587" i="27"/>
  <c r="A586" i="27"/>
  <c r="A585" i="27"/>
  <c r="A584" i="27"/>
  <c r="A583" i="27"/>
  <c r="A582" i="27"/>
  <c r="A581" i="27"/>
  <c r="A580" i="27"/>
  <c r="A579" i="27"/>
  <c r="A578" i="27"/>
  <c r="A577" i="27"/>
  <c r="A576" i="27"/>
  <c r="A575" i="27"/>
  <c r="A574" i="27"/>
  <c r="A573" i="27"/>
  <c r="A572" i="27"/>
  <c r="A571" i="27"/>
  <c r="A570" i="27"/>
  <c r="A569" i="27"/>
  <c r="A568" i="27"/>
  <c r="A567" i="27"/>
  <c r="A566" i="27"/>
  <c r="A565" i="27"/>
  <c r="A564" i="27"/>
  <c r="A563" i="27"/>
  <c r="A562" i="27"/>
  <c r="A561" i="27"/>
  <c r="A560" i="27"/>
  <c r="A559" i="27"/>
  <c r="A558" i="27"/>
  <c r="A557" i="27"/>
  <c r="A556" i="27"/>
  <c r="A555" i="27"/>
  <c r="A554" i="27"/>
  <c r="A553" i="27"/>
  <c r="A552" i="27"/>
  <c r="A551" i="27"/>
  <c r="A550" i="27"/>
  <c r="A549" i="27"/>
  <c r="A548" i="27"/>
  <c r="A547" i="27"/>
  <c r="A546" i="27"/>
  <c r="A545" i="27"/>
  <c r="A544" i="27"/>
  <c r="A543" i="27"/>
  <c r="A542" i="27"/>
  <c r="A541" i="27"/>
  <c r="A540" i="27"/>
  <c r="A539" i="27"/>
  <c r="A538" i="27"/>
  <c r="A537" i="27"/>
  <c r="A536" i="27"/>
  <c r="A535" i="27"/>
  <c r="A534" i="27"/>
  <c r="A533" i="27"/>
  <c r="A532" i="27"/>
  <c r="A531" i="27"/>
  <c r="A530" i="27"/>
  <c r="A529" i="27"/>
  <c r="A528" i="27"/>
  <c r="A527" i="27"/>
  <c r="A526" i="27"/>
  <c r="A525" i="27"/>
  <c r="A524" i="27"/>
  <c r="A523" i="27"/>
  <c r="A522" i="27"/>
  <c r="A521" i="27"/>
  <c r="A520" i="27"/>
  <c r="A519" i="27"/>
  <c r="A518" i="27"/>
  <c r="A517" i="27"/>
  <c r="A516" i="27"/>
  <c r="A515" i="27"/>
  <c r="A514" i="27"/>
  <c r="A513" i="27"/>
  <c r="A512" i="27"/>
  <c r="A511" i="27"/>
  <c r="A510" i="27"/>
  <c r="A509" i="27"/>
  <c r="A508" i="27"/>
  <c r="A507" i="27"/>
  <c r="A506" i="27"/>
  <c r="A505" i="27"/>
  <c r="A504" i="27"/>
  <c r="A503" i="27"/>
  <c r="A502" i="27"/>
  <c r="A501" i="27"/>
  <c r="A500" i="27"/>
  <c r="A499" i="27"/>
  <c r="A498" i="27"/>
  <c r="A497" i="27"/>
  <c r="A496" i="27"/>
  <c r="A495" i="27"/>
  <c r="A494" i="27"/>
  <c r="A493" i="27"/>
  <c r="A492" i="27"/>
  <c r="A491" i="27"/>
  <c r="A490" i="27"/>
  <c r="A489" i="27"/>
  <c r="A488" i="27"/>
  <c r="A487" i="27"/>
  <c r="A486" i="27"/>
  <c r="A485" i="27"/>
  <c r="A484" i="27"/>
  <c r="A483" i="27"/>
  <c r="A482" i="27"/>
  <c r="A481" i="27"/>
  <c r="A480" i="27"/>
  <c r="A479" i="27"/>
  <c r="A478" i="27"/>
  <c r="A477" i="27"/>
  <c r="A476" i="27"/>
  <c r="A475" i="27"/>
  <c r="A474" i="27"/>
  <c r="A473" i="27"/>
  <c r="A472" i="27"/>
  <c r="A471" i="27"/>
  <c r="A470" i="27"/>
  <c r="A469" i="27"/>
  <c r="A468" i="27"/>
  <c r="A467" i="27"/>
  <c r="A466" i="27"/>
  <c r="A465" i="27"/>
  <c r="A464" i="27"/>
  <c r="A463" i="27"/>
  <c r="A462" i="27"/>
  <c r="A461" i="27"/>
  <c r="A460" i="27"/>
  <c r="A459" i="27"/>
  <c r="A458" i="27"/>
  <c r="A457" i="27"/>
  <c r="A456" i="27"/>
  <c r="A455" i="27"/>
  <c r="A454" i="27"/>
  <c r="A453" i="27"/>
  <c r="A452" i="27"/>
  <c r="A451" i="27"/>
  <c r="A450" i="27"/>
  <c r="A449" i="27"/>
  <c r="A448" i="27"/>
  <c r="A447" i="27"/>
  <c r="A446" i="27"/>
  <c r="A445" i="27"/>
  <c r="A444" i="27"/>
  <c r="A443" i="27"/>
  <c r="A442" i="27"/>
  <c r="A441" i="27"/>
  <c r="A440" i="27"/>
  <c r="A439" i="27"/>
  <c r="A438" i="27"/>
  <c r="A437" i="27"/>
  <c r="A436" i="27"/>
  <c r="A435" i="27"/>
  <c r="A434" i="27"/>
  <c r="A433" i="27"/>
  <c r="A432" i="27"/>
  <c r="A431" i="27"/>
  <c r="A430" i="27"/>
  <c r="A429" i="27"/>
  <c r="A428" i="27"/>
  <c r="A427" i="27"/>
  <c r="A426" i="27"/>
  <c r="A425" i="27"/>
  <c r="A424" i="27"/>
  <c r="A423" i="27"/>
  <c r="A422" i="27"/>
  <c r="A421" i="27"/>
  <c r="A420" i="27"/>
  <c r="A419" i="27"/>
  <c r="A418" i="27"/>
  <c r="A417" i="27"/>
  <c r="A416" i="27"/>
  <c r="A415" i="27"/>
  <c r="A414" i="27"/>
  <c r="A413" i="27"/>
  <c r="A412" i="27"/>
  <c r="A411" i="27"/>
  <c r="A410" i="27"/>
  <c r="A409" i="27"/>
  <c r="A408" i="27"/>
  <c r="A407" i="27"/>
  <c r="A406" i="27"/>
  <c r="A405" i="27"/>
  <c r="A404" i="27"/>
  <c r="A403" i="27"/>
  <c r="A402" i="27"/>
  <c r="A401" i="27"/>
  <c r="A400" i="27"/>
  <c r="A399" i="27"/>
  <c r="A398" i="27"/>
  <c r="A397" i="27"/>
  <c r="A396" i="27"/>
  <c r="A395" i="27"/>
  <c r="A394" i="27"/>
  <c r="A393" i="27"/>
  <c r="A392" i="27"/>
  <c r="A391" i="27"/>
  <c r="A390" i="27"/>
  <c r="A389" i="27"/>
  <c r="A388" i="27"/>
  <c r="A387" i="27"/>
  <c r="A386" i="27"/>
  <c r="A385" i="27"/>
  <c r="A384" i="27"/>
  <c r="A383" i="27"/>
  <c r="A382" i="27"/>
  <c r="A381" i="27"/>
  <c r="A380" i="27"/>
  <c r="A379" i="27"/>
  <c r="A378" i="27"/>
  <c r="A377" i="27"/>
  <c r="A376" i="27"/>
  <c r="A375" i="27"/>
  <c r="A374" i="27"/>
  <c r="A373" i="27"/>
  <c r="A372" i="27"/>
  <c r="A371" i="27"/>
  <c r="A370" i="27"/>
  <c r="A369" i="27"/>
  <c r="A368" i="27"/>
  <c r="A367" i="27"/>
  <c r="A366" i="27"/>
  <c r="A365" i="27"/>
  <c r="A364" i="27"/>
  <c r="A363" i="27"/>
  <c r="A362" i="27"/>
  <c r="A361" i="27"/>
  <c r="A360" i="27"/>
  <c r="A359" i="27"/>
  <c r="A358" i="27"/>
  <c r="A357" i="27"/>
  <c r="A356" i="27"/>
  <c r="A355" i="27"/>
  <c r="A354" i="27"/>
  <c r="A353" i="27"/>
  <c r="A352" i="27"/>
  <c r="A351" i="27"/>
  <c r="A350" i="27"/>
  <c r="A349" i="27"/>
  <c r="A348" i="27"/>
  <c r="A347" i="27"/>
  <c r="A346" i="27"/>
  <c r="A345" i="27"/>
  <c r="A344" i="27"/>
  <c r="A343" i="27"/>
  <c r="A342" i="27"/>
  <c r="A341" i="27"/>
  <c r="A340" i="27"/>
  <c r="A339" i="27"/>
  <c r="A338" i="27"/>
  <c r="A337" i="27"/>
  <c r="A336" i="27"/>
  <c r="A335" i="27"/>
  <c r="A334" i="27"/>
  <c r="A333" i="27"/>
  <c r="A332" i="27"/>
  <c r="A331" i="27"/>
  <c r="A330" i="27"/>
  <c r="A329" i="27"/>
  <c r="A328" i="27"/>
  <c r="A327" i="27"/>
  <c r="A326" i="27"/>
  <c r="A325" i="27"/>
  <c r="A324" i="27"/>
  <c r="A323" i="27"/>
  <c r="A322" i="27"/>
  <c r="A321" i="27"/>
  <c r="A320" i="27"/>
  <c r="A319" i="27"/>
  <c r="A318" i="27"/>
  <c r="A317" i="27"/>
  <c r="A316" i="27"/>
  <c r="A315" i="27"/>
  <c r="A314" i="27"/>
  <c r="A313" i="27"/>
  <c r="A312" i="27"/>
  <c r="A311" i="27"/>
  <c r="A310" i="27"/>
  <c r="A309" i="27"/>
  <c r="A308" i="27"/>
  <c r="A307" i="27"/>
  <c r="A306" i="27"/>
  <c r="A305" i="27"/>
  <c r="A304" i="27"/>
  <c r="A303" i="27"/>
  <c r="A302" i="27"/>
  <c r="A301" i="27"/>
  <c r="A300" i="27"/>
  <c r="A299" i="27"/>
  <c r="A298" i="27"/>
  <c r="A297" i="27"/>
  <c r="A296" i="27"/>
  <c r="A295" i="27"/>
  <c r="A294" i="27"/>
  <c r="A293" i="27"/>
  <c r="A292" i="27"/>
  <c r="A291" i="27"/>
  <c r="A290" i="27"/>
  <c r="A289" i="27"/>
  <c r="A288" i="27"/>
  <c r="A287" i="27"/>
  <c r="A286" i="27"/>
  <c r="A285" i="27"/>
  <c r="A284" i="27"/>
  <c r="A283" i="27"/>
  <c r="A282" i="27"/>
  <c r="A281" i="27"/>
  <c r="A280" i="27"/>
  <c r="A279" i="27"/>
  <c r="A278" i="27"/>
  <c r="A277" i="27"/>
  <c r="A276" i="27"/>
  <c r="A275" i="27"/>
  <c r="A274" i="27"/>
  <c r="A273" i="27"/>
  <c r="A272" i="27"/>
  <c r="A271" i="27"/>
  <c r="A270" i="27"/>
  <c r="A269" i="27"/>
  <c r="A268" i="27"/>
  <c r="A267" i="27"/>
  <c r="A266" i="27"/>
  <c r="A265" i="27"/>
  <c r="A264" i="27"/>
  <c r="A263" i="27"/>
  <c r="A262" i="27"/>
  <c r="A261" i="27"/>
  <c r="A260" i="27"/>
  <c r="A259" i="27"/>
  <c r="A258" i="27"/>
  <c r="A257" i="27"/>
  <c r="A256" i="27"/>
  <c r="A255" i="27"/>
  <c r="A254" i="27"/>
  <c r="A253" i="27"/>
  <c r="A252" i="27"/>
  <c r="A251" i="27"/>
  <c r="A250" i="27"/>
  <c r="A249" i="27"/>
  <c r="A248" i="27"/>
  <c r="A247" i="27"/>
  <c r="A246" i="27"/>
  <c r="A245" i="27"/>
  <c r="A244" i="27"/>
  <c r="A243" i="27"/>
  <c r="A242" i="27"/>
  <c r="A241" i="27"/>
  <c r="A240" i="27"/>
  <c r="A239" i="27"/>
  <c r="A238" i="27"/>
  <c r="A237" i="27"/>
  <c r="A236" i="27"/>
  <c r="A235" i="27"/>
  <c r="A234" i="27"/>
  <c r="A233" i="27"/>
  <c r="A232" i="27"/>
  <c r="A231" i="27"/>
  <c r="A230" i="27"/>
  <c r="A229" i="27"/>
  <c r="A228" i="27"/>
  <c r="A227" i="27"/>
  <c r="A226" i="27"/>
  <c r="A225" i="27"/>
  <c r="A224" i="27"/>
  <c r="A223" i="27"/>
  <c r="A222" i="27"/>
  <c r="A221" i="27"/>
  <c r="A220" i="27"/>
  <c r="A219" i="27"/>
  <c r="A218" i="27"/>
  <c r="A217" i="27"/>
  <c r="A216" i="27"/>
  <c r="A215" i="27"/>
  <c r="A214" i="27"/>
  <c r="A213" i="27"/>
  <c r="A212" i="27"/>
  <c r="A211" i="27"/>
  <c r="A210" i="27"/>
  <c r="A209" i="27"/>
  <c r="A208" i="27"/>
  <c r="A207" i="27"/>
  <c r="A206" i="27"/>
  <c r="A205" i="27"/>
  <c r="A204" i="27"/>
  <c r="A203" i="27"/>
  <c r="A202" i="27"/>
  <c r="A201" i="27"/>
  <c r="A200" i="27"/>
  <c r="A199" i="27"/>
  <c r="A198" i="27"/>
  <c r="A197" i="27"/>
  <c r="A196" i="27"/>
  <c r="A195" i="27"/>
  <c r="A194" i="27"/>
  <c r="A193" i="27"/>
  <c r="A192" i="27"/>
  <c r="A191" i="27"/>
  <c r="A190" i="27"/>
  <c r="A189" i="27"/>
  <c r="A188" i="27"/>
  <c r="A187" i="27"/>
  <c r="A186" i="27"/>
  <c r="A185" i="27"/>
  <c r="A184" i="27"/>
  <c r="A183" i="27"/>
  <c r="A182" i="27"/>
  <c r="A181" i="27"/>
  <c r="A180" i="27"/>
  <c r="A179" i="27"/>
  <c r="A178" i="27"/>
  <c r="A177" i="27"/>
  <c r="A176" i="27"/>
  <c r="A175" i="27"/>
  <c r="A174" i="27"/>
  <c r="A173" i="27"/>
  <c r="A172" i="27"/>
  <c r="A171" i="27"/>
  <c r="A170" i="27"/>
  <c r="A169" i="27"/>
  <c r="A168" i="27"/>
  <c r="A167" i="27"/>
  <c r="A166" i="27"/>
  <c r="A165" i="27"/>
  <c r="A164" i="27"/>
  <c r="A163" i="27"/>
  <c r="A162" i="27"/>
  <c r="A161" i="27"/>
  <c r="A160" i="27"/>
  <c r="A159" i="27"/>
  <c r="A158" i="27"/>
  <c r="A157" i="27"/>
  <c r="A156" i="27"/>
  <c r="A155" i="27"/>
  <c r="A154" i="27"/>
  <c r="A153" i="27"/>
  <c r="A152" i="27"/>
  <c r="A151" i="27"/>
  <c r="A150" i="27"/>
  <c r="A149" i="27"/>
  <c r="A148" i="27"/>
  <c r="A147" i="27"/>
  <c r="A146" i="27"/>
  <c r="A145" i="27"/>
  <c r="A144" i="27"/>
  <c r="A143" i="27"/>
  <c r="A142" i="27"/>
  <c r="A141" i="27"/>
  <c r="A140" i="27"/>
  <c r="A139" i="27"/>
  <c r="A138" i="27"/>
  <c r="A137" i="27"/>
  <c r="A136" i="27"/>
  <c r="A135" i="27"/>
  <c r="A134" i="27"/>
  <c r="A133" i="27"/>
  <c r="A132" i="27"/>
  <c r="A131" i="27"/>
  <c r="A130" i="27"/>
  <c r="A129" i="27"/>
  <c r="A128" i="27"/>
  <c r="A127" i="27"/>
  <c r="A126" i="27"/>
  <c r="A125" i="27"/>
  <c r="A124" i="27"/>
  <c r="A123" i="27"/>
  <c r="A122" i="27"/>
  <c r="A121" i="27"/>
  <c r="A120" i="27"/>
  <c r="A119" i="27"/>
  <c r="A118" i="27"/>
  <c r="A117" i="27"/>
  <c r="A116" i="27"/>
  <c r="A115" i="27"/>
  <c r="A114" i="27"/>
  <c r="A113" i="27"/>
  <c r="A112" i="27"/>
  <c r="A111" i="27"/>
  <c r="A110" i="27"/>
  <c r="A109" i="27"/>
  <c r="A108" i="27"/>
  <c r="A107" i="27"/>
  <c r="A106" i="27"/>
  <c r="A105" i="27"/>
  <c r="A104" i="27"/>
  <c r="A103" i="27"/>
  <c r="A102" i="27"/>
  <c r="A101" i="27"/>
  <c r="A100" i="27"/>
  <c r="A99" i="27"/>
  <c r="A98" i="27"/>
  <c r="A97" i="27"/>
  <c r="A96" i="27"/>
  <c r="A95" i="27"/>
  <c r="A94" i="27"/>
  <c r="A93" i="27"/>
  <c r="A92" i="27"/>
  <c r="A91" i="27"/>
  <c r="A90" i="27"/>
  <c r="A89" i="27"/>
  <c r="A88" i="27"/>
  <c r="A87" i="27"/>
  <c r="A86" i="27"/>
  <c r="A85" i="27"/>
  <c r="A84" i="27"/>
  <c r="A83" i="27"/>
  <c r="A82" i="27"/>
  <c r="A81" i="27"/>
  <c r="A80" i="27"/>
  <c r="A79" i="27"/>
  <c r="A78" i="27"/>
  <c r="A77" i="27"/>
  <c r="A76" i="27"/>
  <c r="A75" i="27"/>
  <c r="A74" i="27"/>
  <c r="A73" i="27"/>
  <c r="A72" i="27"/>
  <c r="A71" i="27"/>
  <c r="A70" i="27"/>
  <c r="A69" i="27"/>
  <c r="A68" i="27"/>
  <c r="A67" i="27"/>
  <c r="A66" i="27"/>
  <c r="A65" i="27"/>
  <c r="A64" i="27"/>
  <c r="A63" i="27"/>
  <c r="A62" i="27"/>
  <c r="A61" i="27"/>
  <c r="A60" i="27"/>
  <c r="A59" i="27"/>
  <c r="A58" i="27"/>
  <c r="A57" i="27"/>
  <c r="A56" i="27"/>
  <c r="A55" i="27"/>
  <c r="A54" i="27"/>
  <c r="A53" i="27"/>
  <c r="A52" i="27"/>
  <c r="A51" i="27"/>
  <c r="A50" i="27"/>
  <c r="A49" i="27"/>
  <c r="A48" i="27"/>
  <c r="A47" i="27"/>
  <c r="A46" i="27"/>
  <c r="A45" i="27"/>
  <c r="A44" i="27"/>
  <c r="A43" i="27"/>
  <c r="A42" i="27"/>
  <c r="A41" i="27"/>
  <c r="A40" i="27"/>
  <c r="A39" i="27"/>
  <c r="A38" i="27"/>
  <c r="A37" i="27"/>
  <c r="A36" i="27"/>
  <c r="A35" i="27"/>
  <c r="A34" i="27"/>
  <c r="A33" i="27"/>
  <c r="A32" i="27"/>
  <c r="A31" i="27"/>
  <c r="A30" i="27"/>
  <c r="A29" i="27"/>
  <c r="A28" i="27"/>
  <c r="A27" i="27"/>
  <c r="A26" i="27"/>
  <c r="A25" i="27"/>
  <c r="A24" i="27"/>
  <c r="A23" i="27"/>
  <c r="A22" i="27"/>
  <c r="A21" i="27"/>
  <c r="A20" i="27"/>
  <c r="A19" i="27"/>
  <c r="A18" i="27"/>
  <c r="A17" i="27"/>
  <c r="A16" i="27"/>
  <c r="A15" i="27"/>
  <c r="N14" i="27"/>
  <c r="M14" i="27"/>
  <c r="L14" i="27"/>
  <c r="K14" i="27"/>
  <c r="J14" i="27"/>
  <c r="I14" i="27"/>
  <c r="AZ8" i="22" l="1"/>
  <c r="L47" i="12" s="1"/>
  <c r="AY8" i="22"/>
  <c r="K47" i="12" s="1"/>
  <c r="AX8" i="22"/>
  <c r="J47" i="12" s="1"/>
  <c r="AW8" i="22"/>
  <c r="I47" i="12" s="1"/>
  <c r="AV8" i="22"/>
  <c r="AU8" i="22"/>
  <c r="AT8" i="22"/>
  <c r="AS8" i="22"/>
  <c r="AR8" i="22"/>
  <c r="AQ8" i="22"/>
  <c r="AE29" i="22" l="1"/>
  <c r="AF29" i="22"/>
  <c r="AG29" i="22"/>
  <c r="AH29" i="22"/>
  <c r="AI29" i="22"/>
  <c r="AJ29" i="22"/>
  <c r="AK29" i="22"/>
  <c r="AL29" i="22"/>
  <c r="AM29" i="22"/>
  <c r="AD29" i="22"/>
  <c r="AE18" i="22" l="1"/>
  <c r="AF18" i="22"/>
  <c r="AG18" i="22"/>
  <c r="AH18" i="22"/>
  <c r="AI18" i="22"/>
  <c r="AJ18" i="22"/>
  <c r="AK18" i="22"/>
  <c r="AL18" i="22"/>
  <c r="AM18" i="22"/>
  <c r="AD18" i="22"/>
  <c r="AE19" i="22"/>
  <c r="AF19" i="22"/>
  <c r="AG19" i="22"/>
  <c r="AH19" i="22"/>
  <c r="AI19" i="22"/>
  <c r="AJ19" i="22"/>
  <c r="AK19" i="22"/>
  <c r="AL19" i="22"/>
  <c r="AM19" i="22"/>
  <c r="AE20" i="22"/>
  <c r="AF20" i="22"/>
  <c r="AG20" i="22"/>
  <c r="AH20" i="22"/>
  <c r="AI20" i="22"/>
  <c r="AJ20" i="22"/>
  <c r="AK20" i="22"/>
  <c r="AL20" i="22"/>
  <c r="AM20" i="22"/>
  <c r="AE21" i="22"/>
  <c r="AF21" i="22"/>
  <c r="AG21" i="22"/>
  <c r="AH21" i="22"/>
  <c r="AI21" i="22"/>
  <c r="AJ21" i="22"/>
  <c r="AK21" i="22"/>
  <c r="AL21" i="22"/>
  <c r="AM21" i="22"/>
  <c r="AE22" i="22"/>
  <c r="AF22" i="22"/>
  <c r="AG22" i="22"/>
  <c r="AH22" i="22"/>
  <c r="AI22" i="22"/>
  <c r="AJ22" i="22"/>
  <c r="AK22" i="22"/>
  <c r="AL22" i="22"/>
  <c r="AM22" i="22"/>
  <c r="AE23" i="22"/>
  <c r="AF23" i="22"/>
  <c r="AG23" i="22"/>
  <c r="AH23" i="22"/>
  <c r="AI23" i="22"/>
  <c r="AJ23" i="22"/>
  <c r="AK23" i="22"/>
  <c r="AL23" i="22"/>
  <c r="AM23" i="22"/>
  <c r="AE24" i="22"/>
  <c r="AF24" i="22"/>
  <c r="AG24" i="22"/>
  <c r="AH24" i="22"/>
  <c r="AI24" i="22"/>
  <c r="AJ24" i="22"/>
  <c r="AK24" i="22"/>
  <c r="AL24" i="22"/>
  <c r="AM24" i="22"/>
  <c r="AE25" i="22"/>
  <c r="AF25" i="22"/>
  <c r="AG25" i="22"/>
  <c r="AH25" i="22"/>
  <c r="AI25" i="22"/>
  <c r="AJ25" i="22"/>
  <c r="AK25" i="22"/>
  <c r="AL25" i="22"/>
  <c r="AM25" i="22"/>
  <c r="AE26" i="22"/>
  <c r="AF26" i="22"/>
  <c r="AG26" i="22"/>
  <c r="AH26" i="22"/>
  <c r="AI26" i="22"/>
  <c r="AJ26" i="22"/>
  <c r="AK26" i="22"/>
  <c r="AL26" i="22"/>
  <c r="AM26" i="22"/>
  <c r="AE27" i="22"/>
  <c r="AF27" i="22"/>
  <c r="AG27" i="22"/>
  <c r="AH27" i="22"/>
  <c r="AI27" i="22"/>
  <c r="AJ27" i="22"/>
  <c r="AK27" i="22"/>
  <c r="AL27" i="22"/>
  <c r="AM27" i="22"/>
  <c r="AE28" i="22"/>
  <c r="AF28" i="22"/>
  <c r="AG28" i="22"/>
  <c r="AH28" i="22"/>
  <c r="AI28" i="22"/>
  <c r="AJ28" i="22"/>
  <c r="AK28" i="22"/>
  <c r="AL28" i="22"/>
  <c r="AM28" i="22"/>
  <c r="AE30" i="22"/>
  <c r="AF30" i="22"/>
  <c r="AG30" i="22"/>
  <c r="AH30" i="22"/>
  <c r="AI30" i="22"/>
  <c r="AJ30" i="22"/>
  <c r="AK30" i="22"/>
  <c r="AL30" i="22"/>
  <c r="AM30" i="22"/>
  <c r="AE31" i="22"/>
  <c r="AF31" i="22"/>
  <c r="AG31" i="22"/>
  <c r="AH31" i="22"/>
  <c r="AI31" i="22"/>
  <c r="AJ31" i="22"/>
  <c r="AK31" i="22"/>
  <c r="AL31" i="22"/>
  <c r="AM31" i="22"/>
  <c r="AE32" i="22"/>
  <c r="AF32" i="22"/>
  <c r="AG32" i="22"/>
  <c r="AH32" i="22"/>
  <c r="AI32" i="22"/>
  <c r="AJ32" i="22"/>
  <c r="AK32" i="22"/>
  <c r="AL32" i="22"/>
  <c r="AM32" i="22"/>
  <c r="AE33" i="22"/>
  <c r="AF33" i="22"/>
  <c r="AG33" i="22"/>
  <c r="AH33" i="22"/>
  <c r="AI33" i="22"/>
  <c r="AJ33" i="22"/>
  <c r="AK33" i="22"/>
  <c r="AL33" i="22"/>
  <c r="AM33" i="22"/>
  <c r="AE34" i="22"/>
  <c r="AF34" i="22"/>
  <c r="AG34" i="22"/>
  <c r="AH34" i="22"/>
  <c r="AI34" i="22"/>
  <c r="AJ34" i="22"/>
  <c r="AK34" i="22"/>
  <c r="AL34" i="22"/>
  <c r="AM34" i="22"/>
  <c r="AE35" i="22"/>
  <c r="AF35" i="22"/>
  <c r="AG35" i="22"/>
  <c r="AH35" i="22"/>
  <c r="AI35" i="22"/>
  <c r="AJ35" i="22"/>
  <c r="AK35" i="22"/>
  <c r="AL35" i="22"/>
  <c r="AM35" i="22"/>
  <c r="AE36" i="22"/>
  <c r="AF36" i="22"/>
  <c r="AG36" i="22"/>
  <c r="AH36" i="22"/>
  <c r="AI36" i="22"/>
  <c r="AJ36" i="22"/>
  <c r="AK36" i="22"/>
  <c r="AL36" i="22"/>
  <c r="AM36" i="22"/>
  <c r="AE37" i="22"/>
  <c r="AF37" i="22"/>
  <c r="AG37" i="22"/>
  <c r="AH37" i="22"/>
  <c r="AI37" i="22"/>
  <c r="AJ37" i="22"/>
  <c r="AK37" i="22"/>
  <c r="AL37" i="22"/>
  <c r="AM37" i="22"/>
  <c r="AE38" i="22"/>
  <c r="AF38" i="22"/>
  <c r="AG38" i="22"/>
  <c r="AH38" i="22"/>
  <c r="AI38" i="22"/>
  <c r="AJ38" i="22"/>
  <c r="AK38" i="22"/>
  <c r="AL38" i="22"/>
  <c r="AM38" i="22"/>
  <c r="AE39" i="22"/>
  <c r="AF39" i="22"/>
  <c r="AG39" i="22"/>
  <c r="AH39" i="22"/>
  <c r="AI39" i="22"/>
  <c r="AJ39" i="22"/>
  <c r="AK39" i="22"/>
  <c r="AL39" i="22"/>
  <c r="AM39" i="22"/>
  <c r="AE40" i="22"/>
  <c r="AF40" i="22"/>
  <c r="AG40" i="22"/>
  <c r="AH40" i="22"/>
  <c r="AI40" i="22"/>
  <c r="AJ40" i="22"/>
  <c r="AK40" i="22"/>
  <c r="AL40" i="22"/>
  <c r="AM40" i="22"/>
  <c r="AE41" i="22"/>
  <c r="AF41" i="22"/>
  <c r="AG41" i="22"/>
  <c r="AH41" i="22"/>
  <c r="AI41" i="22"/>
  <c r="AJ41" i="22"/>
  <c r="AK41" i="22"/>
  <c r="AL41" i="22"/>
  <c r="AM41" i="22"/>
  <c r="AE42" i="22"/>
  <c r="AF42" i="22"/>
  <c r="AG42" i="22"/>
  <c r="AH42" i="22"/>
  <c r="AI42" i="22"/>
  <c r="AJ42" i="22"/>
  <c r="AK42" i="22"/>
  <c r="AL42" i="22"/>
  <c r="AM42" i="22"/>
  <c r="AE43" i="22"/>
  <c r="AF43" i="22"/>
  <c r="AG43" i="22"/>
  <c r="AH43" i="22"/>
  <c r="AI43" i="22"/>
  <c r="AJ43" i="22"/>
  <c r="AK43" i="22"/>
  <c r="AL43" i="22"/>
  <c r="AM43" i="22"/>
  <c r="AE44" i="22"/>
  <c r="AF44" i="22"/>
  <c r="AG44" i="22"/>
  <c r="AH44" i="22"/>
  <c r="AI44" i="22"/>
  <c r="AJ44" i="22"/>
  <c r="AK44" i="22"/>
  <c r="AL44" i="22"/>
  <c r="AM44" i="22"/>
  <c r="AE45" i="22"/>
  <c r="AF45" i="22"/>
  <c r="AG45" i="22"/>
  <c r="AH45" i="22"/>
  <c r="AI45" i="22"/>
  <c r="AJ45" i="22"/>
  <c r="AK45" i="22"/>
  <c r="AL45" i="22"/>
  <c r="AM45" i="22"/>
  <c r="AE46" i="22"/>
  <c r="AF46" i="22"/>
  <c r="AG46" i="22"/>
  <c r="AH46" i="22"/>
  <c r="AI46" i="22"/>
  <c r="AJ46" i="22"/>
  <c r="AK46" i="22"/>
  <c r="AL46" i="22"/>
  <c r="AM46" i="22"/>
  <c r="AE47" i="22"/>
  <c r="AF47" i="22"/>
  <c r="AG47" i="22"/>
  <c r="AH47" i="22"/>
  <c r="AI47" i="22"/>
  <c r="AJ47" i="22"/>
  <c r="AK47" i="22"/>
  <c r="AL47" i="22"/>
  <c r="AM47" i="22"/>
  <c r="AE48" i="22"/>
  <c r="AF48" i="22"/>
  <c r="AG48" i="22"/>
  <c r="AH48" i="22"/>
  <c r="AI48" i="22"/>
  <c r="AJ48" i="22"/>
  <c r="AK48" i="22"/>
  <c r="AL48" i="22"/>
  <c r="AM48" i="22"/>
  <c r="AE49" i="22"/>
  <c r="AF49" i="22"/>
  <c r="AG49" i="22"/>
  <c r="AH49" i="22"/>
  <c r="AI49" i="22"/>
  <c r="AJ49" i="22"/>
  <c r="AK49" i="22"/>
  <c r="AL49" i="22"/>
  <c r="AM49" i="22"/>
  <c r="AE50" i="22"/>
  <c r="AF50" i="22"/>
  <c r="AG50" i="22"/>
  <c r="AH50" i="22"/>
  <c r="AI50" i="22"/>
  <c r="AJ50" i="22"/>
  <c r="AK50" i="22"/>
  <c r="AL50" i="22"/>
  <c r="AM50" i="22"/>
  <c r="AE51" i="22"/>
  <c r="AF51" i="22"/>
  <c r="AG51" i="22"/>
  <c r="AH51" i="22"/>
  <c r="AI51" i="22"/>
  <c r="AJ51" i="22"/>
  <c r="AK51" i="22"/>
  <c r="AL51" i="22"/>
  <c r="AM51" i="22"/>
  <c r="AD51" i="22"/>
  <c r="AD50" i="22"/>
  <c r="AD49" i="22"/>
  <c r="AD48" i="22"/>
  <c r="AD47" i="22"/>
  <c r="AD46" i="22"/>
  <c r="AD45" i="22"/>
  <c r="AD44" i="22"/>
  <c r="AD43" i="22"/>
  <c r="AD42" i="22"/>
  <c r="AD41" i="22"/>
  <c r="AD40" i="22"/>
  <c r="AD39" i="22"/>
  <c r="AD38" i="22"/>
  <c r="AD37" i="22"/>
  <c r="AD36" i="22"/>
  <c r="AD35" i="22"/>
  <c r="AD34" i="22"/>
  <c r="AD33" i="22"/>
  <c r="AD32" i="22"/>
  <c r="AD31" i="22"/>
  <c r="AD30" i="22"/>
  <c r="AD28" i="22"/>
  <c r="AD27" i="22"/>
  <c r="AD26" i="22"/>
  <c r="AD25" i="22"/>
  <c r="AD24" i="22"/>
  <c r="AD23" i="22"/>
  <c r="AD22" i="22"/>
  <c r="AD21" i="22"/>
  <c r="AD20" i="22"/>
  <c r="AD19" i="22"/>
  <c r="AD14" i="22"/>
  <c r="AD13" i="22"/>
  <c r="AD12" i="22"/>
  <c r="BJ13" i="22"/>
  <c r="BK13" i="22"/>
  <c r="BJ14" i="22"/>
  <c r="BK14" i="22"/>
  <c r="BJ15" i="22"/>
  <c r="BK15" i="22"/>
  <c r="BJ16" i="22"/>
  <c r="BK16" i="22"/>
  <c r="BJ17" i="22"/>
  <c r="BK17" i="22"/>
  <c r="BJ18" i="22"/>
  <c r="BK18" i="22"/>
  <c r="BJ19" i="22"/>
  <c r="BK19" i="22"/>
  <c r="BJ20" i="22"/>
  <c r="BK20" i="22"/>
  <c r="BJ21" i="22"/>
  <c r="BK21" i="22"/>
  <c r="BJ22" i="22"/>
  <c r="BK22" i="22"/>
  <c r="BJ23" i="22"/>
  <c r="BK23" i="22"/>
  <c r="BJ24" i="22"/>
  <c r="BK24" i="22"/>
  <c r="BJ25" i="22"/>
  <c r="BK25" i="22"/>
  <c r="BJ26" i="22"/>
  <c r="BK26" i="22"/>
  <c r="BJ27" i="22"/>
  <c r="BK27" i="22"/>
  <c r="BJ28" i="22"/>
  <c r="BK28" i="22"/>
  <c r="BJ29" i="22"/>
  <c r="BK29" i="22"/>
  <c r="BJ30" i="22"/>
  <c r="BK30" i="22"/>
  <c r="BJ31" i="22"/>
  <c r="BK31" i="22"/>
  <c r="BJ32" i="22"/>
  <c r="BK32" i="22"/>
  <c r="BJ33" i="22"/>
  <c r="BK33" i="22"/>
  <c r="BJ34" i="22"/>
  <c r="BK34" i="22"/>
  <c r="BJ35" i="22"/>
  <c r="BK35" i="22"/>
  <c r="BJ36" i="22"/>
  <c r="BK36" i="22"/>
  <c r="BJ37" i="22"/>
  <c r="BK37" i="22"/>
  <c r="BJ38" i="22"/>
  <c r="BK38" i="22"/>
  <c r="BJ39" i="22"/>
  <c r="BK39" i="22"/>
  <c r="BJ40" i="22"/>
  <c r="BK40" i="22"/>
  <c r="BJ41" i="22"/>
  <c r="BK41" i="22"/>
  <c r="BJ42" i="22"/>
  <c r="BK42" i="22"/>
  <c r="BJ43" i="22"/>
  <c r="BK43" i="22"/>
  <c r="BJ44" i="22"/>
  <c r="BK44" i="22"/>
  <c r="BJ45" i="22"/>
  <c r="BK45" i="22"/>
  <c r="BJ46" i="22"/>
  <c r="BK46" i="22"/>
  <c r="BJ47" i="22"/>
  <c r="BK47" i="22"/>
  <c r="BJ48" i="22"/>
  <c r="BK48" i="22"/>
  <c r="BJ49" i="22"/>
  <c r="BK49" i="22"/>
  <c r="BJ50" i="22"/>
  <c r="BK50" i="22"/>
  <c r="BJ51" i="22"/>
  <c r="BK51" i="22"/>
  <c r="BA13" i="22"/>
  <c r="BB13" i="22"/>
  <c r="BC13" i="22"/>
  <c r="BD13" i="22"/>
  <c r="BE13" i="22"/>
  <c r="BF13" i="22"/>
  <c r="BG13" i="22"/>
  <c r="BH13" i="22"/>
  <c r="BA14" i="22"/>
  <c r="BB14" i="22"/>
  <c r="BC14" i="22"/>
  <c r="BD14" i="22"/>
  <c r="BE14" i="22"/>
  <c r="BF14" i="22"/>
  <c r="BG14" i="22"/>
  <c r="BH14" i="22"/>
  <c r="BA15" i="22"/>
  <c r="BB15" i="22"/>
  <c r="BC15" i="22"/>
  <c r="BD15" i="22"/>
  <c r="BE15" i="22"/>
  <c r="BF15" i="22"/>
  <c r="BG15" i="22"/>
  <c r="BH15" i="22"/>
  <c r="BA16" i="22"/>
  <c r="BB16" i="22"/>
  <c r="BC16" i="22"/>
  <c r="BD16" i="22"/>
  <c r="BE16" i="22"/>
  <c r="BF16" i="22"/>
  <c r="BG16" i="22"/>
  <c r="BH16" i="22"/>
  <c r="BA17" i="22"/>
  <c r="BB17" i="22"/>
  <c r="BC17" i="22"/>
  <c r="BD17" i="22"/>
  <c r="BE17" i="22"/>
  <c r="BF17" i="22"/>
  <c r="BG17" i="22"/>
  <c r="BH17" i="22"/>
  <c r="BA18" i="22"/>
  <c r="BB18" i="22"/>
  <c r="BC18" i="22"/>
  <c r="BD18" i="22"/>
  <c r="BE18" i="22"/>
  <c r="BF18" i="22"/>
  <c r="BG18" i="22"/>
  <c r="BH18" i="22"/>
  <c r="BA19" i="22"/>
  <c r="BB19" i="22"/>
  <c r="BC19" i="22"/>
  <c r="BD19" i="22"/>
  <c r="BE19" i="22"/>
  <c r="BF19" i="22"/>
  <c r="BG19" i="22"/>
  <c r="BH19" i="22"/>
  <c r="BA20" i="22"/>
  <c r="BB20" i="22"/>
  <c r="BC20" i="22"/>
  <c r="BD20" i="22"/>
  <c r="BE20" i="22"/>
  <c r="BF20" i="22"/>
  <c r="BG20" i="22"/>
  <c r="BH20" i="22"/>
  <c r="BA21" i="22"/>
  <c r="BB21" i="22"/>
  <c r="BC21" i="22"/>
  <c r="BD21" i="22"/>
  <c r="BE21" i="22"/>
  <c r="BF21" i="22"/>
  <c r="BG21" i="22"/>
  <c r="BH21" i="22"/>
  <c r="BA22" i="22"/>
  <c r="BB22" i="22"/>
  <c r="BC22" i="22"/>
  <c r="BD22" i="22"/>
  <c r="BE22" i="22"/>
  <c r="BF22" i="22"/>
  <c r="BG22" i="22"/>
  <c r="BH22" i="22"/>
  <c r="BA23" i="22"/>
  <c r="BB23" i="22"/>
  <c r="BC23" i="22"/>
  <c r="BD23" i="22"/>
  <c r="BE23" i="22"/>
  <c r="BF23" i="22"/>
  <c r="BG23" i="22"/>
  <c r="BH23" i="22"/>
  <c r="BA24" i="22"/>
  <c r="BB24" i="22"/>
  <c r="BC24" i="22"/>
  <c r="BD24" i="22"/>
  <c r="BE24" i="22"/>
  <c r="BF24" i="22"/>
  <c r="BG24" i="22"/>
  <c r="BH24" i="22"/>
  <c r="BA25" i="22"/>
  <c r="BB25" i="22"/>
  <c r="BC25" i="22"/>
  <c r="BD25" i="22"/>
  <c r="BE25" i="22"/>
  <c r="BF25" i="22"/>
  <c r="BG25" i="22"/>
  <c r="BH25" i="22"/>
  <c r="BA26" i="22"/>
  <c r="BB26" i="22"/>
  <c r="BC26" i="22"/>
  <c r="BD26" i="22"/>
  <c r="BE26" i="22"/>
  <c r="BF26" i="22"/>
  <c r="BG26" i="22"/>
  <c r="BH26" i="22"/>
  <c r="BA27" i="22"/>
  <c r="BB27" i="22"/>
  <c r="BC27" i="22"/>
  <c r="BD27" i="22"/>
  <c r="BE27" i="22"/>
  <c r="BF27" i="22"/>
  <c r="BG27" i="22"/>
  <c r="BH27" i="22"/>
  <c r="BA28" i="22"/>
  <c r="BB28" i="22"/>
  <c r="BC28" i="22"/>
  <c r="BD28" i="22"/>
  <c r="BE28" i="22"/>
  <c r="BF28" i="22"/>
  <c r="BG28" i="22"/>
  <c r="BH28" i="22"/>
  <c r="BA29" i="22"/>
  <c r="BB29" i="22"/>
  <c r="BC29" i="22"/>
  <c r="BD29" i="22"/>
  <c r="BE29" i="22"/>
  <c r="BF29" i="22"/>
  <c r="BG29" i="22"/>
  <c r="BH29" i="22"/>
  <c r="BA30" i="22"/>
  <c r="BB30" i="22"/>
  <c r="BC30" i="22"/>
  <c r="BD30" i="22"/>
  <c r="BE30" i="22"/>
  <c r="BF30" i="22"/>
  <c r="BG30" i="22"/>
  <c r="BH30" i="22"/>
  <c r="BA31" i="22"/>
  <c r="BB31" i="22"/>
  <c r="BC31" i="22"/>
  <c r="BD31" i="22"/>
  <c r="BE31" i="22"/>
  <c r="BF31" i="22"/>
  <c r="BG31" i="22"/>
  <c r="BH31" i="22"/>
  <c r="BA32" i="22"/>
  <c r="BB32" i="22"/>
  <c r="BC32" i="22"/>
  <c r="BD32" i="22"/>
  <c r="BE32" i="22"/>
  <c r="BF32" i="22"/>
  <c r="BG32" i="22"/>
  <c r="BH32" i="22"/>
  <c r="BA33" i="22"/>
  <c r="BB33" i="22"/>
  <c r="BC33" i="22"/>
  <c r="BD33" i="22"/>
  <c r="BE33" i="22"/>
  <c r="BF33" i="22"/>
  <c r="BG33" i="22"/>
  <c r="BH33" i="22"/>
  <c r="BA34" i="22"/>
  <c r="BB34" i="22"/>
  <c r="BC34" i="22"/>
  <c r="BD34" i="22"/>
  <c r="BE34" i="22"/>
  <c r="BF34" i="22"/>
  <c r="BG34" i="22"/>
  <c r="BH34" i="22"/>
  <c r="BA35" i="22"/>
  <c r="BB35" i="22"/>
  <c r="BC35" i="22"/>
  <c r="BD35" i="22"/>
  <c r="BE35" i="22"/>
  <c r="BF35" i="22"/>
  <c r="BG35" i="22"/>
  <c r="BH35" i="22"/>
  <c r="BA36" i="22"/>
  <c r="BB36" i="22"/>
  <c r="BC36" i="22"/>
  <c r="BD36" i="22"/>
  <c r="BE36" i="22"/>
  <c r="BF36" i="22"/>
  <c r="BG36" i="22"/>
  <c r="BH36" i="22"/>
  <c r="BA37" i="22"/>
  <c r="BB37" i="22"/>
  <c r="BC37" i="22"/>
  <c r="BD37" i="22"/>
  <c r="BE37" i="22"/>
  <c r="BF37" i="22"/>
  <c r="BG37" i="22"/>
  <c r="BH37" i="22"/>
  <c r="BA38" i="22"/>
  <c r="BB38" i="22"/>
  <c r="BC38" i="22"/>
  <c r="BD38" i="22"/>
  <c r="BE38" i="22"/>
  <c r="BF38" i="22"/>
  <c r="BG38" i="22"/>
  <c r="BH38" i="22"/>
  <c r="BA39" i="22"/>
  <c r="BB39" i="22"/>
  <c r="BC39" i="22"/>
  <c r="BD39" i="22"/>
  <c r="BE39" i="22"/>
  <c r="BF39" i="22"/>
  <c r="BG39" i="22"/>
  <c r="BH39" i="22"/>
  <c r="BA40" i="22"/>
  <c r="BB40" i="22"/>
  <c r="BC40" i="22"/>
  <c r="BD40" i="22"/>
  <c r="BE40" i="22"/>
  <c r="BF40" i="22"/>
  <c r="BG40" i="22"/>
  <c r="BH40" i="22"/>
  <c r="BA41" i="22"/>
  <c r="BB41" i="22"/>
  <c r="BC41" i="22"/>
  <c r="BD41" i="22"/>
  <c r="BE41" i="22"/>
  <c r="BF41" i="22"/>
  <c r="BG41" i="22"/>
  <c r="BH41" i="22"/>
  <c r="BA42" i="22"/>
  <c r="BB42" i="22"/>
  <c r="BC42" i="22"/>
  <c r="BD42" i="22"/>
  <c r="BE42" i="22"/>
  <c r="BF42" i="22"/>
  <c r="BG42" i="22"/>
  <c r="BH42" i="22"/>
  <c r="BA43" i="22"/>
  <c r="BB43" i="22"/>
  <c r="BC43" i="22"/>
  <c r="BD43" i="22"/>
  <c r="BE43" i="22"/>
  <c r="BF43" i="22"/>
  <c r="BG43" i="22"/>
  <c r="BH43" i="22"/>
  <c r="BA44" i="22"/>
  <c r="BB44" i="22"/>
  <c r="BC44" i="22"/>
  <c r="BD44" i="22"/>
  <c r="BE44" i="22"/>
  <c r="BF44" i="22"/>
  <c r="BG44" i="22"/>
  <c r="BH44" i="22"/>
  <c r="BA45" i="22"/>
  <c r="BB45" i="22"/>
  <c r="BC45" i="22"/>
  <c r="BD45" i="22"/>
  <c r="BE45" i="22"/>
  <c r="BF45" i="22"/>
  <c r="BG45" i="22"/>
  <c r="BH45" i="22"/>
  <c r="BA46" i="22"/>
  <c r="BB46" i="22"/>
  <c r="BC46" i="22"/>
  <c r="BD46" i="22"/>
  <c r="BE46" i="22"/>
  <c r="BF46" i="22"/>
  <c r="BG46" i="22"/>
  <c r="BH46" i="22"/>
  <c r="BA47" i="22"/>
  <c r="BB47" i="22"/>
  <c r="BC47" i="22"/>
  <c r="BD47" i="22"/>
  <c r="BE47" i="22"/>
  <c r="BF47" i="22"/>
  <c r="BG47" i="22"/>
  <c r="BH47" i="22"/>
  <c r="BA48" i="22"/>
  <c r="BB48" i="22"/>
  <c r="BC48" i="22"/>
  <c r="BD48" i="22"/>
  <c r="BE48" i="22"/>
  <c r="BF48" i="22"/>
  <c r="BG48" i="22"/>
  <c r="BH48" i="22"/>
  <c r="BA49" i="22"/>
  <c r="BB49" i="22"/>
  <c r="BC49" i="22"/>
  <c r="BD49" i="22"/>
  <c r="BE49" i="22"/>
  <c r="BF49" i="22"/>
  <c r="BG49" i="22"/>
  <c r="BH49" i="22"/>
  <c r="BA50" i="22"/>
  <c r="BB50" i="22"/>
  <c r="BC50" i="22"/>
  <c r="BD50" i="22"/>
  <c r="BE50" i="22"/>
  <c r="BF50" i="22"/>
  <c r="BG50" i="22"/>
  <c r="BH50" i="22"/>
  <c r="BA51" i="22"/>
  <c r="BB51" i="22"/>
  <c r="BC51" i="22"/>
  <c r="BD51" i="22"/>
  <c r="BE51" i="22"/>
  <c r="BF51" i="22"/>
  <c r="BG51" i="22"/>
  <c r="BH51" i="22"/>
  <c r="AE17" i="22" l="1"/>
  <c r="AF17" i="22"/>
  <c r="AG17" i="22"/>
  <c r="AH17" i="22"/>
  <c r="AI17" i="22"/>
  <c r="AJ17" i="22"/>
  <c r="AK17" i="22"/>
  <c r="AL17" i="22"/>
  <c r="AM17" i="22"/>
  <c r="AD17" i="22"/>
  <c r="AE16" i="22"/>
  <c r="AF16" i="22"/>
  <c r="AG16" i="22"/>
  <c r="AH16" i="22"/>
  <c r="AI16" i="22"/>
  <c r="AJ16" i="22"/>
  <c r="AK16" i="22"/>
  <c r="AL16" i="22"/>
  <c r="AM16" i="22"/>
  <c r="AD16" i="22"/>
  <c r="AE15" i="22"/>
  <c r="AF15" i="22"/>
  <c r="AG15" i="22"/>
  <c r="AH15" i="22"/>
  <c r="AI15" i="22"/>
  <c r="AJ15" i="22"/>
  <c r="AK15" i="22"/>
  <c r="AL15" i="22"/>
  <c r="AM15" i="22"/>
  <c r="AD15" i="22"/>
  <c r="AE12" i="22"/>
  <c r="AF12" i="22"/>
  <c r="AG12" i="22"/>
  <c r="AH12" i="22"/>
  <c r="AI12" i="22"/>
  <c r="AJ12" i="22"/>
  <c r="AK12" i="22"/>
  <c r="AL12" i="22"/>
  <c r="AM12" i="22"/>
  <c r="AE13" i="22"/>
  <c r="AF13" i="22"/>
  <c r="AG13" i="22"/>
  <c r="AH13" i="22"/>
  <c r="AI13" i="22"/>
  <c r="AJ13" i="22"/>
  <c r="AK13" i="22"/>
  <c r="AL13" i="22"/>
  <c r="AM13" i="22"/>
  <c r="AE14" i="22"/>
  <c r="AF14" i="22"/>
  <c r="AG14" i="22"/>
  <c r="AH14" i="22"/>
  <c r="AI14" i="22"/>
  <c r="AJ14" i="22"/>
  <c r="AK14" i="22"/>
  <c r="AL14" i="22"/>
  <c r="AM14" i="22"/>
  <c r="H15" i="27" l="1"/>
  <c r="O15" i="27" s="1"/>
  <c r="H540" i="27"/>
  <c r="H460" i="27"/>
  <c r="H411" i="27"/>
  <c r="B411" i="27" s="1"/>
  <c r="H25" i="27"/>
  <c r="O25" i="27" s="1"/>
  <c r="H270" i="27"/>
  <c r="H499" i="27"/>
  <c r="P499" i="27" s="1"/>
  <c r="H338" i="27"/>
  <c r="B338" i="27" s="1"/>
  <c r="H524" i="27"/>
  <c r="B524" i="27" s="1"/>
  <c r="H47" i="27"/>
  <c r="H283" i="27"/>
  <c r="B283" i="27" s="1"/>
  <c r="H674" i="27"/>
  <c r="O674" i="27" s="1"/>
  <c r="H277" i="27"/>
  <c r="H548" i="27"/>
  <c r="H316" i="27"/>
  <c r="H452" i="27"/>
  <c r="O452" i="27" s="1"/>
  <c r="H399" i="27"/>
  <c r="H505" i="27"/>
  <c r="H107" i="27"/>
  <c r="H619" i="27"/>
  <c r="H575" i="27"/>
  <c r="H168" i="27"/>
  <c r="O168" i="27" s="1"/>
  <c r="H544" i="27"/>
  <c r="H608" i="27"/>
  <c r="H128" i="27"/>
  <c r="O128" i="27" s="1"/>
  <c r="H721" i="27"/>
  <c r="B721" i="27" s="1"/>
  <c r="H503" i="27"/>
  <c r="O503" i="27" s="1"/>
  <c r="H664" i="27"/>
  <c r="H643" i="27"/>
  <c r="H477" i="27"/>
  <c r="H350" i="27"/>
  <c r="H119" i="27"/>
  <c r="O119" i="27" s="1"/>
  <c r="H440" i="27"/>
  <c r="O440" i="27" s="1"/>
  <c r="H633" i="27"/>
  <c r="P633" i="27" s="1"/>
  <c r="H649" i="27"/>
  <c r="H30" i="27"/>
  <c r="H736" i="27"/>
  <c r="H417" i="27"/>
  <c r="B417" i="27" s="1"/>
  <c r="H96" i="27"/>
  <c r="P96" i="27" s="1"/>
  <c r="H752" i="27"/>
  <c r="O752" i="27" s="1"/>
  <c r="H223" i="27"/>
  <c r="H568" i="27"/>
  <c r="H420" i="27"/>
  <c r="P420" i="27" s="1"/>
  <c r="H483" i="27"/>
  <c r="B483" i="27" s="1"/>
  <c r="H615" i="27"/>
  <c r="H160" i="27"/>
  <c r="O160" i="27" s="1"/>
  <c r="H565" i="27"/>
  <c r="B565" i="27" s="1"/>
  <c r="H254" i="27"/>
  <c r="H560" i="27"/>
  <c r="P560" i="27" s="1"/>
  <c r="H720" i="27"/>
  <c r="B720" i="27" s="1"/>
  <c r="H231" i="27"/>
  <c r="O231" i="27" s="1"/>
  <c r="H685" i="27"/>
  <c r="O685" i="27" s="1"/>
  <c r="H134" i="27"/>
  <c r="H538" i="27"/>
  <c r="P538" i="27" s="1"/>
  <c r="H307" i="27"/>
  <c r="O307" i="27" s="1"/>
  <c r="H230" i="27"/>
  <c r="H463" i="27"/>
  <c r="P463" i="27" s="1"/>
  <c r="H224" i="27"/>
  <c r="H423" i="27"/>
  <c r="O423" i="27" s="1"/>
  <c r="H467" i="27"/>
  <c r="H515" i="27"/>
  <c r="P515" i="27" s="1"/>
  <c r="H705" i="27"/>
  <c r="B705" i="27" s="1"/>
  <c r="H50" i="27"/>
  <c r="H717" i="27"/>
  <c r="H216" i="27"/>
  <c r="H181" i="27"/>
  <c r="B181" i="27" s="1"/>
  <c r="H360" i="27"/>
  <c r="H574" i="27"/>
  <c r="H190" i="27"/>
  <c r="H161" i="27"/>
  <c r="B161" i="27" s="1"/>
  <c r="H209" i="27"/>
  <c r="H594" i="27"/>
  <c r="H554" i="27"/>
  <c r="O554" i="27" s="1"/>
  <c r="H597" i="27"/>
  <c r="O597" i="27" s="1"/>
  <c r="H522" i="27"/>
  <c r="H212" i="27"/>
  <c r="H587" i="27"/>
  <c r="B587" i="27" s="1"/>
  <c r="H211" i="27"/>
  <c r="O211" i="27" s="1"/>
  <c r="H639" i="27"/>
  <c r="H627" i="27"/>
  <c r="H653" i="27"/>
  <c r="B653" i="27" s="1"/>
  <c r="H292" i="27"/>
  <c r="H687" i="27"/>
  <c r="H391" i="27"/>
  <c r="P391" i="27" s="1"/>
  <c r="H662" i="27"/>
  <c r="B662" i="27" s="1"/>
  <c r="H404" i="27"/>
  <c r="O404" i="27" s="1"/>
  <c r="H675" i="27"/>
  <c r="P675" i="27" s="1"/>
  <c r="H536" i="27"/>
  <c r="H198" i="27"/>
  <c r="B198" i="27" s="1"/>
  <c r="H596" i="27"/>
  <c r="P596" i="27" s="1"/>
  <c r="H312" i="27"/>
  <c r="O312" i="27" s="1"/>
  <c r="H740" i="27"/>
  <c r="H213" i="27"/>
  <c r="H155" i="27"/>
  <c r="P155" i="27" s="1"/>
  <c r="H174" i="27"/>
  <c r="P174" i="27" s="1"/>
  <c r="H671" i="27"/>
  <c r="O671" i="27" s="1"/>
  <c r="H214" i="27"/>
  <c r="B214" i="27" s="1"/>
  <c r="H332" i="27"/>
  <c r="B332" i="27" s="1"/>
  <c r="H564" i="27"/>
  <c r="H646" i="27"/>
  <c r="H113" i="27"/>
  <c r="O113" i="27" s="1"/>
  <c r="H120" i="27"/>
  <c r="P120" i="27" s="1"/>
  <c r="H183" i="27"/>
  <c r="H508" i="27"/>
  <c r="H630" i="27"/>
  <c r="O630" i="27" s="1"/>
  <c r="H186" i="27"/>
  <c r="H681" i="27"/>
  <c r="H429" i="27"/>
  <c r="P429" i="27" s="1"/>
  <c r="H635" i="27"/>
  <c r="H600" i="27"/>
  <c r="P600" i="27" s="1"/>
  <c r="H470" i="27"/>
  <c r="O470" i="27" s="1"/>
  <c r="H656" i="27"/>
  <c r="O656" i="27" s="1"/>
  <c r="H114" i="27"/>
  <c r="H189" i="27"/>
  <c r="H361" i="27"/>
  <c r="H394" i="27"/>
  <c r="H319" i="27"/>
  <c r="H109" i="27"/>
  <c r="H665" i="27"/>
  <c r="H375" i="27"/>
  <c r="B375" i="27" s="1"/>
  <c r="H482" i="27"/>
  <c r="H108" i="27"/>
  <c r="O108" i="27" s="1"/>
  <c r="H566" i="27"/>
  <c r="H688" i="27"/>
  <c r="P688" i="27" s="1"/>
  <c r="H449" i="27"/>
  <c r="H69" i="27"/>
  <c r="P69" i="27" s="1"/>
  <c r="H549" i="27"/>
  <c r="H139" i="27"/>
  <c r="O139" i="27" s="1"/>
  <c r="H641" i="27"/>
  <c r="P641" i="27" s="1"/>
  <c r="H339" i="27"/>
  <c r="O339" i="27" s="1"/>
  <c r="H215" i="27"/>
  <c r="O215" i="27" s="1"/>
  <c r="H241" i="27"/>
  <c r="O241" i="27" s="1"/>
  <c r="H412" i="27"/>
  <c r="H510" i="27"/>
  <c r="P510" i="27" s="1"/>
  <c r="H222" i="27"/>
  <c r="H99" i="27"/>
  <c r="H533" i="27"/>
  <c r="P533" i="27" s="1"/>
  <c r="H501" i="27"/>
  <c r="O501" i="27" s="1"/>
  <c r="H233" i="27"/>
  <c r="H724" i="27"/>
  <c r="P724" i="27" s="1"/>
  <c r="H441" i="27"/>
  <c r="B441" i="27" s="1"/>
  <c r="H40" i="27"/>
  <c r="H601" i="27"/>
  <c r="O601" i="27" s="1"/>
  <c r="H519" i="27"/>
  <c r="O519" i="27" s="1"/>
  <c r="H750" i="27"/>
  <c r="O750" i="27" s="1"/>
  <c r="H177" i="27"/>
  <c r="H397" i="27"/>
  <c r="H586" i="27"/>
  <c r="P586" i="27" s="1"/>
  <c r="H454" i="27"/>
  <c r="H226" i="27"/>
  <c r="H535" i="27"/>
  <c r="B535" i="27" s="1"/>
  <c r="H310" i="27"/>
  <c r="P310" i="27" s="1"/>
  <c r="H595" i="27"/>
  <c r="H314" i="27"/>
  <c r="H129" i="27"/>
  <c r="H137" i="27"/>
  <c r="H562" i="27"/>
  <c r="B562" i="27" s="1"/>
  <c r="H153" i="27"/>
  <c r="O153" i="27" s="1"/>
  <c r="H492" i="27"/>
  <c r="H130" i="27"/>
  <c r="H379" i="27"/>
  <c r="P379" i="27" s="1"/>
  <c r="H194" i="27"/>
  <c r="H322" i="27"/>
  <c r="H376" i="27"/>
  <c r="H434" i="27"/>
  <c r="H381" i="27"/>
  <c r="H711" i="27"/>
  <c r="H744" i="27"/>
  <c r="O744" i="27" s="1"/>
  <c r="H285" i="27"/>
  <c r="H124" i="27"/>
  <c r="P124" i="27" s="1"/>
  <c r="H723" i="27"/>
  <c r="B723" i="27" s="1"/>
  <c r="H94" i="27"/>
  <c r="P94" i="27" s="1"/>
  <c r="H686" i="27"/>
  <c r="B686" i="27" s="1"/>
  <c r="H642" i="27"/>
  <c r="H650" i="27"/>
  <c r="B650" i="27" s="1"/>
  <c r="H694" i="27"/>
  <c r="H245" i="27"/>
  <c r="H593" i="27"/>
  <c r="B593" i="27" s="1"/>
  <c r="H256" i="27"/>
  <c r="O256" i="27" s="1"/>
  <c r="H238" i="27"/>
  <c r="B238" i="27" s="1"/>
  <c r="H101" i="27"/>
  <c r="P101" i="27" s="1"/>
  <c r="H598" i="27"/>
  <c r="P598" i="27" s="1"/>
  <c r="H527" i="27"/>
  <c r="H304" i="27"/>
  <c r="P304" i="27" s="1"/>
  <c r="H335" i="27"/>
  <c r="B335" i="27" s="1"/>
  <c r="H512" i="27"/>
  <c r="P512" i="27" s="1"/>
  <c r="H380" i="27"/>
  <c r="O380" i="27" s="1"/>
  <c r="H244" i="27"/>
  <c r="B244" i="27" s="1"/>
  <c r="H654" i="27"/>
  <c r="H502" i="27"/>
  <c r="H158" i="27"/>
  <c r="P158" i="27" s="1"/>
  <c r="H570" i="27"/>
  <c r="O570" i="27" s="1"/>
  <c r="H733" i="27"/>
  <c r="H309" i="27"/>
  <c r="H242" i="27"/>
  <c r="H70" i="27"/>
  <c r="P70" i="27" s="1"/>
  <c r="H517" i="27"/>
  <c r="B517" i="27" s="1"/>
  <c r="H591" i="27"/>
  <c r="H362" i="27"/>
  <c r="H620" i="27"/>
  <c r="H251" i="27"/>
  <c r="H487" i="27"/>
  <c r="B487" i="27" s="1"/>
  <c r="H178" i="27"/>
  <c r="H455" i="27"/>
  <c r="P455" i="27" s="1"/>
  <c r="H518" i="27"/>
  <c r="B518" i="27" s="1"/>
  <c r="H680" i="27"/>
  <c r="B680" i="27" s="1"/>
  <c r="H95" i="27"/>
  <c r="H424" i="27"/>
  <c r="H193" i="27"/>
  <c r="H719" i="27"/>
  <c r="O719" i="27" s="1"/>
  <c r="H753" i="27"/>
  <c r="H743" i="27"/>
  <c r="B743" i="27" s="1"/>
  <c r="H259" i="27"/>
  <c r="H561" i="27"/>
  <c r="O561" i="27" s="1"/>
  <c r="H78" i="27"/>
  <c r="O78" i="27" s="1"/>
  <c r="H133" i="27"/>
  <c r="P133" i="27" s="1"/>
  <c r="H59" i="27"/>
  <c r="P59" i="27" s="1"/>
  <c r="H555" i="27"/>
  <c r="O555" i="27" s="1"/>
  <c r="H290" i="27"/>
  <c r="P290" i="27" s="1"/>
  <c r="H321" i="27"/>
  <c r="H26" i="27"/>
  <c r="B26" i="27" s="1"/>
  <c r="H486" i="27"/>
  <c r="B486" i="27" s="1"/>
  <c r="H551" i="27"/>
  <c r="H249" i="27"/>
  <c r="B249" i="27" s="1"/>
  <c r="H289" i="27"/>
  <c r="H104" i="27"/>
  <c r="O104" i="27" s="1"/>
  <c r="H291" i="27"/>
  <c r="O291" i="27" s="1"/>
  <c r="H103" i="27"/>
  <c r="O103" i="27" s="1"/>
  <c r="H72" i="27"/>
  <c r="H217" i="27"/>
  <c r="P217" i="27" s="1"/>
  <c r="H253" i="27"/>
  <c r="H557" i="27"/>
  <c r="H612" i="27"/>
  <c r="H218" i="27"/>
  <c r="H205" i="27"/>
  <c r="H182" i="27"/>
  <c r="H439" i="27"/>
  <c r="P439" i="27" s="1"/>
  <c r="H286" i="27"/>
  <c r="O286" i="27" s="1"/>
  <c r="H737" i="27"/>
  <c r="B737" i="27" s="1"/>
  <c r="H370" i="27"/>
  <c r="P370" i="27" s="1"/>
  <c r="H38" i="27"/>
  <c r="H683" i="27"/>
  <c r="B683" i="27" s="1"/>
  <c r="H521" i="27"/>
  <c r="B521" i="27" s="1"/>
  <c r="H438" i="27"/>
  <c r="B438" i="27" s="1"/>
  <c r="H65" i="27"/>
  <c r="O65" i="27" s="1"/>
  <c r="H329" i="27"/>
  <c r="B329" i="27" s="1"/>
  <c r="H110" i="27"/>
  <c r="H203" i="27"/>
  <c r="O203" i="27" s="1"/>
  <c r="H297" i="27"/>
  <c r="H573" i="27"/>
  <c r="B573" i="27" s="1"/>
  <c r="H206" i="27"/>
  <c r="H614" i="27"/>
  <c r="B614" i="27" s="1"/>
  <c r="H481" i="27"/>
  <c r="H534" i="27"/>
  <c r="B534" i="27" s="1"/>
  <c r="H734" i="27"/>
  <c r="H257" i="27"/>
  <c r="O257" i="27" s="1"/>
  <c r="H756" i="27"/>
  <c r="P756" i="27" s="1"/>
  <c r="H602" i="27"/>
  <c r="O602" i="27" s="1"/>
  <c r="H145" i="27"/>
  <c r="O145" i="27" s="1"/>
  <c r="H702" i="27"/>
  <c r="B702" i="27" s="1"/>
  <c r="H282" i="27"/>
  <c r="H739" i="27"/>
  <c r="P739" i="27" s="1"/>
  <c r="H666" i="27"/>
  <c r="P666" i="27" s="1"/>
  <c r="H526" i="27"/>
  <c r="H389" i="27"/>
  <c r="O389" i="27" s="1"/>
  <c r="H722" i="27"/>
  <c r="H731" i="27"/>
  <c r="B731" i="27" s="1"/>
  <c r="H132" i="27"/>
  <c r="P132" i="27" s="1"/>
  <c r="H315" i="27"/>
  <c r="P315" i="27" s="1"/>
  <c r="H90" i="27"/>
  <c r="B90" i="27" s="1"/>
  <c r="H341" i="27"/>
  <c r="B341" i="27" s="1"/>
  <c r="H191" i="27"/>
  <c r="H757" i="27"/>
  <c r="H405" i="27"/>
  <c r="O405" i="27" s="1"/>
  <c r="H154" i="27"/>
  <c r="H402" i="27"/>
  <c r="O402" i="27" s="1"/>
  <c r="H88" i="27"/>
  <c r="H669" i="27"/>
  <c r="H52" i="27"/>
  <c r="H754" i="27"/>
  <c r="O754" i="27" s="1"/>
  <c r="H437" i="27"/>
  <c r="H647" i="27"/>
  <c r="H274" i="27"/>
  <c r="B274" i="27" s="1"/>
  <c r="H419" i="27"/>
  <c r="B419" i="27" s="1"/>
  <c r="H430" i="27"/>
  <c r="O430" i="27" s="1"/>
  <c r="H622" i="27"/>
  <c r="P622" i="27" s="1"/>
  <c r="H679" i="27"/>
  <c r="B679" i="27" s="1"/>
  <c r="H169" i="27"/>
  <c r="P169" i="27" s="1"/>
  <c r="H616" i="27"/>
  <c r="H407" i="27"/>
  <c r="H605" i="27"/>
  <c r="H392" i="27"/>
  <c r="B392" i="27" s="1"/>
  <c r="H413" i="27"/>
  <c r="O413" i="27" s="1"/>
  <c r="H372" i="27"/>
  <c r="H266" i="27"/>
  <c r="H77" i="27"/>
  <c r="H453" i="27"/>
  <c r="O453" i="27" s="1"/>
  <c r="H676" i="27"/>
  <c r="H636" i="27"/>
  <c r="P636" i="27" s="1"/>
  <c r="H468" i="27"/>
  <c r="O468" i="27" s="1"/>
  <c r="H100" i="27"/>
  <c r="H279" i="27"/>
  <c r="H53" i="27"/>
  <c r="H604" i="27"/>
  <c r="P604" i="27" s="1"/>
  <c r="H171" i="27"/>
  <c r="O171" i="27" s="1"/>
  <c r="H457" i="27"/>
  <c r="O457" i="27" s="1"/>
  <c r="H58" i="27"/>
  <c r="O58" i="27" s="1"/>
  <c r="H716" i="27"/>
  <c r="B716" i="27" s="1"/>
  <c r="H306" i="27"/>
  <c r="H247" i="27"/>
  <c r="H645" i="27"/>
  <c r="H498" i="27"/>
  <c r="O498" i="27" s="1"/>
  <c r="H31" i="27"/>
  <c r="O31" i="27" s="1"/>
  <c r="H726" i="27"/>
  <c r="H352" i="27"/>
  <c r="H648" i="27"/>
  <c r="B648" i="27" s="1"/>
  <c r="H355" i="27"/>
  <c r="H156" i="27"/>
  <c r="P156" i="27" s="1"/>
  <c r="H474" i="27"/>
  <c r="O474" i="27" s="1"/>
  <c r="H585" i="27"/>
  <c r="H393" i="27"/>
  <c r="B393" i="27" s="1"/>
  <c r="H37" i="27"/>
  <c r="P37" i="27" s="1"/>
  <c r="H513" i="27"/>
  <c r="H202" i="27"/>
  <c r="H651" i="27"/>
  <c r="O651" i="27" s="1"/>
  <c r="H32" i="27"/>
  <c r="H479" i="27"/>
  <c r="B479" i="27" s="1"/>
  <c r="H408" i="27"/>
  <c r="B408" i="27" s="1"/>
  <c r="H60" i="27"/>
  <c r="H532" i="27"/>
  <c r="O532" i="27" s="1"/>
  <c r="H580" i="27"/>
  <c r="H496" i="27"/>
  <c r="O496" i="27" s="1"/>
  <c r="H385" i="27"/>
  <c r="H530" i="27"/>
  <c r="O530" i="27" s="1"/>
  <c r="H581" i="27"/>
  <c r="B581" i="27" s="1"/>
  <c r="H559" i="27"/>
  <c r="O559" i="27" s="1"/>
  <c r="H333" i="27"/>
  <c r="O333" i="27" s="1"/>
  <c r="H229" i="27"/>
  <c r="B229" i="27" s="1"/>
  <c r="H421" i="27"/>
  <c r="H92" i="27"/>
  <c r="O92" i="27" s="1"/>
  <c r="H228" i="27"/>
  <c r="H426" i="27"/>
  <c r="O426" i="27" s="1"/>
  <c r="H358" i="27"/>
  <c r="H82" i="27"/>
  <c r="H336" i="27"/>
  <c r="O336" i="27" s="1"/>
  <c r="H131" i="27"/>
  <c r="B131" i="27" s="1"/>
  <c r="H432" i="27"/>
  <c r="P432" i="27" s="1"/>
  <c r="H395" i="27"/>
  <c r="P395" i="27" s="1"/>
  <c r="H403" i="27"/>
  <c r="H302" i="27"/>
  <c r="P302" i="27" s="1"/>
  <c r="H371" i="27"/>
  <c r="H366" i="27"/>
  <c r="B366" i="27" s="1"/>
  <c r="H489" i="27"/>
  <c r="H660" i="27"/>
  <c r="H446" i="27"/>
  <c r="B446" i="27" s="1"/>
  <c r="H693" i="27"/>
  <c r="P693" i="27" s="1"/>
  <c r="H64" i="27"/>
  <c r="H43" i="27"/>
  <c r="B43" i="27" s="1"/>
  <c r="H708" i="27"/>
  <c r="H195" i="27"/>
  <c r="H701" i="27"/>
  <c r="O701" i="27" s="1"/>
  <c r="H79" i="27"/>
  <c r="B79" i="27" s="1"/>
  <c r="H435" i="27"/>
  <c r="H303" i="27"/>
  <c r="O303" i="27" s="1"/>
  <c r="H746" i="27"/>
  <c r="H697" i="27"/>
  <c r="H147" i="27"/>
  <c r="H626" i="27"/>
  <c r="H56" i="27"/>
  <c r="H400" i="27"/>
  <c r="H327" i="27"/>
  <c r="B327" i="27" s="1"/>
  <c r="H390" i="27"/>
  <c r="O390" i="27" s="1"/>
  <c r="H484" i="27"/>
  <c r="B484" i="27" s="1"/>
  <c r="H192" i="27"/>
  <c r="B192" i="27" s="1"/>
  <c r="H246" i="27"/>
  <c r="H692" i="27"/>
  <c r="P692" i="27" s="1"/>
  <c r="H135" i="27"/>
  <c r="O135" i="27" s="1"/>
  <c r="H21" i="27"/>
  <c r="H305" i="27"/>
  <c r="H623" i="27"/>
  <c r="H347" i="27"/>
  <c r="H320" i="27"/>
  <c r="O320" i="27" s="1"/>
  <c r="H448" i="27"/>
  <c r="B448" i="27" s="1"/>
  <c r="H200" i="27"/>
  <c r="P200" i="27" s="1"/>
  <c r="H39" i="27"/>
  <c r="H276" i="27"/>
  <c r="H378" i="27"/>
  <c r="H144" i="27"/>
  <c r="H23" i="27"/>
  <c r="H571" i="27"/>
  <c r="H427" i="27"/>
  <c r="H115" i="27"/>
  <c r="H458" i="27"/>
  <c r="B458" i="27" s="1"/>
  <c r="H579" i="27"/>
  <c r="P579" i="27" s="1"/>
  <c r="H240" i="27"/>
  <c r="B240" i="27" s="1"/>
  <c r="H293" i="27"/>
  <c r="H18" i="27"/>
  <c r="H682" i="27"/>
  <c r="H117" i="27"/>
  <c r="B117" i="27" s="1"/>
  <c r="H57" i="27"/>
  <c r="O57" i="27" s="1"/>
  <c r="H45" i="27"/>
  <c r="H46" i="27"/>
  <c r="P46" i="27" s="1"/>
  <c r="H227" i="27"/>
  <c r="H696" i="27"/>
  <c r="H281" i="27"/>
  <c r="P281" i="27" s="1"/>
  <c r="H416" i="27"/>
  <c r="P416" i="27" s="1"/>
  <c r="H331" i="27"/>
  <c r="B331" i="27" s="1"/>
  <c r="H204" i="27"/>
  <c r="O204" i="27" s="1"/>
  <c r="H709" i="27"/>
  <c r="H167" i="27"/>
  <c r="H710" i="27"/>
  <c r="B710" i="27" s="1"/>
  <c r="H250" i="27"/>
  <c r="P250" i="27" s="1"/>
  <c r="H232" i="27"/>
  <c r="B232" i="27" s="1"/>
  <c r="H631" i="27"/>
  <c r="H184" i="27"/>
  <c r="O184" i="27" s="1"/>
  <c r="H445" i="27"/>
  <c r="P445" i="27" s="1"/>
  <c r="H476" i="27"/>
  <c r="H382" i="27"/>
  <c r="P382" i="27" s="1"/>
  <c r="H340" i="27"/>
  <c r="O340" i="27" s="1"/>
  <c r="H68" i="27"/>
  <c r="H588" i="27"/>
  <c r="H606" i="27"/>
  <c r="H384" i="27"/>
  <c r="O384" i="27" s="1"/>
  <c r="H87" i="27"/>
  <c r="H610" i="27"/>
  <c r="B610" i="27" s="1"/>
  <c r="H273" i="27"/>
  <c r="B273" i="27" s="1"/>
  <c r="H491" i="27"/>
  <c r="B491" i="27" s="1"/>
  <c r="H24" i="27"/>
  <c r="H543" i="27"/>
  <c r="P543" i="27" s="1"/>
  <c r="H578" i="27"/>
  <c r="B578" i="27" s="1"/>
  <c r="H252" i="27"/>
  <c r="H658" i="27"/>
  <c r="O658" i="27" s="1"/>
  <c r="H98" i="27"/>
  <c r="H163" i="27"/>
  <c r="H553" i="27"/>
  <c r="H504" i="27"/>
  <c r="B504" i="27" s="1"/>
  <c r="H84" i="27"/>
  <c r="O84" i="27" s="1"/>
  <c r="H180" i="27"/>
  <c r="P180" i="27" s="1"/>
  <c r="H590" i="27"/>
  <c r="H661" i="27"/>
  <c r="P661" i="27" s="1"/>
  <c r="H401" i="27"/>
  <c r="O401" i="27" s="1"/>
  <c r="H745" i="27"/>
  <c r="H196" i="27"/>
  <c r="P196" i="27" s="1"/>
  <c r="H552" i="27"/>
  <c r="B552" i="27" s="1"/>
  <c r="H49" i="27"/>
  <c r="P49" i="27" s="1"/>
  <c r="H353" i="27"/>
  <c r="H563" i="27"/>
  <c r="P563" i="27" s="1"/>
  <c r="H264" i="27"/>
  <c r="O264" i="27" s="1"/>
  <c r="H111" i="27"/>
  <c r="P111" i="27" s="1"/>
  <c r="H125" i="27"/>
  <c r="B125" i="27" s="1"/>
  <c r="H185" i="27"/>
  <c r="H116" i="27"/>
  <c r="H725" i="27"/>
  <c r="H294" i="27"/>
  <c r="B294" i="27" s="1"/>
  <c r="H433" i="27"/>
  <c r="P433" i="27" s="1"/>
  <c r="H146" i="27"/>
  <c r="B146" i="27" s="1"/>
  <c r="H567" i="27"/>
  <c r="O567" i="27" s="1"/>
  <c r="H260" i="27"/>
  <c r="P260" i="27" s="1"/>
  <c r="H179" i="27"/>
  <c r="H514" i="27"/>
  <c r="H673" i="27"/>
  <c r="P673" i="27" s="1"/>
  <c r="H459" i="27"/>
  <c r="B459" i="27" s="1"/>
  <c r="H271" i="27"/>
  <c r="B271" i="27" s="1"/>
  <c r="H187" i="27"/>
  <c r="B187" i="27" s="1"/>
  <c r="H337" i="27"/>
  <c r="H330" i="27"/>
  <c r="O330" i="27" s="1"/>
  <c r="H263" i="27"/>
  <c r="B263" i="27" s="1"/>
  <c r="H255" i="27"/>
  <c r="H123" i="27"/>
  <c r="B123" i="27" s="1"/>
  <c r="H464" i="27"/>
  <c r="O464" i="27" s="1"/>
  <c r="H149" i="27"/>
  <c r="B149" i="27" s="1"/>
  <c r="H176" i="27"/>
  <c r="O176" i="27" s="1"/>
  <c r="H51" i="27"/>
  <c r="H500" i="27"/>
  <c r="P500" i="27" s="1"/>
  <c r="H520" i="27"/>
  <c r="H261" i="27"/>
  <c r="O261" i="27" s="1"/>
  <c r="H374" i="27"/>
  <c r="O374" i="27" s="1"/>
  <c r="H248" i="27"/>
  <c r="P248" i="27" s="1"/>
  <c r="H713" i="27"/>
  <c r="H550" i="27"/>
  <c r="B550" i="27" s="1"/>
  <c r="H466" i="27"/>
  <c r="H313" i="27"/>
  <c r="B313" i="27" s="1"/>
  <c r="H704" i="27"/>
  <c r="H576" i="27"/>
  <c r="H667" i="27"/>
  <c r="H54" i="27"/>
  <c r="H690" i="27"/>
  <c r="P690" i="27" s="1"/>
  <c r="H162" i="27"/>
  <c r="H81" i="27"/>
  <c r="H428" i="27"/>
  <c r="P428" i="27" s="1"/>
  <c r="H732" i="27"/>
  <c r="P732" i="27" s="1"/>
  <c r="H388" i="27"/>
  <c r="P388" i="27" s="1"/>
  <c r="H121" i="27"/>
  <c r="H715" i="27"/>
  <c r="H415" i="27"/>
  <c r="B415" i="27" s="1"/>
  <c r="H323" i="27"/>
  <c r="B323" i="27" s="1"/>
  <c r="H221" i="27"/>
  <c r="H363" i="27"/>
  <c r="H516" i="27"/>
  <c r="O516" i="27" s="1"/>
  <c r="H33" i="27"/>
  <c r="B33" i="27" s="1"/>
  <c r="H539" i="27"/>
  <c r="H706" i="27"/>
  <c r="H76" i="27"/>
  <c r="P76" i="27" s="1"/>
  <c r="H300" i="27"/>
  <c r="B300" i="27" s="1"/>
  <c r="H655" i="27"/>
  <c r="H334" i="27"/>
  <c r="B334" i="27" s="1"/>
  <c r="H634" i="27"/>
  <c r="H668" i="27"/>
  <c r="H700" i="27"/>
  <c r="H730" i="27"/>
  <c r="O730" i="27" s="1"/>
  <c r="H728" i="27"/>
  <c r="P728" i="27" s="1"/>
  <c r="H556" i="27"/>
  <c r="O556" i="27" s="1"/>
  <c r="H106" i="27"/>
  <c r="H345" i="27"/>
  <c r="O345" i="27" s="1"/>
  <c r="H172" i="27"/>
  <c r="H640" i="27"/>
  <c r="H150" i="27"/>
  <c r="O150" i="27" s="1"/>
  <c r="H495" i="27"/>
  <c r="P495" i="27" s="1"/>
  <c r="H188" i="27"/>
  <c r="O188" i="27" s="1"/>
  <c r="H422" i="27"/>
  <c r="H751" i="27"/>
  <c r="H28" i="27"/>
  <c r="H689" i="27"/>
  <c r="O689" i="27" s="1"/>
  <c r="H122" i="27"/>
  <c r="B122" i="27" s="1"/>
  <c r="H509" i="27"/>
  <c r="B509" i="27" s="1"/>
  <c r="H356" i="27"/>
  <c r="H344" i="27"/>
  <c r="B344" i="27" s="1"/>
  <c r="H311" i="27"/>
  <c r="H541" i="27"/>
  <c r="B541" i="27" s="1"/>
  <c r="H447" i="27"/>
  <c r="H219" i="27"/>
  <c r="H621" i="27"/>
  <c r="P621" i="27" s="1"/>
  <c r="H175" i="27"/>
  <c r="B175" i="27" s="1"/>
  <c r="H165" i="27"/>
  <c r="B165" i="27" s="1"/>
  <c r="H210" i="27"/>
  <c r="P210" i="27" s="1"/>
  <c r="H357" i="27"/>
  <c r="H613" i="27"/>
  <c r="H738" i="27"/>
  <c r="H414" i="27"/>
  <c r="O414" i="27" s="1"/>
  <c r="H140" i="27"/>
  <c r="B140" i="27" s="1"/>
  <c r="H148" i="27"/>
  <c r="H410" i="27"/>
  <c r="O410" i="27" s="1"/>
  <c r="H208" i="27"/>
  <c r="H485" i="27"/>
  <c r="O485" i="27" s="1"/>
  <c r="H589" i="27"/>
  <c r="H451" i="27"/>
  <c r="B451" i="27" s="1"/>
  <c r="H749" i="27"/>
  <c r="B749" i="27" s="1"/>
  <c r="H747" i="27"/>
  <c r="B747" i="27" s="1"/>
  <c r="H93" i="27"/>
  <c r="H582" i="27"/>
  <c r="P582" i="27" s="1"/>
  <c r="H151" i="27"/>
  <c r="P151" i="27" s="1"/>
  <c r="H201" i="27"/>
  <c r="H328" i="27"/>
  <c r="H607" i="27"/>
  <c r="H735" i="27"/>
  <c r="H298" i="27"/>
  <c r="O298" i="27" s="1"/>
  <c r="H670" i="27"/>
  <c r="O670" i="27" s="1"/>
  <c r="H301" i="27"/>
  <c r="P301" i="27" s="1"/>
  <c r="H265" i="27"/>
  <c r="H528" i="27"/>
  <c r="O528" i="27" s="1"/>
  <c r="H91" i="27"/>
  <c r="O91" i="27" s="1"/>
  <c r="H346" i="27"/>
  <c r="B346" i="27" s="1"/>
  <c r="H659" i="27"/>
  <c r="O659" i="27" s="1"/>
  <c r="H695" i="27"/>
  <c r="B695" i="27" s="1"/>
  <c r="H34" i="27"/>
  <c r="H239" i="27"/>
  <c r="H469" i="27"/>
  <c r="O469" i="27" s="1"/>
  <c r="H199" i="27"/>
  <c r="P199" i="27" s="1"/>
  <c r="H166" i="27"/>
  <c r="H677" i="27"/>
  <c r="H295" i="27"/>
  <c r="H691" i="27"/>
  <c r="H243" i="27"/>
  <c r="P243" i="27" s="1"/>
  <c r="H525" i="27"/>
  <c r="P525" i="27" s="1"/>
  <c r="H572" i="27"/>
  <c r="O572" i="27" s="1"/>
  <c r="H494" i="27"/>
  <c r="H493" i="27"/>
  <c r="H396" i="27"/>
  <c r="B396" i="27" s="1"/>
  <c r="H368" i="27"/>
  <c r="B368" i="27" s="1"/>
  <c r="H684" i="27"/>
  <c r="O684" i="27" s="1"/>
  <c r="H17" i="27"/>
  <c r="O17" i="27" s="1"/>
  <c r="H657" i="27"/>
  <c r="H138" i="27"/>
  <c r="H22" i="27"/>
  <c r="H637" i="27"/>
  <c r="H275" i="27"/>
  <c r="H386" i="27"/>
  <c r="H258" i="27"/>
  <c r="B258" i="27" s="1"/>
  <c r="H173" i="27"/>
  <c r="O173" i="27" s="1"/>
  <c r="H442" i="27"/>
  <c r="H75" i="27"/>
  <c r="P75" i="27" s="1"/>
  <c r="H102" i="27"/>
  <c r="H729" i="27"/>
  <c r="B729" i="27" s="1"/>
  <c r="H85" i="27"/>
  <c r="B85" i="27" s="1"/>
  <c r="H118" i="27"/>
  <c r="H36" i="27"/>
  <c r="O36" i="27" s="1"/>
  <c r="H542" i="27"/>
  <c r="H577" i="27"/>
  <c r="H287" i="27"/>
  <c r="O287" i="27" s="1"/>
  <c r="H318" i="27"/>
  <c r="H698" i="27"/>
  <c r="H269" i="27"/>
  <c r="H74" i="27"/>
  <c r="B74" i="27" s="1"/>
  <c r="H207" i="27"/>
  <c r="P207" i="27" s="1"/>
  <c r="H444" i="27"/>
  <c r="H450" i="27"/>
  <c r="H638" i="27"/>
  <c r="O638" i="27" s="1"/>
  <c r="H599" i="27"/>
  <c r="H41" i="27"/>
  <c r="B41" i="27" s="1"/>
  <c r="H387" i="27"/>
  <c r="O387" i="27" s="1"/>
  <c r="H268" i="27"/>
  <c r="H20" i="27"/>
  <c r="H465" i="27"/>
  <c r="H678" i="27"/>
  <c r="B678" i="27" s="1"/>
  <c r="H531" i="27"/>
  <c r="H506" i="27"/>
  <c r="B506" i="27" s="1"/>
  <c r="H349" i="27"/>
  <c r="H152" i="27"/>
  <c r="O152" i="27" s="1"/>
  <c r="H44" i="27"/>
  <c r="P44" i="27" s="1"/>
  <c r="H480" i="27"/>
  <c r="P480" i="27" s="1"/>
  <c r="H583" i="27"/>
  <c r="H308" i="27"/>
  <c r="H164" i="27"/>
  <c r="H377" i="27"/>
  <c r="O377" i="27" s="1"/>
  <c r="H409" i="27"/>
  <c r="B409" i="27" s="1"/>
  <c r="H714" i="27"/>
  <c r="B714" i="27" s="1"/>
  <c r="H365" i="27"/>
  <c r="H197" i="27"/>
  <c r="P197" i="27" s="1"/>
  <c r="H748" i="27"/>
  <c r="B748" i="27" s="1"/>
  <c r="H288" i="27"/>
  <c r="H299" i="27"/>
  <c r="O299" i="27" s="1"/>
  <c r="H280" i="27"/>
  <c r="O280" i="27" s="1"/>
  <c r="H27" i="27"/>
  <c r="H461" i="27"/>
  <c r="B461" i="27" s="1"/>
  <c r="H545" i="27"/>
  <c r="P545" i="27" s="1"/>
  <c r="H718" i="27"/>
  <c r="H425" i="27"/>
  <c r="H490" i="27"/>
  <c r="O490" i="27" s="1"/>
  <c r="H48" i="27"/>
  <c r="O48" i="27" s="1"/>
  <c r="H80" i="27"/>
  <c r="O80" i="27" s="1"/>
  <c r="H220" i="27"/>
  <c r="P220" i="27" s="1"/>
  <c r="H348" i="27"/>
  <c r="H369" i="27"/>
  <c r="H296" i="27"/>
  <c r="H324" i="27"/>
  <c r="O324" i="27" s="1"/>
  <c r="H61" i="27"/>
  <c r="H105" i="27"/>
  <c r="P105" i="27" s="1"/>
  <c r="H29" i="27"/>
  <c r="H89" i="27"/>
  <c r="H126" i="27"/>
  <c r="H436" i="27"/>
  <c r="O436" i="27" s="1"/>
  <c r="H584" i="27"/>
  <c r="P584" i="27" s="1"/>
  <c r="H262" i="27"/>
  <c r="H529" i="27"/>
  <c r="H712" i="27"/>
  <c r="H652" i="27"/>
  <c r="P652" i="27" s="1"/>
  <c r="H225" i="27"/>
  <c r="O225" i="27" s="1"/>
  <c r="H359" i="27"/>
  <c r="O359" i="27" s="1"/>
  <c r="H272" i="27"/>
  <c r="H632" i="27"/>
  <c r="B632" i="27" s="1"/>
  <c r="H456" i="27"/>
  <c r="B456" i="27" s="1"/>
  <c r="H71" i="27"/>
  <c r="H367" i="27"/>
  <c r="H112" i="27"/>
  <c r="P112" i="27" s="1"/>
  <c r="H398" i="27"/>
  <c r="B398" i="27" s="1"/>
  <c r="H73" i="27"/>
  <c r="P73" i="27" s="1"/>
  <c r="H157" i="27"/>
  <c r="H373" i="27"/>
  <c r="H644" i="27"/>
  <c r="H507" i="27"/>
  <c r="H471" i="27"/>
  <c r="H611" i="27"/>
  <c r="H342" i="27"/>
  <c r="B342" i="27" s="1"/>
  <c r="H755" i="27"/>
  <c r="B755" i="27" s="1"/>
  <c r="H546" i="27"/>
  <c r="P546" i="27" s="1"/>
  <c r="H523" i="27"/>
  <c r="P523" i="27" s="1"/>
  <c r="H364" i="27"/>
  <c r="B364" i="27" s="1"/>
  <c r="H267" i="27"/>
  <c r="P267" i="27" s="1"/>
  <c r="H727" i="27"/>
  <c r="B727" i="27" s="1"/>
  <c r="H625" i="27"/>
  <c r="B625" i="27" s="1"/>
  <c r="H19" i="27"/>
  <c r="B19" i="27" s="1"/>
  <c r="H351" i="27"/>
  <c r="P351" i="27" s="1"/>
  <c r="H618" i="27"/>
  <c r="H707" i="27"/>
  <c r="H624" i="27"/>
  <c r="O624" i="27" s="1"/>
  <c r="H629" i="27"/>
  <c r="O629" i="27" s="1"/>
  <c r="H603" i="27"/>
  <c r="H628" i="27"/>
  <c r="H136" i="27"/>
  <c r="H127" i="27"/>
  <c r="H235" i="27"/>
  <c r="P235" i="27" s="1"/>
  <c r="H236" i="27"/>
  <c r="H284" i="27"/>
  <c r="H472" i="27"/>
  <c r="P472" i="27" s="1"/>
  <c r="H672" i="27"/>
  <c r="H383" i="27"/>
  <c r="P383" i="27" s="1"/>
  <c r="H406" i="27"/>
  <c r="H473" i="27"/>
  <c r="O473" i="27" s="1"/>
  <c r="H343" i="27"/>
  <c r="P343" i="27" s="1"/>
  <c r="H63" i="27"/>
  <c r="P63" i="27" s="1"/>
  <c r="H234" i="27"/>
  <c r="H742" i="27"/>
  <c r="H317" i="27"/>
  <c r="H547" i="27"/>
  <c r="H558" i="27"/>
  <c r="H478" i="27"/>
  <c r="O478" i="27" s="1"/>
  <c r="H67" i="27"/>
  <c r="O67" i="27" s="1"/>
  <c r="H699" i="27"/>
  <c r="H497" i="27"/>
  <c r="O497" i="27" s="1"/>
  <c r="H617" i="27"/>
  <c r="H663" i="27"/>
  <c r="P663" i="27" s="1"/>
  <c r="H141" i="27"/>
  <c r="O141" i="27" s="1"/>
  <c r="H443" i="27"/>
  <c r="O443" i="27" s="1"/>
  <c r="H55" i="27"/>
  <c r="H488" i="27"/>
  <c r="P488" i="27" s="1"/>
  <c r="H278" i="27"/>
  <c r="B278" i="27" s="1"/>
  <c r="H143" i="27"/>
  <c r="P143" i="27" s="1"/>
  <c r="H159" i="27"/>
  <c r="O159" i="27" s="1"/>
  <c r="H142" i="27"/>
  <c r="P142" i="27" s="1"/>
  <c r="H97" i="27"/>
  <c r="P97" i="27" s="1"/>
  <c r="H35" i="27"/>
  <c r="H431" i="27"/>
  <c r="H418" i="27"/>
  <c r="H354" i="27"/>
  <c r="H592" i="27"/>
  <c r="O592" i="27" s="1"/>
  <c r="H83" i="27"/>
  <c r="H462" i="27"/>
  <c r="O462" i="27" s="1"/>
  <c r="H569" i="27"/>
  <c r="H741" i="27"/>
  <c r="H237" i="27"/>
  <c r="P237" i="27" s="1"/>
  <c r="H326" i="27"/>
  <c r="P326" i="27" s="1"/>
  <c r="H170" i="27"/>
  <c r="P170" i="27" s="1"/>
  <c r="H475" i="27"/>
  <c r="H511" i="27"/>
  <c r="H62" i="27"/>
  <c r="P62" i="27" s="1"/>
  <c r="H703" i="27"/>
  <c r="H609" i="27"/>
  <c r="P609" i="27" s="1"/>
  <c r="H42" i="27"/>
  <c r="H66" i="27"/>
  <c r="H325" i="27"/>
  <c r="H537" i="27"/>
  <c r="H86" i="27"/>
  <c r="H16" i="27"/>
  <c r="O124" i="27"/>
  <c r="B510" i="27"/>
  <c r="E13" i="26"/>
  <c r="E25" i="26"/>
  <c r="C30" i="26"/>
  <c r="A29" i="26"/>
  <c r="C9" i="25"/>
  <c r="B6" i="26" s="1"/>
  <c r="D9" i="25"/>
  <c r="C6" i="26" s="1"/>
  <c r="E9" i="25"/>
  <c r="D6" i="26" s="1"/>
  <c r="F9" i="25"/>
  <c r="E6" i="26" s="1"/>
  <c r="G9" i="25"/>
  <c r="F6" i="26" s="1"/>
  <c r="H9" i="25"/>
  <c r="G6" i="26" s="1"/>
  <c r="I9" i="25"/>
  <c r="H6" i="26" s="1"/>
  <c r="J9" i="25"/>
  <c r="I6" i="26" s="1"/>
  <c r="K9" i="25"/>
  <c r="J6" i="26" s="1"/>
  <c r="L9" i="25"/>
  <c r="K6" i="26" s="1"/>
  <c r="C10" i="25"/>
  <c r="B7" i="26" s="1"/>
  <c r="D10" i="25"/>
  <c r="C7" i="26" s="1"/>
  <c r="E10" i="25"/>
  <c r="D7" i="26" s="1"/>
  <c r="F10" i="25"/>
  <c r="E7" i="26" s="1"/>
  <c r="G10" i="25"/>
  <c r="H10" i="25"/>
  <c r="G7" i="26" s="1"/>
  <c r="I10" i="25"/>
  <c r="H7" i="26" s="1"/>
  <c r="J10" i="25"/>
  <c r="I7" i="26" s="1"/>
  <c r="K10" i="25"/>
  <c r="J7" i="26" s="1"/>
  <c r="L10" i="25"/>
  <c r="K7" i="26" s="1"/>
  <c r="C11" i="25"/>
  <c r="B8" i="26" s="1"/>
  <c r="D11" i="25"/>
  <c r="C8" i="26" s="1"/>
  <c r="E11" i="25"/>
  <c r="D8" i="26" s="1"/>
  <c r="F11" i="25"/>
  <c r="E8" i="26" s="1"/>
  <c r="G11" i="25"/>
  <c r="F8" i="26" s="1"/>
  <c r="H11" i="25"/>
  <c r="G8" i="26" s="1"/>
  <c r="I11" i="25"/>
  <c r="H8" i="26" s="1"/>
  <c r="J11" i="25"/>
  <c r="I8" i="26" s="1"/>
  <c r="K11" i="25"/>
  <c r="J8" i="26" s="1"/>
  <c r="L11" i="25"/>
  <c r="K8" i="26" s="1"/>
  <c r="C12" i="25"/>
  <c r="B9" i="26" s="1"/>
  <c r="D12" i="25"/>
  <c r="C9" i="26" s="1"/>
  <c r="E12" i="25"/>
  <c r="D9" i="26" s="1"/>
  <c r="F12" i="25"/>
  <c r="E9" i="26" s="1"/>
  <c r="G12" i="25"/>
  <c r="F9" i="26" s="1"/>
  <c r="H12" i="25"/>
  <c r="G9" i="26" s="1"/>
  <c r="I12" i="25"/>
  <c r="H9" i="26" s="1"/>
  <c r="J12" i="25"/>
  <c r="I9" i="26" s="1"/>
  <c r="K12" i="25"/>
  <c r="J9" i="26" s="1"/>
  <c r="L12" i="25"/>
  <c r="K9" i="26" s="1"/>
  <c r="C13" i="25"/>
  <c r="B10" i="26" s="1"/>
  <c r="D13" i="25"/>
  <c r="C10" i="26" s="1"/>
  <c r="E13" i="25"/>
  <c r="D10" i="26" s="1"/>
  <c r="F13" i="25"/>
  <c r="E10" i="26" s="1"/>
  <c r="G13" i="25"/>
  <c r="F10" i="26" s="1"/>
  <c r="H13" i="25"/>
  <c r="G10" i="26" s="1"/>
  <c r="I13" i="25"/>
  <c r="H10" i="26" s="1"/>
  <c r="J13" i="25"/>
  <c r="I10" i="26" s="1"/>
  <c r="K13" i="25"/>
  <c r="J10" i="26" s="1"/>
  <c r="L13" i="25"/>
  <c r="K10" i="26" s="1"/>
  <c r="C14" i="25"/>
  <c r="B11" i="26" s="1"/>
  <c r="D14" i="25"/>
  <c r="C11" i="26" s="1"/>
  <c r="E14" i="25"/>
  <c r="D11" i="26" s="1"/>
  <c r="F14" i="25"/>
  <c r="E11" i="26" s="1"/>
  <c r="G14" i="25"/>
  <c r="F11" i="26" s="1"/>
  <c r="H14" i="25"/>
  <c r="G11" i="26" s="1"/>
  <c r="I14" i="25"/>
  <c r="H11" i="26" s="1"/>
  <c r="J14" i="25"/>
  <c r="I11" i="26" s="1"/>
  <c r="K14" i="25"/>
  <c r="J11" i="26" s="1"/>
  <c r="L14" i="25"/>
  <c r="K11" i="26" s="1"/>
  <c r="C15" i="25"/>
  <c r="B12" i="26" s="1"/>
  <c r="D15" i="25"/>
  <c r="C12" i="26" s="1"/>
  <c r="E15" i="25"/>
  <c r="D12" i="26" s="1"/>
  <c r="F15" i="25"/>
  <c r="E12" i="26" s="1"/>
  <c r="G15" i="25"/>
  <c r="F12" i="26" s="1"/>
  <c r="H15" i="25"/>
  <c r="G12" i="26" s="1"/>
  <c r="I15" i="25"/>
  <c r="H12" i="26" s="1"/>
  <c r="J15" i="25"/>
  <c r="I12" i="26" s="1"/>
  <c r="K15" i="25"/>
  <c r="J12" i="26" s="1"/>
  <c r="L15" i="25"/>
  <c r="K12" i="26" s="1"/>
  <c r="C16" i="25"/>
  <c r="B13" i="26" s="1"/>
  <c r="D16" i="25"/>
  <c r="C13" i="26" s="1"/>
  <c r="E16" i="25"/>
  <c r="D13" i="26" s="1"/>
  <c r="F16" i="25"/>
  <c r="G16" i="25"/>
  <c r="F13" i="26" s="1"/>
  <c r="H16" i="25"/>
  <c r="G13" i="26" s="1"/>
  <c r="I16" i="25"/>
  <c r="H13" i="26" s="1"/>
  <c r="J16" i="25"/>
  <c r="I13" i="26" s="1"/>
  <c r="K16" i="25"/>
  <c r="J13" i="26" s="1"/>
  <c r="L16" i="25"/>
  <c r="K13" i="26" s="1"/>
  <c r="C17" i="25"/>
  <c r="D17" i="25"/>
  <c r="C14" i="26" s="1"/>
  <c r="E17" i="25"/>
  <c r="D14" i="26" s="1"/>
  <c r="F17" i="25"/>
  <c r="E14" i="26" s="1"/>
  <c r="G17" i="25"/>
  <c r="F14" i="26" s="1"/>
  <c r="H17" i="25"/>
  <c r="G14" i="26" s="1"/>
  <c r="I17" i="25"/>
  <c r="H14" i="26" s="1"/>
  <c r="J17" i="25"/>
  <c r="I14" i="26" s="1"/>
  <c r="K17" i="25"/>
  <c r="J14" i="26" s="1"/>
  <c r="L17" i="25"/>
  <c r="K14" i="26" s="1"/>
  <c r="C18" i="25"/>
  <c r="B15" i="26" s="1"/>
  <c r="D18" i="25"/>
  <c r="C15" i="26" s="1"/>
  <c r="E18" i="25"/>
  <c r="D15" i="26" s="1"/>
  <c r="F18" i="25"/>
  <c r="E15" i="26" s="1"/>
  <c r="G18" i="25"/>
  <c r="F15" i="26" s="1"/>
  <c r="H18" i="25"/>
  <c r="G15" i="26" s="1"/>
  <c r="I18" i="25"/>
  <c r="H15" i="26" s="1"/>
  <c r="J18" i="25"/>
  <c r="I15" i="26" s="1"/>
  <c r="K18" i="25"/>
  <c r="J15" i="26" s="1"/>
  <c r="L18" i="25"/>
  <c r="K15" i="26" s="1"/>
  <c r="C19" i="25"/>
  <c r="B16" i="26" s="1"/>
  <c r="D19" i="25"/>
  <c r="C16" i="26" s="1"/>
  <c r="E19" i="25"/>
  <c r="D16" i="26" s="1"/>
  <c r="F19" i="25"/>
  <c r="E16" i="26" s="1"/>
  <c r="G19" i="25"/>
  <c r="F16" i="26" s="1"/>
  <c r="H19" i="25"/>
  <c r="G16" i="26" s="1"/>
  <c r="I19" i="25"/>
  <c r="H16" i="26" s="1"/>
  <c r="J19" i="25"/>
  <c r="I16" i="26" s="1"/>
  <c r="K19" i="25"/>
  <c r="J16" i="26" s="1"/>
  <c r="L19" i="25"/>
  <c r="K16" i="26" s="1"/>
  <c r="C20" i="25"/>
  <c r="B17" i="26" s="1"/>
  <c r="D20" i="25"/>
  <c r="C17" i="26" s="1"/>
  <c r="E20" i="25"/>
  <c r="D17" i="26" s="1"/>
  <c r="F20" i="25"/>
  <c r="E17" i="26" s="1"/>
  <c r="G20" i="25"/>
  <c r="F17" i="26" s="1"/>
  <c r="H20" i="25"/>
  <c r="G17" i="26" s="1"/>
  <c r="I20" i="25"/>
  <c r="H17" i="26" s="1"/>
  <c r="J20" i="25"/>
  <c r="I17" i="26" s="1"/>
  <c r="K20" i="25"/>
  <c r="J17" i="26" s="1"/>
  <c r="L20" i="25"/>
  <c r="K17" i="26" s="1"/>
  <c r="C21" i="25"/>
  <c r="B18" i="26" s="1"/>
  <c r="D21" i="25"/>
  <c r="C18" i="26" s="1"/>
  <c r="E21" i="25"/>
  <c r="D18" i="26" s="1"/>
  <c r="F21" i="25"/>
  <c r="E18" i="26" s="1"/>
  <c r="G21" i="25"/>
  <c r="F18" i="26" s="1"/>
  <c r="H21" i="25"/>
  <c r="G18" i="26" s="1"/>
  <c r="I21" i="25"/>
  <c r="H18" i="26" s="1"/>
  <c r="J21" i="25"/>
  <c r="I18" i="26" s="1"/>
  <c r="K21" i="25"/>
  <c r="J18" i="26" s="1"/>
  <c r="L21" i="25"/>
  <c r="K18" i="26" s="1"/>
  <c r="C22" i="25"/>
  <c r="B19" i="26" s="1"/>
  <c r="D22" i="25"/>
  <c r="C19" i="26" s="1"/>
  <c r="E22" i="25"/>
  <c r="D19" i="26" s="1"/>
  <c r="F22" i="25"/>
  <c r="E19" i="26" s="1"/>
  <c r="G22" i="25"/>
  <c r="F19" i="26" s="1"/>
  <c r="H22" i="25"/>
  <c r="G19" i="26" s="1"/>
  <c r="I22" i="25"/>
  <c r="H19" i="26" s="1"/>
  <c r="J22" i="25"/>
  <c r="I19" i="26" s="1"/>
  <c r="K22" i="25"/>
  <c r="J19" i="26" s="1"/>
  <c r="L22" i="25"/>
  <c r="K19" i="26" s="1"/>
  <c r="C23" i="25"/>
  <c r="B20" i="26" s="1"/>
  <c r="D23" i="25"/>
  <c r="C20" i="26" s="1"/>
  <c r="E23" i="25"/>
  <c r="D20" i="26" s="1"/>
  <c r="F23" i="25"/>
  <c r="E20" i="26" s="1"/>
  <c r="G23" i="25"/>
  <c r="F20" i="26" s="1"/>
  <c r="H23" i="25"/>
  <c r="G20" i="26" s="1"/>
  <c r="I23" i="25"/>
  <c r="H20" i="26" s="1"/>
  <c r="J23" i="25"/>
  <c r="I20" i="26" s="1"/>
  <c r="K23" i="25"/>
  <c r="J20" i="26" s="1"/>
  <c r="L23" i="25"/>
  <c r="K20" i="26" s="1"/>
  <c r="C24" i="25"/>
  <c r="B21" i="26" s="1"/>
  <c r="D24" i="25"/>
  <c r="C21" i="26" s="1"/>
  <c r="E24" i="25"/>
  <c r="D21" i="26" s="1"/>
  <c r="F24" i="25"/>
  <c r="E21" i="26" s="1"/>
  <c r="G24" i="25"/>
  <c r="F21" i="26" s="1"/>
  <c r="H24" i="25"/>
  <c r="G21" i="26" s="1"/>
  <c r="I24" i="25"/>
  <c r="H21" i="26" s="1"/>
  <c r="J24" i="25"/>
  <c r="I21" i="26" s="1"/>
  <c r="K24" i="25"/>
  <c r="J21" i="26" s="1"/>
  <c r="L24" i="25"/>
  <c r="K21" i="26" s="1"/>
  <c r="C25" i="25"/>
  <c r="B22" i="26" s="1"/>
  <c r="D25" i="25"/>
  <c r="C22" i="26" s="1"/>
  <c r="E25" i="25"/>
  <c r="D22" i="26" s="1"/>
  <c r="F25" i="25"/>
  <c r="E22" i="26" s="1"/>
  <c r="G25" i="25"/>
  <c r="F22" i="26" s="1"/>
  <c r="H25" i="25"/>
  <c r="G22" i="26" s="1"/>
  <c r="I25" i="25"/>
  <c r="H22" i="26" s="1"/>
  <c r="J25" i="25"/>
  <c r="I22" i="26" s="1"/>
  <c r="K25" i="25"/>
  <c r="J22" i="26" s="1"/>
  <c r="L25" i="25"/>
  <c r="K22" i="26" s="1"/>
  <c r="C26" i="25"/>
  <c r="B23" i="26" s="1"/>
  <c r="D26" i="25"/>
  <c r="C23" i="26" s="1"/>
  <c r="E26" i="25"/>
  <c r="D23" i="26" s="1"/>
  <c r="F26" i="25"/>
  <c r="E23" i="26" s="1"/>
  <c r="G26" i="25"/>
  <c r="F23" i="26" s="1"/>
  <c r="H26" i="25"/>
  <c r="G23" i="26" s="1"/>
  <c r="I26" i="25"/>
  <c r="H23" i="26" s="1"/>
  <c r="J26" i="25"/>
  <c r="I23" i="26" s="1"/>
  <c r="K26" i="25"/>
  <c r="J23" i="26" s="1"/>
  <c r="L26" i="25"/>
  <c r="K23" i="26" s="1"/>
  <c r="C27" i="25"/>
  <c r="B24" i="26" s="1"/>
  <c r="D27" i="25"/>
  <c r="C24" i="26" s="1"/>
  <c r="E27" i="25"/>
  <c r="D24" i="26" s="1"/>
  <c r="F27" i="25"/>
  <c r="E24" i="26" s="1"/>
  <c r="G27" i="25"/>
  <c r="F24" i="26" s="1"/>
  <c r="H27" i="25"/>
  <c r="G24" i="26" s="1"/>
  <c r="I27" i="25"/>
  <c r="H24" i="26" s="1"/>
  <c r="J27" i="25"/>
  <c r="I24" i="26" s="1"/>
  <c r="K27" i="25"/>
  <c r="J24" i="26" s="1"/>
  <c r="L27" i="25"/>
  <c r="K24" i="26" s="1"/>
  <c r="C28" i="25"/>
  <c r="B25" i="26" s="1"/>
  <c r="D28" i="25"/>
  <c r="C25" i="26" s="1"/>
  <c r="E28" i="25"/>
  <c r="D25" i="26" s="1"/>
  <c r="F28" i="25"/>
  <c r="G28" i="25"/>
  <c r="F25" i="26" s="1"/>
  <c r="H28" i="25"/>
  <c r="G25" i="26" s="1"/>
  <c r="I28" i="25"/>
  <c r="H25" i="26" s="1"/>
  <c r="J28" i="25"/>
  <c r="I25" i="26" s="1"/>
  <c r="K28" i="25"/>
  <c r="J25" i="26" s="1"/>
  <c r="L28" i="25"/>
  <c r="K25" i="26" s="1"/>
  <c r="C29" i="25"/>
  <c r="B26" i="26" s="1"/>
  <c r="D29" i="25"/>
  <c r="C26" i="26" s="1"/>
  <c r="E29" i="25"/>
  <c r="D26" i="26" s="1"/>
  <c r="F29" i="25"/>
  <c r="E26" i="26" s="1"/>
  <c r="G29" i="25"/>
  <c r="F26" i="26" s="1"/>
  <c r="H29" i="25"/>
  <c r="G26" i="26" s="1"/>
  <c r="I29" i="25"/>
  <c r="H26" i="26" s="1"/>
  <c r="J29" i="25"/>
  <c r="I26" i="26" s="1"/>
  <c r="K29" i="25"/>
  <c r="J26" i="26" s="1"/>
  <c r="L29" i="25"/>
  <c r="K26" i="26" s="1"/>
  <c r="C30" i="25"/>
  <c r="B27" i="26" s="1"/>
  <c r="D30" i="25"/>
  <c r="C27" i="26" s="1"/>
  <c r="E30" i="25"/>
  <c r="D27" i="26" s="1"/>
  <c r="F30" i="25"/>
  <c r="E27" i="26" s="1"/>
  <c r="G30" i="25"/>
  <c r="F27" i="26" s="1"/>
  <c r="H30" i="25"/>
  <c r="G27" i="26" s="1"/>
  <c r="I30" i="25"/>
  <c r="H27" i="26" s="1"/>
  <c r="J30" i="25"/>
  <c r="I27" i="26" s="1"/>
  <c r="K30" i="25"/>
  <c r="J27" i="26" s="1"/>
  <c r="L30" i="25"/>
  <c r="K27" i="26" s="1"/>
  <c r="C31" i="25"/>
  <c r="B28" i="26" s="1"/>
  <c r="D31" i="25"/>
  <c r="C28" i="26" s="1"/>
  <c r="E31" i="25"/>
  <c r="D28" i="26" s="1"/>
  <c r="F31" i="25"/>
  <c r="E28" i="26" s="1"/>
  <c r="G31" i="25"/>
  <c r="F28" i="26" s="1"/>
  <c r="H31" i="25"/>
  <c r="G28" i="26" s="1"/>
  <c r="I31" i="25"/>
  <c r="H28" i="26" s="1"/>
  <c r="J31" i="25"/>
  <c r="I28" i="26" s="1"/>
  <c r="K31" i="25"/>
  <c r="J28" i="26" s="1"/>
  <c r="L31" i="25"/>
  <c r="K28" i="26" s="1"/>
  <c r="C32" i="25"/>
  <c r="B29" i="26" s="1"/>
  <c r="D32" i="25"/>
  <c r="C29" i="26" s="1"/>
  <c r="E32" i="25"/>
  <c r="D29" i="26" s="1"/>
  <c r="F32" i="25"/>
  <c r="E29" i="26" s="1"/>
  <c r="G32" i="25"/>
  <c r="F29" i="26" s="1"/>
  <c r="H32" i="25"/>
  <c r="G29" i="26" s="1"/>
  <c r="I32" i="25"/>
  <c r="H29" i="26" s="1"/>
  <c r="J32" i="25"/>
  <c r="I29" i="26" s="1"/>
  <c r="K32" i="25"/>
  <c r="J29" i="26" s="1"/>
  <c r="L32" i="25"/>
  <c r="K29" i="26" s="1"/>
  <c r="C33" i="25"/>
  <c r="B30" i="26" s="1"/>
  <c r="D33" i="25"/>
  <c r="E33" i="25"/>
  <c r="D30" i="26" s="1"/>
  <c r="F33" i="25"/>
  <c r="E30" i="26" s="1"/>
  <c r="G33" i="25"/>
  <c r="F30" i="26" s="1"/>
  <c r="H33" i="25"/>
  <c r="G30" i="26" s="1"/>
  <c r="I33" i="25"/>
  <c r="H30" i="26" s="1"/>
  <c r="J33" i="25"/>
  <c r="I30" i="26" s="1"/>
  <c r="K33" i="25"/>
  <c r="J30" i="26" s="1"/>
  <c r="L33" i="25"/>
  <c r="K30" i="26" s="1"/>
  <c r="C34" i="25"/>
  <c r="B31" i="26" s="1"/>
  <c r="D34" i="25"/>
  <c r="C31" i="26" s="1"/>
  <c r="E34" i="25"/>
  <c r="D31" i="26" s="1"/>
  <c r="F34" i="25"/>
  <c r="E31" i="26" s="1"/>
  <c r="G34" i="25"/>
  <c r="F31" i="26" s="1"/>
  <c r="H34" i="25"/>
  <c r="G31" i="26" s="1"/>
  <c r="I34" i="25"/>
  <c r="H31" i="26" s="1"/>
  <c r="J34" i="25"/>
  <c r="I31" i="26" s="1"/>
  <c r="K34" i="25"/>
  <c r="J31" i="26" s="1"/>
  <c r="L34" i="25"/>
  <c r="K31" i="26" s="1"/>
  <c r="C35" i="25"/>
  <c r="B32" i="26" s="1"/>
  <c r="D35" i="25"/>
  <c r="C32" i="26" s="1"/>
  <c r="E35" i="25"/>
  <c r="D32" i="26" s="1"/>
  <c r="F35" i="25"/>
  <c r="E32" i="26" s="1"/>
  <c r="G35" i="25"/>
  <c r="F32" i="26" s="1"/>
  <c r="H35" i="25"/>
  <c r="G32" i="26" s="1"/>
  <c r="I35" i="25"/>
  <c r="H32" i="26" s="1"/>
  <c r="J35" i="25"/>
  <c r="I32" i="26" s="1"/>
  <c r="K35" i="25"/>
  <c r="J32" i="26" s="1"/>
  <c r="L35" i="25"/>
  <c r="K32" i="26" s="1"/>
  <c r="C36" i="25"/>
  <c r="B33" i="26" s="1"/>
  <c r="D36" i="25"/>
  <c r="C33" i="26" s="1"/>
  <c r="E36" i="25"/>
  <c r="D33" i="26" s="1"/>
  <c r="F36" i="25"/>
  <c r="E33" i="26" s="1"/>
  <c r="G36" i="25"/>
  <c r="F33" i="26" s="1"/>
  <c r="H36" i="25"/>
  <c r="G33" i="26" s="1"/>
  <c r="I36" i="25"/>
  <c r="H33" i="26" s="1"/>
  <c r="J36" i="25"/>
  <c r="I33" i="26" s="1"/>
  <c r="K36" i="25"/>
  <c r="J33" i="26" s="1"/>
  <c r="L36" i="25"/>
  <c r="K33" i="26" s="1"/>
  <c r="C37" i="25"/>
  <c r="B34" i="26" s="1"/>
  <c r="D37" i="25"/>
  <c r="C34" i="26" s="1"/>
  <c r="E37" i="25"/>
  <c r="D34" i="26" s="1"/>
  <c r="F37" i="25"/>
  <c r="E34" i="26" s="1"/>
  <c r="G37" i="25"/>
  <c r="F34" i="26" s="1"/>
  <c r="H37" i="25"/>
  <c r="G34" i="26" s="1"/>
  <c r="I37" i="25"/>
  <c r="H34" i="26" s="1"/>
  <c r="J37" i="25"/>
  <c r="I34" i="26" s="1"/>
  <c r="K37" i="25"/>
  <c r="J34" i="26" s="1"/>
  <c r="L37" i="25"/>
  <c r="K34" i="26" s="1"/>
  <c r="C38" i="25"/>
  <c r="B35" i="26" s="1"/>
  <c r="D38" i="25"/>
  <c r="C35" i="26" s="1"/>
  <c r="E38" i="25"/>
  <c r="D35" i="26" s="1"/>
  <c r="F38" i="25"/>
  <c r="E35" i="26" s="1"/>
  <c r="G38" i="25"/>
  <c r="F35" i="26" s="1"/>
  <c r="H38" i="25"/>
  <c r="G35" i="26" s="1"/>
  <c r="I38" i="25"/>
  <c r="H35" i="26" s="1"/>
  <c r="J38" i="25"/>
  <c r="I35" i="26" s="1"/>
  <c r="K38" i="25"/>
  <c r="J35" i="26" s="1"/>
  <c r="L38" i="25"/>
  <c r="K35" i="26" s="1"/>
  <c r="C39" i="25"/>
  <c r="B36" i="26" s="1"/>
  <c r="D39" i="25"/>
  <c r="C36" i="26" s="1"/>
  <c r="E39" i="25"/>
  <c r="D36" i="26" s="1"/>
  <c r="F39" i="25"/>
  <c r="E36" i="26" s="1"/>
  <c r="G39" i="25"/>
  <c r="F36" i="26" s="1"/>
  <c r="H39" i="25"/>
  <c r="G36" i="26" s="1"/>
  <c r="I39" i="25"/>
  <c r="H36" i="26" s="1"/>
  <c r="J39" i="25"/>
  <c r="I36" i="26" s="1"/>
  <c r="K39" i="25"/>
  <c r="J36" i="26" s="1"/>
  <c r="L39" i="25"/>
  <c r="K36" i="26" s="1"/>
  <c r="C40" i="25"/>
  <c r="B37" i="26" s="1"/>
  <c r="D40" i="25"/>
  <c r="C37" i="26" s="1"/>
  <c r="E40" i="25"/>
  <c r="D37" i="26" s="1"/>
  <c r="F40" i="25"/>
  <c r="E37" i="26" s="1"/>
  <c r="G40" i="25"/>
  <c r="F37" i="26" s="1"/>
  <c r="H40" i="25"/>
  <c r="G37" i="26" s="1"/>
  <c r="I40" i="25"/>
  <c r="H37" i="26" s="1"/>
  <c r="J40" i="25"/>
  <c r="I37" i="26" s="1"/>
  <c r="K40" i="25"/>
  <c r="J37" i="26" s="1"/>
  <c r="L40" i="25"/>
  <c r="K37" i="26" s="1"/>
  <c r="C41" i="25"/>
  <c r="B38" i="26" s="1"/>
  <c r="D41" i="25"/>
  <c r="C38" i="26" s="1"/>
  <c r="E41" i="25"/>
  <c r="D38" i="26" s="1"/>
  <c r="F41" i="25"/>
  <c r="E38" i="26" s="1"/>
  <c r="G41" i="25"/>
  <c r="F38" i="26" s="1"/>
  <c r="H41" i="25"/>
  <c r="G38" i="26" s="1"/>
  <c r="I41" i="25"/>
  <c r="H38" i="26" s="1"/>
  <c r="J41" i="25"/>
  <c r="I38" i="26" s="1"/>
  <c r="K41" i="25"/>
  <c r="J38" i="26" s="1"/>
  <c r="L41" i="25"/>
  <c r="K38" i="26" s="1"/>
  <c r="C42" i="25"/>
  <c r="B39" i="26" s="1"/>
  <c r="D42" i="25"/>
  <c r="C39" i="26" s="1"/>
  <c r="E42" i="25"/>
  <c r="D39" i="26" s="1"/>
  <c r="F42" i="25"/>
  <c r="E39" i="26" s="1"/>
  <c r="G42" i="25"/>
  <c r="F39" i="26" s="1"/>
  <c r="H42" i="25"/>
  <c r="G39" i="26" s="1"/>
  <c r="I42" i="25"/>
  <c r="H39" i="26" s="1"/>
  <c r="J42" i="25"/>
  <c r="I39" i="26" s="1"/>
  <c r="K42" i="25"/>
  <c r="J39" i="26" s="1"/>
  <c r="L42" i="25"/>
  <c r="K39" i="26" s="1"/>
  <c r="C43" i="25"/>
  <c r="B40" i="26" s="1"/>
  <c r="D43" i="25"/>
  <c r="C40" i="26" s="1"/>
  <c r="E43" i="25"/>
  <c r="D40" i="26" s="1"/>
  <c r="F43" i="25"/>
  <c r="E40" i="26" s="1"/>
  <c r="G43" i="25"/>
  <c r="F40" i="26" s="1"/>
  <c r="H43" i="25"/>
  <c r="G40" i="26" s="1"/>
  <c r="I43" i="25"/>
  <c r="H40" i="26" s="1"/>
  <c r="J43" i="25"/>
  <c r="I40" i="26" s="1"/>
  <c r="K43" i="25"/>
  <c r="J40" i="26" s="1"/>
  <c r="L43" i="25"/>
  <c r="K40" i="26" s="1"/>
  <c r="C44" i="25"/>
  <c r="B41" i="26" s="1"/>
  <c r="D44" i="25"/>
  <c r="C41" i="26" s="1"/>
  <c r="E44" i="25"/>
  <c r="D41" i="26" s="1"/>
  <c r="F44" i="25"/>
  <c r="E41" i="26" s="1"/>
  <c r="G44" i="25"/>
  <c r="F41" i="26" s="1"/>
  <c r="H44" i="25"/>
  <c r="G41" i="26" s="1"/>
  <c r="I44" i="25"/>
  <c r="H41" i="26" s="1"/>
  <c r="J44" i="25"/>
  <c r="I41" i="26" s="1"/>
  <c r="K44" i="25"/>
  <c r="J41" i="26" s="1"/>
  <c r="L44" i="25"/>
  <c r="K41" i="26" s="1"/>
  <c r="C45" i="25"/>
  <c r="B42" i="26" s="1"/>
  <c r="D45" i="25"/>
  <c r="C42" i="26" s="1"/>
  <c r="E45" i="25"/>
  <c r="D42" i="26" s="1"/>
  <c r="F45" i="25"/>
  <c r="E42" i="26" s="1"/>
  <c r="G45" i="25"/>
  <c r="F42" i="26" s="1"/>
  <c r="H45" i="25"/>
  <c r="G42" i="26" s="1"/>
  <c r="I45" i="25"/>
  <c r="H42" i="26" s="1"/>
  <c r="J45" i="25"/>
  <c r="I42" i="26" s="1"/>
  <c r="K45" i="25"/>
  <c r="J42" i="26" s="1"/>
  <c r="L45" i="25"/>
  <c r="K42" i="26" s="1"/>
  <c r="C46" i="25"/>
  <c r="B43" i="26" s="1"/>
  <c r="D46" i="25"/>
  <c r="C43" i="26" s="1"/>
  <c r="E46" i="25"/>
  <c r="D43" i="26" s="1"/>
  <c r="F46" i="25"/>
  <c r="E43" i="26" s="1"/>
  <c r="G46" i="25"/>
  <c r="F43" i="26" s="1"/>
  <c r="H46" i="25"/>
  <c r="G43" i="26" s="1"/>
  <c r="I46" i="25"/>
  <c r="H43" i="26" s="1"/>
  <c r="J46" i="25"/>
  <c r="I43" i="26" s="1"/>
  <c r="K46" i="25"/>
  <c r="J43" i="26" s="1"/>
  <c r="L46" i="25"/>
  <c r="K43" i="26" s="1"/>
  <c r="C47" i="25"/>
  <c r="B44" i="26" s="1"/>
  <c r="D47" i="25"/>
  <c r="C44" i="26" s="1"/>
  <c r="E47" i="25"/>
  <c r="D44" i="26" s="1"/>
  <c r="F47" i="25"/>
  <c r="E44" i="26" s="1"/>
  <c r="G47" i="25"/>
  <c r="F44" i="26" s="1"/>
  <c r="H47" i="25"/>
  <c r="G44" i="26" s="1"/>
  <c r="I47" i="25"/>
  <c r="H44" i="26" s="1"/>
  <c r="J47" i="25"/>
  <c r="I44" i="26" s="1"/>
  <c r="K47" i="25"/>
  <c r="J44" i="26" s="1"/>
  <c r="L47" i="25"/>
  <c r="K44" i="26" s="1"/>
  <c r="A31" i="25"/>
  <c r="A32" i="25"/>
  <c r="A33" i="25"/>
  <c r="A34" i="25"/>
  <c r="A35" i="25"/>
  <c r="A36" i="25"/>
  <c r="A37" i="25"/>
  <c r="A38" i="25"/>
  <c r="A39" i="25"/>
  <c r="A40" i="25"/>
  <c r="A41" i="25"/>
  <c r="A42" i="25"/>
  <c r="A43" i="25"/>
  <c r="A44" i="25"/>
  <c r="A45" i="25"/>
  <c r="A46" i="25"/>
  <c r="A47" i="25"/>
  <c r="B42" i="25"/>
  <c r="A39" i="26" s="1"/>
  <c r="B43" i="25"/>
  <c r="A40" i="26" s="1"/>
  <c r="B44" i="25"/>
  <c r="A41" i="26" s="1"/>
  <c r="B45" i="25"/>
  <c r="A42" i="26" s="1"/>
  <c r="B46" i="25"/>
  <c r="A43" i="26" s="1"/>
  <c r="B47" i="25"/>
  <c r="A44" i="26" s="1"/>
  <c r="B31" i="25"/>
  <c r="A28" i="26" s="1"/>
  <c r="B32" i="25"/>
  <c r="B33" i="25"/>
  <c r="A30" i="26" s="1"/>
  <c r="B34" i="25"/>
  <c r="A31" i="26" s="1"/>
  <c r="B35" i="25"/>
  <c r="A32" i="26" s="1"/>
  <c r="B36" i="25"/>
  <c r="A33" i="26" s="1"/>
  <c r="B37" i="25"/>
  <c r="A34" i="26" s="1"/>
  <c r="B38" i="25"/>
  <c r="A35" i="26" s="1"/>
  <c r="B39" i="25"/>
  <c r="A36" i="26" s="1"/>
  <c r="B40" i="25"/>
  <c r="A37" i="26" s="1"/>
  <c r="B41" i="25"/>
  <c r="A38" i="26" s="1"/>
  <c r="A9" i="25"/>
  <c r="A10" i="25"/>
  <c r="A11" i="25"/>
  <c r="A12" i="25"/>
  <c r="A13" i="25"/>
  <c r="A14" i="25"/>
  <c r="A15" i="25"/>
  <c r="A16" i="25"/>
  <c r="A17" i="25"/>
  <c r="A18" i="25"/>
  <c r="A19" i="25"/>
  <c r="A20" i="25"/>
  <c r="A21" i="25"/>
  <c r="A22" i="25"/>
  <c r="A23" i="25"/>
  <c r="A24" i="25"/>
  <c r="A25" i="25"/>
  <c r="A26" i="25"/>
  <c r="A27" i="25"/>
  <c r="A28" i="25"/>
  <c r="A29" i="25"/>
  <c r="A30" i="25"/>
  <c r="B9" i="25"/>
  <c r="A6" i="26" s="1"/>
  <c r="B10" i="25"/>
  <c r="A7" i="26" s="1"/>
  <c r="B11" i="25"/>
  <c r="A8" i="26" s="1"/>
  <c r="B12" i="25"/>
  <c r="A9" i="26" s="1"/>
  <c r="B13" i="25"/>
  <c r="A10" i="26" s="1"/>
  <c r="B14" i="25"/>
  <c r="A11" i="26" s="1"/>
  <c r="B15" i="25"/>
  <c r="A12" i="26" s="1"/>
  <c r="B16" i="25"/>
  <c r="A13" i="26" s="1"/>
  <c r="B17" i="25"/>
  <c r="A14" i="26" s="1"/>
  <c r="B18" i="25"/>
  <c r="A15" i="26" s="1"/>
  <c r="B19" i="25"/>
  <c r="A16" i="26" s="1"/>
  <c r="B20" i="25"/>
  <c r="A17" i="26" s="1"/>
  <c r="B21" i="25"/>
  <c r="A18" i="26" s="1"/>
  <c r="B22" i="25"/>
  <c r="A19" i="26" s="1"/>
  <c r="B23" i="25"/>
  <c r="A20" i="26" s="1"/>
  <c r="B24" i="25"/>
  <c r="A21" i="26" s="1"/>
  <c r="B25" i="25"/>
  <c r="A22" i="26" s="1"/>
  <c r="B26" i="25"/>
  <c r="A23" i="26" s="1"/>
  <c r="B27" i="25"/>
  <c r="A24" i="26" s="1"/>
  <c r="B28" i="25"/>
  <c r="A25" i="26" s="1"/>
  <c r="B29" i="25"/>
  <c r="A26" i="26" s="1"/>
  <c r="B30" i="25"/>
  <c r="A27" i="26" s="1"/>
  <c r="K2" i="22"/>
  <c r="P231" i="27" l="1"/>
  <c r="B153" i="27"/>
  <c r="O510" i="27"/>
  <c r="P108" i="27"/>
  <c r="P128" i="27"/>
  <c r="B128" i="27"/>
  <c r="O515" i="27"/>
  <c r="B15" i="27"/>
  <c r="B452" i="27"/>
  <c r="P685" i="27"/>
  <c r="P153" i="27"/>
  <c r="P720" i="27"/>
  <c r="B685" i="27"/>
  <c r="B124" i="27"/>
  <c r="P117" i="27"/>
  <c r="O720" i="27"/>
  <c r="B231" i="27"/>
  <c r="P417" i="27"/>
  <c r="O313" i="27"/>
  <c r="O366" i="27"/>
  <c r="P366" i="27"/>
  <c r="P313" i="27"/>
  <c r="O304" i="27"/>
  <c r="B304" i="27"/>
  <c r="P452" i="27"/>
  <c r="O731" i="27"/>
  <c r="B379" i="27"/>
  <c r="P26" i="27"/>
  <c r="P149" i="27"/>
  <c r="B604" i="27"/>
  <c r="O379" i="27"/>
  <c r="O198" i="27"/>
  <c r="P198" i="27"/>
  <c r="P714" i="27"/>
  <c r="B401" i="27"/>
  <c r="P413" i="27"/>
  <c r="P486" i="27"/>
  <c r="B25" i="27"/>
  <c r="O486" i="27"/>
  <c r="B413" i="27"/>
  <c r="B65" i="27"/>
  <c r="P25" i="27"/>
  <c r="B320" i="27"/>
  <c r="P320" i="27"/>
  <c r="O518" i="27"/>
  <c r="O562" i="27"/>
  <c r="O342" i="27"/>
  <c r="O662" i="27"/>
  <c r="B500" i="27"/>
  <c r="P567" i="27"/>
  <c r="B567" i="27"/>
  <c r="P624" i="27"/>
  <c r="B515" i="27"/>
  <c r="B457" i="27"/>
  <c r="P562" i="27"/>
  <c r="P214" i="27"/>
  <c r="P405" i="27"/>
  <c r="P160" i="27"/>
  <c r="B405" i="27"/>
  <c r="B160" i="27"/>
  <c r="O739" i="27"/>
  <c r="P671" i="27"/>
  <c r="P78" i="27"/>
  <c r="P593" i="27"/>
  <c r="O81" i="27"/>
  <c r="P81" i="27"/>
  <c r="B385" i="27"/>
  <c r="P385" i="27"/>
  <c r="P615" i="27"/>
  <c r="B615" i="27"/>
  <c r="O615" i="27"/>
  <c r="O115" i="27"/>
  <c r="P115" i="27"/>
  <c r="O626" i="27"/>
  <c r="B626" i="27"/>
  <c r="P627" i="27"/>
  <c r="O627" i="27"/>
  <c r="B185" i="27"/>
  <c r="P185" i="27"/>
  <c r="P147" i="27"/>
  <c r="B147" i="27"/>
  <c r="B205" i="27"/>
  <c r="O205" i="27"/>
  <c r="B233" i="27"/>
  <c r="P233" i="27"/>
  <c r="O233" i="27"/>
  <c r="B361" i="27"/>
  <c r="P361" i="27"/>
  <c r="P350" i="27"/>
  <c r="B350" i="27"/>
  <c r="O300" i="27"/>
  <c r="P283" i="27"/>
  <c r="P414" i="27"/>
  <c r="O283" i="27"/>
  <c r="B455" i="27"/>
  <c r="O133" i="27"/>
  <c r="B139" i="27"/>
  <c r="O581" i="27"/>
  <c r="B732" i="27"/>
  <c r="B627" i="27"/>
  <c r="P674" i="27"/>
  <c r="B133" i="27"/>
  <c r="P139" i="27"/>
  <c r="P278" i="27"/>
  <c r="B103" i="27"/>
  <c r="P581" i="27"/>
  <c r="O666" i="27"/>
  <c r="P519" i="27"/>
  <c r="P280" i="27"/>
  <c r="B104" i="27"/>
  <c r="B498" i="27"/>
  <c r="B115" i="27"/>
  <c r="B453" i="27"/>
  <c r="P103" i="27"/>
  <c r="B519" i="27"/>
  <c r="O341" i="27"/>
  <c r="O429" i="27"/>
  <c r="B674" i="27"/>
  <c r="B463" i="27"/>
  <c r="O361" i="27"/>
  <c r="B429" i="27"/>
  <c r="P653" i="27"/>
  <c r="P104" i="27"/>
  <c r="P344" i="27"/>
  <c r="B671" i="27"/>
  <c r="O350" i="27"/>
  <c r="P205" i="27"/>
  <c r="O593" i="27"/>
  <c r="O455" i="27"/>
  <c r="O463" i="27"/>
  <c r="P453" i="27"/>
  <c r="O582" i="27"/>
  <c r="O565" i="27"/>
  <c r="P401" i="27"/>
  <c r="B472" i="27"/>
  <c r="B739" i="27"/>
  <c r="O714" i="27"/>
  <c r="P731" i="27"/>
  <c r="O271" i="27"/>
  <c r="B207" i="27"/>
  <c r="O385" i="27"/>
  <c r="B730" i="27"/>
  <c r="P298" i="27"/>
  <c r="O76" i="27"/>
  <c r="O185" i="27"/>
  <c r="O199" i="27"/>
  <c r="O41" i="27"/>
  <c r="B76" i="27"/>
  <c r="O604" i="27"/>
  <c r="O732" i="27"/>
  <c r="O232" i="27"/>
  <c r="P392" i="27"/>
  <c r="B299" i="27"/>
  <c r="O479" i="27"/>
  <c r="O346" i="27"/>
  <c r="P473" i="27"/>
  <c r="B485" i="27"/>
  <c r="P171" i="27"/>
  <c r="P80" i="27"/>
  <c r="P300" i="27"/>
  <c r="B480" i="27"/>
  <c r="B280" i="27"/>
  <c r="P518" i="27"/>
  <c r="B469" i="27"/>
  <c r="O416" i="27"/>
  <c r="P41" i="27"/>
  <c r="O85" i="27"/>
  <c r="P340" i="27"/>
  <c r="O610" i="27"/>
  <c r="B343" i="27"/>
  <c r="O408" i="27"/>
  <c r="O625" i="27"/>
  <c r="P287" i="27"/>
  <c r="P610" i="27"/>
  <c r="B416" i="27"/>
  <c r="P632" i="27"/>
  <c r="P408" i="27"/>
  <c r="O495" i="27"/>
  <c r="O398" i="27"/>
  <c r="O26" i="27"/>
  <c r="O243" i="27"/>
  <c r="O472" i="27"/>
  <c r="B546" i="27"/>
  <c r="B78" i="27"/>
  <c r="O546" i="27"/>
  <c r="B692" i="27"/>
  <c r="O692" i="27"/>
  <c r="P680" i="27"/>
  <c r="P552" i="27"/>
  <c r="P346" i="27"/>
  <c r="O140" i="27"/>
  <c r="B173" i="27"/>
  <c r="P336" i="27"/>
  <c r="O552" i="27"/>
  <c r="O165" i="27"/>
  <c r="P140" i="27"/>
  <c r="P165" i="27"/>
  <c r="B555" i="27"/>
  <c r="B188" i="27"/>
  <c r="P479" i="27"/>
  <c r="B474" i="27"/>
  <c r="B554" i="27"/>
  <c r="O396" i="27"/>
  <c r="O392" i="27"/>
  <c r="O500" i="27"/>
  <c r="P65" i="27"/>
  <c r="P271" i="27"/>
  <c r="P396" i="27"/>
  <c r="P123" i="27"/>
  <c r="O680" i="27"/>
  <c r="P323" i="27"/>
  <c r="B414" i="27"/>
  <c r="P232" i="27"/>
  <c r="P474" i="27"/>
  <c r="B151" i="27"/>
  <c r="O428" i="27"/>
  <c r="O573" i="27"/>
  <c r="P404" i="27"/>
  <c r="B340" i="27"/>
  <c r="P478" i="27"/>
  <c r="B624" i="27"/>
  <c r="B135" i="27"/>
  <c r="O151" i="27"/>
  <c r="O323" i="27"/>
  <c r="B81" i="27"/>
  <c r="B141" i="27"/>
  <c r="B105" i="27"/>
  <c r="O123" i="27"/>
  <c r="B298" i="27"/>
  <c r="P159" i="27"/>
  <c r="O278" i="27"/>
  <c r="P342" i="27"/>
  <c r="P446" i="27"/>
  <c r="B495" i="27"/>
  <c r="B389" i="27"/>
  <c r="O258" i="27"/>
  <c r="B171" i="27"/>
  <c r="P175" i="27"/>
  <c r="O207" i="27"/>
  <c r="P187" i="27"/>
  <c r="B44" i="27"/>
  <c r="P299" i="27"/>
  <c r="O169" i="27"/>
  <c r="O641" i="27"/>
  <c r="B586" i="27"/>
  <c r="P592" i="27"/>
  <c r="B58" i="27"/>
  <c r="O149" i="27"/>
  <c r="P443" i="27"/>
  <c r="O586" i="27"/>
  <c r="B582" i="27"/>
  <c r="P626" i="27"/>
  <c r="P374" i="27"/>
  <c r="B96" i="27"/>
  <c r="B112" i="27"/>
  <c r="B478" i="27"/>
  <c r="B336" i="27"/>
  <c r="B374" i="27"/>
  <c r="O351" i="27"/>
  <c r="B740" i="27"/>
  <c r="P740" i="27"/>
  <c r="B756" i="27"/>
  <c r="O756" i="27"/>
  <c r="O354" i="27"/>
  <c r="P354" i="27"/>
  <c r="B354" i="27"/>
  <c r="B655" i="27"/>
  <c r="P655" i="27"/>
  <c r="O655" i="27"/>
  <c r="P273" i="27"/>
  <c r="O273" i="27"/>
  <c r="P206" i="27"/>
  <c r="B206" i="27"/>
  <c r="O206" i="27"/>
  <c r="O59" i="27"/>
  <c r="B59" i="27"/>
  <c r="O381" i="27"/>
  <c r="P381" i="27"/>
  <c r="B381" i="27"/>
  <c r="P492" i="27"/>
  <c r="B492" i="27"/>
  <c r="P50" i="27"/>
  <c r="B50" i="27"/>
  <c r="O50" i="27"/>
  <c r="P277" i="27"/>
  <c r="O277" i="27"/>
  <c r="B132" i="27"/>
  <c r="B277" i="27"/>
  <c r="O260" i="27"/>
  <c r="O492" i="27"/>
  <c r="O446" i="27"/>
  <c r="O217" i="27"/>
  <c r="B210" i="27"/>
  <c r="B436" i="27"/>
  <c r="P554" i="27"/>
  <c r="O332" i="27"/>
  <c r="O523" i="27"/>
  <c r="P119" i="27"/>
  <c r="P341" i="27"/>
  <c r="B226" i="27"/>
  <c r="O226" i="27"/>
  <c r="O363" i="27"/>
  <c r="B363" i="27"/>
  <c r="B585" i="27"/>
  <c r="P585" i="27"/>
  <c r="O129" i="27"/>
  <c r="B129" i="27"/>
  <c r="O454" i="27"/>
  <c r="B454" i="27"/>
  <c r="P274" i="27"/>
  <c r="O132" i="27"/>
  <c r="P461" i="27"/>
  <c r="B220" i="27"/>
  <c r="O220" i="27"/>
  <c r="B166" i="27"/>
  <c r="O166" i="27"/>
  <c r="P166" i="27"/>
  <c r="O221" i="27"/>
  <c r="P221" i="27"/>
  <c r="B221" i="27"/>
  <c r="B570" i="27"/>
  <c r="P570" i="27"/>
  <c r="B512" i="27"/>
  <c r="O512" i="27"/>
  <c r="O723" i="27"/>
  <c r="P723" i="27"/>
  <c r="B314" i="27"/>
  <c r="P314" i="27"/>
  <c r="O596" i="27"/>
  <c r="B596" i="27"/>
  <c r="O314" i="27"/>
  <c r="B443" i="27"/>
  <c r="P256" i="27"/>
  <c r="P743" i="27"/>
  <c r="P58" i="27"/>
  <c r="O210" i="27"/>
  <c r="P188" i="27"/>
  <c r="P331" i="27"/>
  <c r="B119" i="27"/>
  <c r="P454" i="27"/>
  <c r="B200" i="27"/>
  <c r="O117" i="27"/>
  <c r="O326" i="27"/>
  <c r="P684" i="27"/>
  <c r="O335" i="27"/>
  <c r="O214" i="27"/>
  <c r="O105" i="27"/>
  <c r="P530" i="27"/>
  <c r="O147" i="27"/>
  <c r="P705" i="27"/>
  <c r="B326" i="27"/>
  <c r="O653" i="27"/>
  <c r="B684" i="27"/>
  <c r="B666" i="27"/>
  <c r="P335" i="27"/>
  <c r="P573" i="27"/>
  <c r="P565" i="27"/>
  <c r="P173" i="27"/>
  <c r="O417" i="27"/>
  <c r="O705" i="27"/>
  <c r="B530" i="27"/>
  <c r="O96" i="27"/>
  <c r="O480" i="27"/>
  <c r="P662" i="27"/>
  <c r="P625" i="27"/>
  <c r="O73" i="27"/>
  <c r="P498" i="27"/>
  <c r="B196" i="27"/>
  <c r="P436" i="27"/>
  <c r="B301" i="27"/>
  <c r="B324" i="27"/>
  <c r="B243" i="27"/>
  <c r="P730" i="27"/>
  <c r="O600" i="27"/>
  <c r="P485" i="27"/>
  <c r="O343" i="27"/>
  <c r="O196" i="27"/>
  <c r="O301" i="27"/>
  <c r="P419" i="27"/>
  <c r="B602" i="27"/>
  <c r="O122" i="27"/>
  <c r="O63" i="27"/>
  <c r="P535" i="27"/>
  <c r="P141" i="27"/>
  <c r="B73" i="27"/>
  <c r="P258" i="27"/>
  <c r="O170" i="27"/>
  <c r="B80" i="27"/>
  <c r="B351" i="27"/>
  <c r="B523" i="27"/>
  <c r="P389" i="27"/>
  <c r="B410" i="27"/>
  <c r="B235" i="27"/>
  <c r="O120" i="27"/>
  <c r="P469" i="27"/>
  <c r="B260" i="27"/>
  <c r="O344" i="27"/>
  <c r="P410" i="27"/>
  <c r="B402" i="27"/>
  <c r="P226" i="27"/>
  <c r="B559" i="27"/>
  <c r="P244" i="27"/>
  <c r="B37" i="27"/>
  <c r="P402" i="27"/>
  <c r="O244" i="27"/>
  <c r="O37" i="27"/>
  <c r="B63" i="27"/>
  <c r="O187" i="27"/>
  <c r="O112" i="27"/>
  <c r="B290" i="27"/>
  <c r="O44" i="27"/>
  <c r="P737" i="27"/>
  <c r="B217" i="27"/>
  <c r="B592" i="27"/>
  <c r="P727" i="27"/>
  <c r="P368" i="27"/>
  <c r="O461" i="27"/>
  <c r="B31" i="27"/>
  <c r="O290" i="27"/>
  <c r="B641" i="27"/>
  <c r="P334" i="27"/>
  <c r="B225" i="27"/>
  <c r="B752" i="27"/>
  <c r="O368" i="27"/>
  <c r="B330" i="27"/>
  <c r="O432" i="27"/>
  <c r="O419" i="27"/>
  <c r="B432" i="27"/>
  <c r="P380" i="27"/>
  <c r="P225" i="27"/>
  <c r="P750" i="27"/>
  <c r="O632" i="27"/>
  <c r="P131" i="27"/>
  <c r="B404" i="27"/>
  <c r="O693" i="27"/>
  <c r="O235" i="27"/>
  <c r="P695" i="27"/>
  <c r="O563" i="27"/>
  <c r="B67" i="27"/>
  <c r="P503" i="27"/>
  <c r="P749" i="27"/>
  <c r="B380" i="27"/>
  <c r="B57" i="27"/>
  <c r="B184" i="27"/>
  <c r="B556" i="27"/>
  <c r="O274" i="27"/>
  <c r="P629" i="27"/>
  <c r="P559" i="27"/>
  <c r="B693" i="27"/>
  <c r="P716" i="27"/>
  <c r="O695" i="27"/>
  <c r="P31" i="27"/>
  <c r="B92" i="27"/>
  <c r="B170" i="27"/>
  <c r="P332" i="27"/>
  <c r="P656" i="27"/>
  <c r="B169" i="27"/>
  <c r="B339" i="27"/>
  <c r="O743" i="27"/>
  <c r="P602" i="27"/>
  <c r="O249" i="27"/>
  <c r="O370" i="27"/>
  <c r="P129" i="27"/>
  <c r="B499" i="27"/>
  <c r="P249" i="27"/>
  <c r="O585" i="27"/>
  <c r="B701" i="27"/>
  <c r="P752" i="27"/>
  <c r="O131" i="27"/>
  <c r="B17" i="27"/>
  <c r="O740" i="27"/>
  <c r="B204" i="27"/>
  <c r="O737" i="27"/>
  <c r="B538" i="27"/>
  <c r="P509" i="27"/>
  <c r="O75" i="27"/>
  <c r="O499" i="27"/>
  <c r="B142" i="27"/>
  <c r="P286" i="27"/>
  <c r="P701" i="27"/>
  <c r="B579" i="27"/>
  <c r="O686" i="27"/>
  <c r="P204" i="27"/>
  <c r="B387" i="27"/>
  <c r="P161" i="27"/>
  <c r="B516" i="27"/>
  <c r="B75" i="27"/>
  <c r="B689" i="27"/>
  <c r="B286" i="27"/>
  <c r="O579" i="27"/>
  <c r="P329" i="27"/>
  <c r="B94" i="27"/>
  <c r="P686" i="27"/>
  <c r="P184" i="27"/>
  <c r="P92" i="27"/>
  <c r="P387" i="27"/>
  <c r="P122" i="27"/>
  <c r="O334" i="27"/>
  <c r="P689" i="27"/>
  <c r="B503" i="27"/>
  <c r="B383" i="27"/>
  <c r="O749" i="27"/>
  <c r="B584" i="27"/>
  <c r="B750" i="27"/>
  <c r="O329" i="27"/>
  <c r="P17" i="27"/>
  <c r="O504" i="27"/>
  <c r="P135" i="27"/>
  <c r="O716" i="27"/>
  <c r="B120" i="27"/>
  <c r="P57" i="27"/>
  <c r="P330" i="27"/>
  <c r="P67" i="27"/>
  <c r="P555" i="27"/>
  <c r="P312" i="27"/>
  <c r="O724" i="27"/>
  <c r="O538" i="27"/>
  <c r="P702" i="27"/>
  <c r="P339" i="27"/>
  <c r="P556" i="27"/>
  <c r="B600" i="27"/>
  <c r="O584" i="27"/>
  <c r="O331" i="27"/>
  <c r="P504" i="27"/>
  <c r="P516" i="27"/>
  <c r="B312" i="27"/>
  <c r="B724" i="27"/>
  <c r="O161" i="27"/>
  <c r="O535" i="27"/>
  <c r="B636" i="27"/>
  <c r="O451" i="27"/>
  <c r="P238" i="27"/>
  <c r="B370" i="27"/>
  <c r="B440" i="27"/>
  <c r="P440" i="27"/>
  <c r="B307" i="27"/>
  <c r="B629" i="27"/>
  <c r="P398" i="27"/>
  <c r="B199" i="27"/>
  <c r="B464" i="27"/>
  <c r="B433" i="27"/>
  <c r="P464" i="27"/>
  <c r="B287" i="27"/>
  <c r="B203" i="27"/>
  <c r="O142" i="27"/>
  <c r="P451" i="27"/>
  <c r="B49" i="27"/>
  <c r="B651" i="27"/>
  <c r="O621" i="27"/>
  <c r="O250" i="27"/>
  <c r="P307" i="27"/>
  <c r="O587" i="27"/>
  <c r="B377" i="27"/>
  <c r="P587" i="27"/>
  <c r="B174" i="27"/>
  <c r="O420" i="27"/>
  <c r="O174" i="27"/>
  <c r="P747" i="27"/>
  <c r="O382" i="27"/>
  <c r="P650" i="27"/>
  <c r="P384" i="27"/>
  <c r="P658" i="27"/>
  <c r="B384" i="27"/>
  <c r="O683" i="27"/>
  <c r="O375" i="27"/>
  <c r="O248" i="27"/>
  <c r="B84" i="27"/>
  <c r="O391" i="27"/>
  <c r="B382" i="27"/>
  <c r="O650" i="27"/>
  <c r="O441" i="27"/>
  <c r="P710" i="27"/>
  <c r="P377" i="27"/>
  <c r="P683" i="27"/>
  <c r="B248" i="27"/>
  <c r="P84" i="27"/>
  <c r="B391" i="27"/>
  <c r="P415" i="27"/>
  <c r="P441" i="27"/>
  <c r="B656" i="27"/>
  <c r="P532" i="27"/>
  <c r="O302" i="27"/>
  <c r="B533" i="27"/>
  <c r="O415" i="27"/>
  <c r="O101" i="27"/>
  <c r="B101" i="27"/>
  <c r="B621" i="27"/>
  <c r="P333" i="27"/>
  <c r="B237" i="27"/>
  <c r="B532" i="27"/>
  <c r="P192" i="27"/>
  <c r="O395" i="27"/>
  <c r="B302" i="27"/>
  <c r="O533" i="27"/>
  <c r="P74" i="27"/>
  <c r="P630" i="27"/>
  <c r="B754" i="27"/>
  <c r="B264" i="27"/>
  <c r="B333" i="27"/>
  <c r="B395" i="27"/>
  <c r="O74" i="27"/>
  <c r="B630" i="27"/>
  <c r="O491" i="27"/>
  <c r="B633" i="27"/>
  <c r="O633" i="27"/>
  <c r="O524" i="27"/>
  <c r="O327" i="27"/>
  <c r="P16" i="27"/>
  <c r="B16" i="27"/>
  <c r="O16" i="27"/>
  <c r="P511" i="27"/>
  <c r="O511" i="27"/>
  <c r="B511" i="27"/>
  <c r="B617" i="27"/>
  <c r="B406" i="27"/>
  <c r="P406" i="27"/>
  <c r="O284" i="27"/>
  <c r="P284" i="27"/>
  <c r="B284" i="27"/>
  <c r="P628" i="27"/>
  <c r="B628" i="27"/>
  <c r="O628" i="27"/>
  <c r="B611" i="27"/>
  <c r="P611" i="27"/>
  <c r="O611" i="27"/>
  <c r="O712" i="27"/>
  <c r="P712" i="27"/>
  <c r="O126" i="27"/>
  <c r="B126" i="27"/>
  <c r="O296" i="27"/>
  <c r="B296" i="27"/>
  <c r="P296" i="27"/>
  <c r="P152" i="27"/>
  <c r="B152" i="27"/>
  <c r="O599" i="27"/>
  <c r="B577" i="27"/>
  <c r="O577" i="27"/>
  <c r="P577" i="27"/>
  <c r="B386" i="27"/>
  <c r="O386" i="27"/>
  <c r="P386" i="27"/>
  <c r="O493" i="27"/>
  <c r="P493" i="27"/>
  <c r="B493" i="27"/>
  <c r="P691" i="27"/>
  <c r="B691" i="27"/>
  <c r="O691" i="27"/>
  <c r="B93" i="27"/>
  <c r="P93" i="27"/>
  <c r="O93" i="27"/>
  <c r="B640" i="27"/>
  <c r="P640" i="27"/>
  <c r="O640" i="27"/>
  <c r="P700" i="27"/>
  <c r="O700" i="27"/>
  <c r="B700" i="27"/>
  <c r="P162" i="27"/>
  <c r="O162" i="27"/>
  <c r="B162" i="27"/>
  <c r="P459" i="27"/>
  <c r="O459" i="27"/>
  <c r="O433" i="27"/>
  <c r="B250" i="27"/>
  <c r="P696" i="27"/>
  <c r="O696" i="27"/>
  <c r="B696" i="27"/>
  <c r="P427" i="27"/>
  <c r="B427" i="27"/>
  <c r="O427" i="27"/>
  <c r="P144" i="27"/>
  <c r="B144" i="27"/>
  <c r="P347" i="27"/>
  <c r="O347" i="27"/>
  <c r="O697" i="27"/>
  <c r="P697" i="27"/>
  <c r="B697" i="27"/>
  <c r="O371" i="27"/>
  <c r="P371" i="27"/>
  <c r="B371" i="27"/>
  <c r="B358" i="27"/>
  <c r="O358" i="27"/>
  <c r="P32" i="27"/>
  <c r="O32" i="27"/>
  <c r="B32" i="27"/>
  <c r="B53" i="27"/>
  <c r="O53" i="27"/>
  <c r="P53" i="27"/>
  <c r="O605" i="27"/>
  <c r="B605" i="27"/>
  <c r="P605" i="27"/>
  <c r="B757" i="27"/>
  <c r="P757" i="27"/>
  <c r="O757" i="27"/>
  <c r="O282" i="27"/>
  <c r="B282" i="27"/>
  <c r="P282" i="27"/>
  <c r="B297" i="27"/>
  <c r="P297" i="27"/>
  <c r="O438" i="27"/>
  <c r="O218" i="27"/>
  <c r="P218" i="27"/>
  <c r="B218" i="27"/>
  <c r="B289" i="27"/>
  <c r="P289" i="27"/>
  <c r="B527" i="27"/>
  <c r="O527" i="27"/>
  <c r="P527" i="27"/>
  <c r="B694" i="27"/>
  <c r="O694" i="27"/>
  <c r="P694" i="27"/>
  <c r="B130" i="27"/>
  <c r="P130" i="27"/>
  <c r="B595" i="27"/>
  <c r="P595" i="27"/>
  <c r="B397" i="27"/>
  <c r="O397" i="27"/>
  <c r="P397" i="27"/>
  <c r="B501" i="27"/>
  <c r="P501" i="27"/>
  <c r="P189" i="27"/>
  <c r="P681" i="27"/>
  <c r="B681" i="27"/>
  <c r="O681" i="27"/>
  <c r="P646" i="27"/>
  <c r="P536" i="27"/>
  <c r="O536" i="27"/>
  <c r="B536" i="27"/>
  <c r="O639" i="27"/>
  <c r="P639" i="27"/>
  <c r="B639" i="27"/>
  <c r="P594" i="27"/>
  <c r="B594" i="27"/>
  <c r="O594" i="27"/>
  <c r="P574" i="27"/>
  <c r="B574" i="27"/>
  <c r="O574" i="27"/>
  <c r="P230" i="27"/>
  <c r="P483" i="27"/>
  <c r="O483" i="27"/>
  <c r="P30" i="27"/>
  <c r="O30" i="27"/>
  <c r="B30" i="27"/>
  <c r="P477" i="27"/>
  <c r="B477" i="27"/>
  <c r="O477" i="27"/>
  <c r="O544" i="27"/>
  <c r="B544" i="27"/>
  <c r="P544" i="27"/>
  <c r="P125" i="27"/>
  <c r="B712" i="27"/>
  <c r="O181" i="27"/>
  <c r="O297" i="27"/>
  <c r="O230" i="27"/>
  <c r="P86" i="27"/>
  <c r="O86" i="27"/>
  <c r="B86" i="27"/>
  <c r="B431" i="27"/>
  <c r="O431" i="27"/>
  <c r="P431" i="27"/>
  <c r="P497" i="27"/>
  <c r="B497" i="27"/>
  <c r="O558" i="27"/>
  <c r="P558" i="27"/>
  <c r="O471" i="27"/>
  <c r="P471" i="27"/>
  <c r="B471" i="27"/>
  <c r="P272" i="27"/>
  <c r="O272" i="27"/>
  <c r="B272" i="27"/>
  <c r="B529" i="27"/>
  <c r="P529" i="27"/>
  <c r="B490" i="27"/>
  <c r="P490" i="27"/>
  <c r="O288" i="27"/>
  <c r="B288" i="27"/>
  <c r="P288" i="27"/>
  <c r="P409" i="27"/>
  <c r="O409" i="27"/>
  <c r="B349" i="27"/>
  <c r="O349" i="27"/>
  <c r="P349" i="27"/>
  <c r="B465" i="27"/>
  <c r="P465" i="27"/>
  <c r="O465" i="27"/>
  <c r="B275" i="27"/>
  <c r="P275" i="27"/>
  <c r="O275" i="27"/>
  <c r="O295" i="27"/>
  <c r="B295" i="27"/>
  <c r="B239" i="27"/>
  <c r="O239" i="27"/>
  <c r="P239" i="27"/>
  <c r="P265" i="27"/>
  <c r="O265" i="27"/>
  <c r="B265" i="27"/>
  <c r="B738" i="27"/>
  <c r="O738" i="27"/>
  <c r="P738" i="27"/>
  <c r="B172" i="27"/>
  <c r="P172" i="27"/>
  <c r="O172" i="27"/>
  <c r="O668" i="27"/>
  <c r="B668" i="27"/>
  <c r="P668" i="27"/>
  <c r="P706" i="27"/>
  <c r="B706" i="27"/>
  <c r="O706" i="27"/>
  <c r="B466" i="27"/>
  <c r="O466" i="27"/>
  <c r="P466" i="27"/>
  <c r="O294" i="27"/>
  <c r="P294" i="27"/>
  <c r="B111" i="27"/>
  <c r="O111" i="27"/>
  <c r="O661" i="27"/>
  <c r="B661" i="27"/>
  <c r="P252" i="27"/>
  <c r="B252" i="27"/>
  <c r="O252" i="27"/>
  <c r="B87" i="27"/>
  <c r="P87" i="27"/>
  <c r="O87" i="27"/>
  <c r="O710" i="27"/>
  <c r="B682" i="27"/>
  <c r="P682" i="27"/>
  <c r="O682" i="27"/>
  <c r="O571" i="27"/>
  <c r="B571" i="27"/>
  <c r="P571" i="27"/>
  <c r="B378" i="27"/>
  <c r="O378" i="27"/>
  <c r="P378" i="27"/>
  <c r="P623" i="27"/>
  <c r="O623" i="27"/>
  <c r="P484" i="27"/>
  <c r="O484" i="27"/>
  <c r="P229" i="27"/>
  <c r="O229" i="27"/>
  <c r="P651" i="27"/>
  <c r="O355" i="27"/>
  <c r="B355" i="27"/>
  <c r="P355" i="27"/>
  <c r="P645" i="27"/>
  <c r="O645" i="27"/>
  <c r="B645" i="27"/>
  <c r="B279" i="27"/>
  <c r="O279" i="27"/>
  <c r="O77" i="27"/>
  <c r="P77" i="27"/>
  <c r="B77" i="27"/>
  <c r="O679" i="27"/>
  <c r="P679" i="27"/>
  <c r="O315" i="27"/>
  <c r="B315" i="27"/>
  <c r="O734" i="27"/>
  <c r="P734" i="27"/>
  <c r="B734" i="27"/>
  <c r="O509" i="27"/>
  <c r="O125" i="27"/>
  <c r="O747" i="27"/>
  <c r="B230" i="27"/>
  <c r="O702" i="27"/>
  <c r="O130" i="27"/>
  <c r="P126" i="27"/>
  <c r="B672" i="27"/>
  <c r="B22" i="27"/>
  <c r="P22" i="27"/>
  <c r="O22" i="27"/>
  <c r="B28" i="27"/>
  <c r="P28" i="27"/>
  <c r="O28" i="27"/>
  <c r="B606" i="27"/>
  <c r="P606" i="27"/>
  <c r="O606" i="27"/>
  <c r="B100" i="27"/>
  <c r="P100" i="27"/>
  <c r="B507" i="27"/>
  <c r="P507" i="27"/>
  <c r="O507" i="27"/>
  <c r="B328" i="27"/>
  <c r="P328" i="27"/>
  <c r="O328" i="27"/>
  <c r="P524" i="27"/>
  <c r="O541" i="27"/>
  <c r="P528" i="27"/>
  <c r="P719" i="27"/>
  <c r="P462" i="27"/>
  <c r="B646" i="27"/>
  <c r="B468" i="27"/>
  <c r="B599" i="27"/>
  <c r="B513" i="27"/>
  <c r="P447" i="27"/>
  <c r="O447" i="27"/>
  <c r="B447" i="27"/>
  <c r="O553" i="27"/>
  <c r="B553" i="27"/>
  <c r="O352" i="27"/>
  <c r="B352" i="27"/>
  <c r="P352" i="27"/>
  <c r="P575" i="27"/>
  <c r="B575" i="27"/>
  <c r="O575" i="27"/>
  <c r="B55" i="27"/>
  <c r="O55" i="27"/>
  <c r="P55" i="27"/>
  <c r="P672" i="27"/>
  <c r="P359" i="27"/>
  <c r="B359" i="27"/>
  <c r="P411" i="27"/>
  <c r="O289" i="27"/>
  <c r="B561" i="27"/>
  <c r="B528" i="27"/>
  <c r="P468" i="27"/>
  <c r="P599" i="27"/>
  <c r="O100" i="27"/>
  <c r="O506" i="27"/>
  <c r="P506" i="27"/>
  <c r="O21" i="27"/>
  <c r="B21" i="27"/>
  <c r="P21" i="27"/>
  <c r="P541" i="27"/>
  <c r="B180" i="27"/>
  <c r="O180" i="27"/>
  <c r="B726" i="27"/>
  <c r="O726" i="27"/>
  <c r="P726" i="27"/>
  <c r="B664" i="27"/>
  <c r="O664" i="27"/>
  <c r="P664" i="27"/>
  <c r="O406" i="27"/>
  <c r="O35" i="27"/>
  <c r="B35" i="27"/>
  <c r="P35" i="27"/>
  <c r="B189" i="27"/>
  <c r="O144" i="27"/>
  <c r="O411" i="27"/>
  <c r="P617" i="27"/>
  <c r="P561" i="27"/>
  <c r="P279" i="27"/>
  <c r="P295" i="27"/>
  <c r="O189" i="27"/>
  <c r="B558" i="27"/>
  <c r="B155" i="27"/>
  <c r="O529" i="27"/>
  <c r="B718" i="27"/>
  <c r="P718" i="27"/>
  <c r="O718" i="27"/>
  <c r="B494" i="27"/>
  <c r="O494" i="27"/>
  <c r="P494" i="27"/>
  <c r="B476" i="27"/>
  <c r="O476" i="27"/>
  <c r="P476" i="27"/>
  <c r="P266" i="27"/>
  <c r="O266" i="27"/>
  <c r="B266" i="27"/>
  <c r="O66" i="27"/>
  <c r="B51" i="27"/>
  <c r="O51" i="27"/>
  <c r="P51" i="27"/>
  <c r="B619" i="27"/>
  <c r="O619" i="27"/>
  <c r="P619" i="27"/>
  <c r="P357" i="27"/>
  <c r="B357" i="27"/>
  <c r="O357" i="27"/>
  <c r="P358" i="27"/>
  <c r="B623" i="27"/>
  <c r="B325" i="27"/>
  <c r="O325" i="27"/>
  <c r="P325" i="27"/>
  <c r="O569" i="27"/>
  <c r="P569" i="27"/>
  <c r="B317" i="27"/>
  <c r="P317" i="27"/>
  <c r="O317" i="27"/>
  <c r="O367" i="27"/>
  <c r="P367" i="27"/>
  <c r="B367" i="27"/>
  <c r="O369" i="27"/>
  <c r="B369" i="27"/>
  <c r="P369" i="27"/>
  <c r="O197" i="27"/>
  <c r="B197" i="27"/>
  <c r="B269" i="27"/>
  <c r="P269" i="27"/>
  <c r="O269" i="27"/>
  <c r="O34" i="27"/>
  <c r="B34" i="27"/>
  <c r="P34" i="27"/>
  <c r="O607" i="27"/>
  <c r="B607" i="27"/>
  <c r="P607" i="27"/>
  <c r="P356" i="27"/>
  <c r="O356" i="27"/>
  <c r="B356" i="27"/>
  <c r="P715" i="27"/>
  <c r="O715" i="27"/>
  <c r="B715" i="27"/>
  <c r="B54" i="27"/>
  <c r="P54" i="27"/>
  <c r="O54" i="27"/>
  <c r="P550" i="27"/>
  <c r="O550" i="27"/>
  <c r="O263" i="27"/>
  <c r="P263" i="27"/>
  <c r="B514" i="27"/>
  <c r="O514" i="27"/>
  <c r="P514" i="27"/>
  <c r="P725" i="27"/>
  <c r="O725" i="27"/>
  <c r="B725" i="27"/>
  <c r="B590" i="27"/>
  <c r="O590" i="27"/>
  <c r="P590" i="27"/>
  <c r="B543" i="27"/>
  <c r="O543" i="27"/>
  <c r="B46" i="27"/>
  <c r="O46" i="27"/>
  <c r="B18" i="27"/>
  <c r="O18" i="27"/>
  <c r="P18" i="27"/>
  <c r="B276" i="27"/>
  <c r="O276" i="27"/>
  <c r="P276" i="27"/>
  <c r="B303" i="27"/>
  <c r="P303" i="27"/>
  <c r="O580" i="27"/>
  <c r="P580" i="27"/>
  <c r="B580" i="27"/>
  <c r="P513" i="27"/>
  <c r="O513" i="27"/>
  <c r="B306" i="27"/>
  <c r="P306" i="27"/>
  <c r="O407" i="27"/>
  <c r="P407" i="27"/>
  <c r="B407" i="27"/>
  <c r="B647" i="27"/>
  <c r="O647" i="27"/>
  <c r="P647" i="27"/>
  <c r="O88" i="27"/>
  <c r="P88" i="27"/>
  <c r="B88" i="27"/>
  <c r="B722" i="27"/>
  <c r="O722" i="27"/>
  <c r="P722" i="27"/>
  <c r="O534" i="27"/>
  <c r="P534" i="27"/>
  <c r="B38" i="27"/>
  <c r="P38" i="27"/>
  <c r="O38" i="27"/>
  <c r="O612" i="27"/>
  <c r="P612" i="27"/>
  <c r="B612" i="27"/>
  <c r="O321" i="27"/>
  <c r="P321" i="27"/>
  <c r="P251" i="27"/>
  <c r="B251" i="27"/>
  <c r="P242" i="27"/>
  <c r="O242" i="27"/>
  <c r="B242" i="27"/>
  <c r="B711" i="27"/>
  <c r="P711" i="27"/>
  <c r="O711" i="27"/>
  <c r="P322" i="27"/>
  <c r="O322" i="27"/>
  <c r="B322" i="27"/>
  <c r="B99" i="27"/>
  <c r="O99" i="27"/>
  <c r="P99" i="27"/>
  <c r="P215" i="27"/>
  <c r="B215" i="27"/>
  <c r="O508" i="27"/>
  <c r="P508" i="27"/>
  <c r="B508" i="27"/>
  <c r="O212" i="27"/>
  <c r="P212" i="27"/>
  <c r="B212" i="27"/>
  <c r="P181" i="27"/>
  <c r="O238" i="27"/>
  <c r="P475" i="27"/>
  <c r="B475" i="27"/>
  <c r="O475" i="27"/>
  <c r="B699" i="27"/>
  <c r="P699" i="27"/>
  <c r="O699" i="27"/>
  <c r="P742" i="27"/>
  <c r="B742" i="27"/>
  <c r="O742" i="27"/>
  <c r="P603" i="27"/>
  <c r="B603" i="27"/>
  <c r="O603" i="27"/>
  <c r="B618" i="27"/>
  <c r="P618" i="27"/>
  <c r="O618" i="27"/>
  <c r="O71" i="27"/>
  <c r="B71" i="27"/>
  <c r="P71" i="27"/>
  <c r="B164" i="27"/>
  <c r="P164" i="27"/>
  <c r="B450" i="27"/>
  <c r="P450" i="27"/>
  <c r="O450" i="27"/>
  <c r="O138" i="27"/>
  <c r="P138" i="27"/>
  <c r="B138" i="27"/>
  <c r="P572" i="27"/>
  <c r="B572" i="27"/>
  <c r="O751" i="27"/>
  <c r="P751" i="27"/>
  <c r="B751" i="27"/>
  <c r="O106" i="27"/>
  <c r="P106" i="27"/>
  <c r="B106" i="27"/>
  <c r="P121" i="27"/>
  <c r="B121" i="27"/>
  <c r="O121" i="27"/>
  <c r="B667" i="27"/>
  <c r="O667" i="27"/>
  <c r="P667" i="27"/>
  <c r="O713" i="27"/>
  <c r="B713" i="27"/>
  <c r="P713" i="27"/>
  <c r="P163" i="27"/>
  <c r="B163" i="27"/>
  <c r="O163" i="27"/>
  <c r="P24" i="27"/>
  <c r="B24" i="27"/>
  <c r="O24" i="27"/>
  <c r="O445" i="27"/>
  <c r="P167" i="27"/>
  <c r="B167" i="27"/>
  <c r="O167" i="27"/>
  <c r="O45" i="27"/>
  <c r="P45" i="27"/>
  <c r="B45" i="27"/>
  <c r="B293" i="27"/>
  <c r="O293" i="27"/>
  <c r="P293" i="27"/>
  <c r="B23" i="27"/>
  <c r="O23" i="27"/>
  <c r="P23" i="27"/>
  <c r="O400" i="27"/>
  <c r="B400" i="27"/>
  <c r="P400" i="27"/>
  <c r="O435" i="27"/>
  <c r="B435" i="27"/>
  <c r="P435" i="27"/>
  <c r="P64" i="27"/>
  <c r="O64" i="27"/>
  <c r="B64" i="27"/>
  <c r="P403" i="27"/>
  <c r="B403" i="27"/>
  <c r="O403" i="27"/>
  <c r="B616" i="27"/>
  <c r="O616" i="27"/>
  <c r="P616" i="27"/>
  <c r="B622" i="27"/>
  <c r="O622" i="27"/>
  <c r="B437" i="27"/>
  <c r="O437" i="27"/>
  <c r="P437" i="27"/>
  <c r="P481" i="27"/>
  <c r="B481" i="27"/>
  <c r="O481" i="27"/>
  <c r="P110" i="27"/>
  <c r="B110" i="27"/>
  <c r="O110" i="27"/>
  <c r="O193" i="27"/>
  <c r="P193" i="27"/>
  <c r="B193" i="27"/>
  <c r="O620" i="27"/>
  <c r="B620" i="27"/>
  <c r="P502" i="27"/>
  <c r="B502" i="27"/>
  <c r="O502" i="27"/>
  <c r="O642" i="27"/>
  <c r="P642" i="27"/>
  <c r="B642" i="27"/>
  <c r="P137" i="27"/>
  <c r="B137" i="27"/>
  <c r="O137" i="27"/>
  <c r="B310" i="27"/>
  <c r="O310" i="27"/>
  <c r="P449" i="27"/>
  <c r="O449" i="27"/>
  <c r="B449" i="27"/>
  <c r="O665" i="27"/>
  <c r="B665" i="27"/>
  <c r="P665" i="27"/>
  <c r="P394" i="27"/>
  <c r="B394" i="27"/>
  <c r="O394" i="27"/>
  <c r="P183" i="27"/>
  <c r="O183" i="27"/>
  <c r="B183" i="27"/>
  <c r="O155" i="27"/>
  <c r="P687" i="27"/>
  <c r="B687" i="27"/>
  <c r="O687" i="27"/>
  <c r="P522" i="27"/>
  <c r="B522" i="27"/>
  <c r="O522" i="27"/>
  <c r="P216" i="27"/>
  <c r="O216" i="27"/>
  <c r="B216" i="27"/>
  <c r="B568" i="27"/>
  <c r="P568" i="27"/>
  <c r="O568" i="27"/>
  <c r="O540" i="27"/>
  <c r="P540" i="27"/>
  <c r="B540" i="27"/>
  <c r="B321" i="27"/>
  <c r="P553" i="27"/>
  <c r="O42" i="27"/>
  <c r="P42" i="27"/>
  <c r="B42" i="27"/>
  <c r="B83" i="27"/>
  <c r="P83" i="27"/>
  <c r="O83" i="27"/>
  <c r="P364" i="27"/>
  <c r="O364" i="27"/>
  <c r="B644" i="27"/>
  <c r="P644" i="27"/>
  <c r="O644" i="27"/>
  <c r="O89" i="27"/>
  <c r="P89" i="27"/>
  <c r="B545" i="27"/>
  <c r="O545" i="27"/>
  <c r="O308" i="27"/>
  <c r="P308" i="27"/>
  <c r="B308" i="27"/>
  <c r="O531" i="27"/>
  <c r="P531" i="27"/>
  <c r="B268" i="27"/>
  <c r="O268" i="27"/>
  <c r="P268" i="27"/>
  <c r="B542" i="27"/>
  <c r="P542" i="27"/>
  <c r="O542" i="27"/>
  <c r="O102" i="27"/>
  <c r="P102" i="27"/>
  <c r="B102" i="27"/>
  <c r="O657" i="27"/>
  <c r="P657" i="27"/>
  <c r="B657" i="27"/>
  <c r="O311" i="27"/>
  <c r="P311" i="27"/>
  <c r="B311" i="27"/>
  <c r="O237" i="27"/>
  <c r="B719" i="27"/>
  <c r="B462" i="27"/>
  <c r="O646" i="27"/>
  <c r="P438" i="27"/>
  <c r="B531" i="27"/>
  <c r="O672" i="27"/>
  <c r="O164" i="27"/>
  <c r="B347" i="27"/>
  <c r="B89" i="27"/>
  <c r="O617" i="27"/>
  <c r="O306" i="27"/>
  <c r="P66" i="27"/>
  <c r="B569" i="27"/>
  <c r="O192" i="27"/>
  <c r="B658" i="27"/>
  <c r="B445" i="27"/>
  <c r="O595" i="27"/>
  <c r="B66" i="27"/>
  <c r="P327" i="27"/>
  <c r="P620" i="27"/>
  <c r="O251" i="27"/>
  <c r="O521" i="27"/>
  <c r="P521" i="27"/>
  <c r="P178" i="27"/>
  <c r="B178" i="27"/>
  <c r="O178" i="27"/>
  <c r="P285" i="27"/>
  <c r="B285" i="27"/>
  <c r="O285" i="27"/>
  <c r="O376" i="27"/>
  <c r="P376" i="27"/>
  <c r="B376" i="27"/>
  <c r="B412" i="27"/>
  <c r="O412" i="27"/>
  <c r="P412" i="27"/>
  <c r="O69" i="27"/>
  <c r="B69" i="27"/>
  <c r="B114" i="27"/>
  <c r="B186" i="27"/>
  <c r="P186" i="27"/>
  <c r="O186" i="27"/>
  <c r="B560" i="27"/>
  <c r="O560" i="27"/>
  <c r="B649" i="27"/>
  <c r="P649" i="27"/>
  <c r="B643" i="27"/>
  <c r="P643" i="27"/>
  <c r="P168" i="27"/>
  <c r="B168" i="27"/>
  <c r="P316" i="27"/>
  <c r="B316" i="27"/>
  <c r="P47" i="27"/>
  <c r="B47" i="27"/>
  <c r="O47" i="27"/>
  <c r="B460" i="27"/>
  <c r="P460" i="27"/>
  <c r="O460" i="27"/>
  <c r="P375" i="27"/>
  <c r="B420" i="27"/>
  <c r="P203" i="27"/>
  <c r="O114" i="27"/>
  <c r="B537" i="27"/>
  <c r="P537" i="27"/>
  <c r="O537" i="27"/>
  <c r="B741" i="27"/>
  <c r="O741" i="27"/>
  <c r="P741" i="27"/>
  <c r="B488" i="27"/>
  <c r="O488" i="27"/>
  <c r="P547" i="27"/>
  <c r="B547" i="27"/>
  <c r="O547" i="27"/>
  <c r="B236" i="27"/>
  <c r="O236" i="27"/>
  <c r="P707" i="27"/>
  <c r="O707" i="27"/>
  <c r="O267" i="27"/>
  <c r="B267" i="27"/>
  <c r="B262" i="27"/>
  <c r="O262" i="27"/>
  <c r="P262" i="27"/>
  <c r="P425" i="27"/>
  <c r="O425" i="27"/>
  <c r="B425" i="27"/>
  <c r="P748" i="27"/>
  <c r="O748" i="27"/>
  <c r="O20" i="27"/>
  <c r="B20" i="27"/>
  <c r="P20" i="27"/>
  <c r="P638" i="27"/>
  <c r="B638" i="27"/>
  <c r="P729" i="27"/>
  <c r="O729" i="27"/>
  <c r="O637" i="27"/>
  <c r="P637" i="27"/>
  <c r="B637" i="27"/>
  <c r="O677" i="27"/>
  <c r="B677" i="27"/>
  <c r="P677" i="27"/>
  <c r="P735" i="27"/>
  <c r="B735" i="27"/>
  <c r="O735" i="27"/>
  <c r="O613" i="27"/>
  <c r="P613" i="27"/>
  <c r="B613" i="27"/>
  <c r="B219" i="27"/>
  <c r="P219" i="27"/>
  <c r="B345" i="27"/>
  <c r="P345" i="27"/>
  <c r="O539" i="27"/>
  <c r="P539" i="27"/>
  <c r="B539" i="27"/>
  <c r="O690" i="27"/>
  <c r="B690" i="27"/>
  <c r="O255" i="27"/>
  <c r="P255" i="27"/>
  <c r="B255" i="27"/>
  <c r="O673" i="27"/>
  <c r="B673" i="27"/>
  <c r="P578" i="27"/>
  <c r="O578" i="27"/>
  <c r="O227" i="27"/>
  <c r="B227" i="27"/>
  <c r="P227" i="27"/>
  <c r="O305" i="27"/>
  <c r="B305" i="27"/>
  <c r="P305" i="27"/>
  <c r="B390" i="27"/>
  <c r="P390" i="27"/>
  <c r="P746" i="27"/>
  <c r="O746" i="27"/>
  <c r="B746" i="27"/>
  <c r="B426" i="27"/>
  <c r="P426" i="27"/>
  <c r="B496" i="27"/>
  <c r="P496" i="27"/>
  <c r="B202" i="27"/>
  <c r="O202" i="27"/>
  <c r="P202" i="27"/>
  <c r="P393" i="27"/>
  <c r="O393" i="27"/>
  <c r="P648" i="27"/>
  <c r="O648" i="27"/>
  <c r="O247" i="27"/>
  <c r="P247" i="27"/>
  <c r="B247" i="27"/>
  <c r="O487" i="27"/>
  <c r="P487" i="27"/>
  <c r="B70" i="27"/>
  <c r="O70" i="27"/>
  <c r="B158" i="27"/>
  <c r="O158" i="27"/>
  <c r="P744" i="27"/>
  <c r="B744" i="27"/>
  <c r="B40" i="27"/>
  <c r="O40" i="27"/>
  <c r="P40" i="27"/>
  <c r="P241" i="27"/>
  <c r="B241" i="27"/>
  <c r="B360" i="27"/>
  <c r="P360" i="27"/>
  <c r="O360" i="27"/>
  <c r="P467" i="27"/>
  <c r="B467" i="27"/>
  <c r="O467" i="27"/>
  <c r="O548" i="27"/>
  <c r="B548" i="27"/>
  <c r="P548" i="27"/>
  <c r="O517" i="27"/>
  <c r="O316" i="27"/>
  <c r="B675" i="27"/>
  <c r="P601" i="27"/>
  <c r="P517" i="27"/>
  <c r="O675" i="27"/>
  <c r="B601" i="27"/>
  <c r="B598" i="27"/>
  <c r="O643" i="27"/>
  <c r="O598" i="27"/>
  <c r="P114" i="27"/>
  <c r="P211" i="27"/>
  <c r="P236" i="27"/>
  <c r="B211" i="27"/>
  <c r="P264" i="27"/>
  <c r="O219" i="27"/>
  <c r="O649" i="27"/>
  <c r="B707" i="27"/>
  <c r="O383" i="27"/>
  <c r="B634" i="27"/>
  <c r="O634" i="27"/>
  <c r="P634" i="27"/>
  <c r="O33" i="27"/>
  <c r="P33" i="27"/>
  <c r="B709" i="27"/>
  <c r="O709" i="27"/>
  <c r="P709" i="27"/>
  <c r="P228" i="27"/>
  <c r="B228" i="27"/>
  <c r="O228" i="27"/>
  <c r="P430" i="27"/>
  <c r="B430" i="27"/>
  <c r="P191" i="27"/>
  <c r="B191" i="27"/>
  <c r="O191" i="27"/>
  <c r="B145" i="27"/>
  <c r="P145" i="27"/>
  <c r="B557" i="27"/>
  <c r="O557" i="27"/>
  <c r="P557" i="27"/>
  <c r="B424" i="27"/>
  <c r="O424" i="27"/>
  <c r="P424" i="27"/>
  <c r="O654" i="27"/>
  <c r="B654" i="27"/>
  <c r="P654" i="27"/>
  <c r="O194" i="27"/>
  <c r="P194" i="27"/>
  <c r="B194" i="27"/>
  <c r="P177" i="27"/>
  <c r="O177" i="27"/>
  <c r="B177" i="27"/>
  <c r="B688" i="27"/>
  <c r="O688" i="27"/>
  <c r="B109" i="27"/>
  <c r="P109" i="27"/>
  <c r="O109" i="27"/>
  <c r="B564" i="27"/>
  <c r="P564" i="27"/>
  <c r="O564" i="27"/>
  <c r="B213" i="27"/>
  <c r="P213" i="27"/>
  <c r="O213" i="27"/>
  <c r="B209" i="27"/>
  <c r="P209" i="27"/>
  <c r="O209" i="27"/>
  <c r="O223" i="27"/>
  <c r="B223" i="27"/>
  <c r="P223" i="27"/>
  <c r="O175" i="27"/>
  <c r="B563" i="27"/>
  <c r="O727" i="27"/>
  <c r="B428" i="27"/>
  <c r="P85" i="27"/>
  <c r="O240" i="27"/>
  <c r="O49" i="27"/>
  <c r="O200" i="27"/>
  <c r="B423" i="27"/>
  <c r="P240" i="27"/>
  <c r="O636" i="27"/>
  <c r="P176" i="27"/>
  <c r="O234" i="27"/>
  <c r="P234" i="27"/>
  <c r="B234" i="27"/>
  <c r="P157" i="27"/>
  <c r="O157" i="27"/>
  <c r="B157" i="27"/>
  <c r="B652" i="27"/>
  <c r="O652" i="27"/>
  <c r="B348" i="27"/>
  <c r="O348" i="27"/>
  <c r="P348" i="27"/>
  <c r="P444" i="27"/>
  <c r="O444" i="27"/>
  <c r="B444" i="27"/>
  <c r="P670" i="27"/>
  <c r="B670" i="27"/>
  <c r="O201" i="27"/>
  <c r="P201" i="27"/>
  <c r="B422" i="27"/>
  <c r="P422" i="27"/>
  <c r="O422" i="27"/>
  <c r="B728" i="27"/>
  <c r="O728" i="27"/>
  <c r="O388" i="27"/>
  <c r="B388" i="27"/>
  <c r="B179" i="27"/>
  <c r="O179" i="27"/>
  <c r="P179" i="27"/>
  <c r="B39" i="27"/>
  <c r="O39" i="27"/>
  <c r="P39" i="27"/>
  <c r="P56" i="27"/>
  <c r="O56" i="27"/>
  <c r="B56" i="27"/>
  <c r="O195" i="27"/>
  <c r="B195" i="27"/>
  <c r="P195" i="27"/>
  <c r="O421" i="27"/>
  <c r="B421" i="27"/>
  <c r="P421" i="27"/>
  <c r="B470" i="27"/>
  <c r="P79" i="27"/>
  <c r="O614" i="27"/>
  <c r="P19" i="27"/>
  <c r="O19" i="27"/>
  <c r="O456" i="27"/>
  <c r="P456" i="27"/>
  <c r="O27" i="27"/>
  <c r="P27" i="27"/>
  <c r="B27" i="27"/>
  <c r="P583" i="27"/>
  <c r="O583" i="27"/>
  <c r="P678" i="27"/>
  <c r="O678" i="27"/>
  <c r="B698" i="27"/>
  <c r="P698" i="27"/>
  <c r="O698" i="27"/>
  <c r="P36" i="27"/>
  <c r="B36" i="27"/>
  <c r="O442" i="27"/>
  <c r="P442" i="27"/>
  <c r="B442" i="27"/>
  <c r="B659" i="27"/>
  <c r="P659" i="27"/>
  <c r="P589" i="27"/>
  <c r="B589" i="27"/>
  <c r="O589" i="27"/>
  <c r="O148" i="27"/>
  <c r="P148" i="27"/>
  <c r="B148" i="27"/>
  <c r="P704" i="27"/>
  <c r="B704" i="27"/>
  <c r="O704" i="27"/>
  <c r="P337" i="27"/>
  <c r="O337" i="27"/>
  <c r="P588" i="27"/>
  <c r="O588" i="27"/>
  <c r="B588" i="27"/>
  <c r="O458" i="27"/>
  <c r="P458" i="27"/>
  <c r="P708" i="27"/>
  <c r="O708" i="27"/>
  <c r="B708" i="27"/>
  <c r="P372" i="27"/>
  <c r="O372" i="27"/>
  <c r="B372" i="27"/>
  <c r="P754" i="27"/>
  <c r="P15" i="27"/>
  <c r="P491" i="27"/>
  <c r="P470" i="27"/>
  <c r="O79" i="27"/>
  <c r="B337" i="27"/>
  <c r="P423" i="27"/>
  <c r="B176" i="27"/>
  <c r="P614" i="27"/>
  <c r="B583" i="27"/>
  <c r="P703" i="27"/>
  <c r="O703" i="27"/>
  <c r="B703" i="27"/>
  <c r="O418" i="27"/>
  <c r="P418" i="27"/>
  <c r="B418" i="27"/>
  <c r="O143" i="27"/>
  <c r="B143" i="27"/>
  <c r="O663" i="27"/>
  <c r="B663" i="27"/>
  <c r="O755" i="27"/>
  <c r="P755" i="27"/>
  <c r="P61" i="27"/>
  <c r="O61" i="27"/>
  <c r="B61" i="27"/>
  <c r="P48" i="27"/>
  <c r="B48" i="27"/>
  <c r="O365" i="27"/>
  <c r="P365" i="27"/>
  <c r="B365" i="27"/>
  <c r="P91" i="27"/>
  <c r="B91" i="27"/>
  <c r="B208" i="27"/>
  <c r="P208" i="27"/>
  <c r="O208" i="27"/>
  <c r="B520" i="27"/>
  <c r="O520" i="27"/>
  <c r="P520" i="27"/>
  <c r="O146" i="27"/>
  <c r="P146" i="27"/>
  <c r="B745" i="27"/>
  <c r="O745" i="27"/>
  <c r="P745" i="27"/>
  <c r="B631" i="27"/>
  <c r="O631" i="27"/>
  <c r="P631" i="27"/>
  <c r="P43" i="27"/>
  <c r="O43" i="27"/>
  <c r="B489" i="27"/>
  <c r="P489" i="27"/>
  <c r="O489" i="27"/>
  <c r="B156" i="27"/>
  <c r="O156" i="27"/>
  <c r="B473" i="27"/>
  <c r="B201" i="27"/>
  <c r="P363" i="27"/>
  <c r="O94" i="27"/>
  <c r="P324" i="27"/>
  <c r="B159" i="27"/>
  <c r="B108" i="27"/>
  <c r="B256" i="27"/>
  <c r="P52" i="27"/>
  <c r="O52" i="27"/>
  <c r="B52" i="27"/>
  <c r="P154" i="27"/>
  <c r="O154" i="27"/>
  <c r="B154" i="27"/>
  <c r="B526" i="27"/>
  <c r="P526" i="27"/>
  <c r="O526" i="27"/>
  <c r="B95" i="27"/>
  <c r="P95" i="27"/>
  <c r="O95" i="27"/>
  <c r="O362" i="27"/>
  <c r="P362" i="27"/>
  <c r="B362" i="27"/>
  <c r="P733" i="27"/>
  <c r="O733" i="27"/>
  <c r="B733" i="27"/>
  <c r="B222" i="27"/>
  <c r="P222" i="27"/>
  <c r="O222" i="27"/>
  <c r="O635" i="27"/>
  <c r="P635" i="27"/>
  <c r="B635" i="27"/>
  <c r="B717" i="27"/>
  <c r="O717" i="27"/>
  <c r="P717" i="27"/>
  <c r="O439" i="27"/>
  <c r="B439" i="27"/>
  <c r="B72" i="27"/>
  <c r="P72" i="27"/>
  <c r="O72" i="27"/>
  <c r="P551" i="27"/>
  <c r="O551" i="27"/>
  <c r="B551" i="27"/>
  <c r="B609" i="27"/>
  <c r="O609" i="27"/>
  <c r="P127" i="27"/>
  <c r="B127" i="27"/>
  <c r="O127" i="27"/>
  <c r="P318" i="27"/>
  <c r="O318" i="27"/>
  <c r="B318" i="27"/>
  <c r="B118" i="27"/>
  <c r="P118" i="27"/>
  <c r="O118" i="27"/>
  <c r="P261" i="27"/>
  <c r="B261" i="27"/>
  <c r="P116" i="27"/>
  <c r="O116" i="27"/>
  <c r="B116" i="27"/>
  <c r="B68" i="27"/>
  <c r="P68" i="27"/>
  <c r="O68" i="27"/>
  <c r="B669" i="27"/>
  <c r="P669" i="27"/>
  <c r="P257" i="27"/>
  <c r="B257" i="27"/>
  <c r="P291" i="27"/>
  <c r="B291" i="27"/>
  <c r="B591" i="27"/>
  <c r="P591" i="27"/>
  <c r="O591" i="27"/>
  <c r="P549" i="27"/>
  <c r="O549" i="27"/>
  <c r="B549" i="27"/>
  <c r="O669" i="27"/>
  <c r="O62" i="27"/>
  <c r="B62" i="27"/>
  <c r="P136" i="27"/>
  <c r="B136" i="27"/>
  <c r="O136" i="27"/>
  <c r="B150" i="27"/>
  <c r="P150" i="27"/>
  <c r="P98" i="27"/>
  <c r="O98" i="27"/>
  <c r="B98" i="27"/>
  <c r="B281" i="27"/>
  <c r="O281" i="27"/>
  <c r="P457" i="27"/>
  <c r="O97" i="27"/>
  <c r="B97" i="27"/>
  <c r="P373" i="27"/>
  <c r="O373" i="27"/>
  <c r="B373" i="27"/>
  <c r="B29" i="27"/>
  <c r="O29" i="27"/>
  <c r="P29" i="27"/>
  <c r="O525" i="27"/>
  <c r="B525" i="27"/>
  <c r="P576" i="27"/>
  <c r="O576" i="27"/>
  <c r="B576" i="27"/>
  <c r="B353" i="27"/>
  <c r="O353" i="27"/>
  <c r="P353" i="27"/>
  <c r="O60" i="27"/>
  <c r="P60" i="27"/>
  <c r="B60" i="27"/>
  <c r="O676" i="27"/>
  <c r="P676" i="27"/>
  <c r="B676" i="27"/>
  <c r="P253" i="27"/>
  <c r="O253" i="27"/>
  <c r="B253" i="27"/>
  <c r="P259" i="27"/>
  <c r="O259" i="27"/>
  <c r="B259" i="27"/>
  <c r="P309" i="27"/>
  <c r="O309" i="27"/>
  <c r="B309" i="27"/>
  <c r="O319" i="27"/>
  <c r="B319" i="27"/>
  <c r="P319" i="27"/>
  <c r="P292" i="27"/>
  <c r="B292" i="27"/>
  <c r="O292" i="27"/>
  <c r="B597" i="27"/>
  <c r="P597" i="27"/>
  <c r="O107" i="27"/>
  <c r="P107" i="27"/>
  <c r="B107" i="27"/>
  <c r="O338" i="27"/>
  <c r="P338" i="27"/>
  <c r="P254" i="27"/>
  <c r="O254" i="27"/>
  <c r="B254" i="27"/>
  <c r="P505" i="27"/>
  <c r="B505" i="27"/>
  <c r="O505" i="27"/>
  <c r="B134" i="27"/>
  <c r="O134" i="27"/>
  <c r="P134" i="27"/>
  <c r="O399" i="27"/>
  <c r="P399" i="27"/>
  <c r="B399" i="27"/>
  <c r="P448" i="27"/>
  <c r="O448" i="27"/>
  <c r="B660" i="27"/>
  <c r="P660" i="27"/>
  <c r="O660" i="27"/>
  <c r="P182" i="27"/>
  <c r="O182" i="27"/>
  <c r="B182" i="27"/>
  <c r="P753" i="27"/>
  <c r="O753" i="27"/>
  <c r="B753" i="27"/>
  <c r="P566" i="27"/>
  <c r="B566" i="27"/>
  <c r="O566" i="27"/>
  <c r="B113" i="27"/>
  <c r="P113" i="27"/>
  <c r="O190" i="27"/>
  <c r="B190" i="27"/>
  <c r="P190" i="27"/>
  <c r="O224" i="27"/>
  <c r="B224" i="27"/>
  <c r="P224" i="27"/>
  <c r="O721" i="27"/>
  <c r="P721" i="27"/>
  <c r="B270" i="27"/>
  <c r="P270" i="27"/>
  <c r="O270" i="27"/>
  <c r="O246" i="27"/>
  <c r="B246" i="27"/>
  <c r="P246" i="27"/>
  <c r="P82" i="27"/>
  <c r="O82" i="27"/>
  <c r="B82" i="27"/>
  <c r="O90" i="27"/>
  <c r="P90" i="27"/>
  <c r="P245" i="27"/>
  <c r="B245" i="27"/>
  <c r="O245" i="27"/>
  <c r="O434" i="27"/>
  <c r="P434" i="27"/>
  <c r="B434" i="27"/>
  <c r="O482" i="27"/>
  <c r="B482" i="27"/>
  <c r="P482" i="27"/>
  <c r="B736" i="27"/>
  <c r="O736" i="27"/>
  <c r="P736" i="27"/>
  <c r="B608" i="27"/>
  <c r="O608" i="27"/>
  <c r="P608" i="27"/>
  <c r="L18" i="26"/>
  <c r="L41" i="26"/>
  <c r="L29" i="26"/>
  <c r="L33" i="26"/>
  <c r="L17" i="26"/>
  <c r="L27" i="26"/>
  <c r="L20" i="26"/>
  <c r="M10" i="25"/>
  <c r="N10" i="25" s="1"/>
  <c r="F7" i="26"/>
  <c r="L7" i="26" s="1"/>
  <c r="M17" i="25"/>
  <c r="N17" i="25" s="1"/>
  <c r="L42" i="26"/>
  <c r="M47" i="25"/>
  <c r="N47" i="25" s="1"/>
  <c r="M22" i="25"/>
  <c r="N22" i="25" s="1"/>
  <c r="B14" i="26"/>
  <c r="L14" i="26" s="1"/>
  <c r="M44" i="25"/>
  <c r="O44" i="25" s="1"/>
  <c r="M21" i="25"/>
  <c r="L13" i="26"/>
  <c r="M33" i="25"/>
  <c r="M46" i="25"/>
  <c r="N46" i="25" s="1"/>
  <c r="M34" i="25"/>
  <c r="N34" i="25" s="1"/>
  <c r="L30" i="26"/>
  <c r="M38" i="25"/>
  <c r="N38" i="25" s="1"/>
  <c r="M45" i="25"/>
  <c r="O45" i="25" s="1"/>
  <c r="L6" i="26"/>
  <c r="M9" i="25"/>
  <c r="L40" i="26"/>
  <c r="L34" i="26"/>
  <c r="L21" i="26"/>
  <c r="L15" i="26"/>
  <c r="L8" i="26"/>
  <c r="L35" i="26"/>
  <c r="L22" i="26"/>
  <c r="L9" i="26"/>
  <c r="L43" i="26"/>
  <c r="L36" i="26"/>
  <c r="L23" i="26"/>
  <c r="L44" i="26"/>
  <c r="L38" i="26"/>
  <c r="L37" i="26"/>
  <c r="L31" i="26"/>
  <c r="L24" i="26"/>
  <c r="L11" i="26"/>
  <c r="L16" i="26"/>
  <c r="L10" i="26"/>
  <c r="L26" i="26"/>
  <c r="L12" i="26"/>
  <c r="L28" i="26"/>
  <c r="L39" i="26"/>
  <c r="L32" i="26"/>
  <c r="L25" i="26"/>
  <c r="L19" i="26"/>
  <c r="O21" i="25"/>
  <c r="N21" i="25"/>
  <c r="O33" i="25"/>
  <c r="N33" i="25"/>
  <c r="M31" i="25"/>
  <c r="O31" i="25" s="1"/>
  <c r="M25" i="25"/>
  <c r="O25" i="25" s="1"/>
  <c r="M39" i="25"/>
  <c r="M18" i="25"/>
  <c r="O18" i="25" s="1"/>
  <c r="M32" i="25"/>
  <c r="N32" i="25" s="1"/>
  <c r="M26" i="25"/>
  <c r="N26" i="25" s="1"/>
  <c r="M40" i="25"/>
  <c r="O40" i="25" s="1"/>
  <c r="M19" i="25"/>
  <c r="O19" i="25" s="1"/>
  <c r="M41" i="25"/>
  <c r="O41" i="25" s="1"/>
  <c r="M23" i="25"/>
  <c r="O23" i="25" s="1"/>
  <c r="M20" i="25"/>
  <c r="N20" i="25" s="1"/>
  <c r="M14" i="25"/>
  <c r="O14" i="25" s="1"/>
  <c r="M36" i="25"/>
  <c r="N36" i="25" s="1"/>
  <c r="M42" i="25"/>
  <c r="N42" i="25" s="1"/>
  <c r="M15" i="25"/>
  <c r="N15" i="25" s="1"/>
  <c r="M12" i="25"/>
  <c r="O12" i="25" s="1"/>
  <c r="M28" i="25"/>
  <c r="O28" i="25" s="1"/>
  <c r="M29" i="25"/>
  <c r="N29" i="25" s="1"/>
  <c r="M13" i="25"/>
  <c r="N13" i="25" s="1"/>
  <c r="M43" i="25"/>
  <c r="O43" i="25" s="1"/>
  <c r="M37" i="25"/>
  <c r="N37" i="25" s="1"/>
  <c r="M24" i="25"/>
  <c r="N24" i="25" s="1"/>
  <c r="M16" i="25"/>
  <c r="N16" i="25" s="1"/>
  <c r="M11" i="25"/>
  <c r="N11" i="25" s="1"/>
  <c r="M35" i="25"/>
  <c r="N35" i="25" s="1"/>
  <c r="M27" i="25"/>
  <c r="O27" i="25" s="1"/>
  <c r="M30" i="25"/>
  <c r="O30" i="25" s="1"/>
  <c r="N39" i="25"/>
  <c r="O39" i="25"/>
  <c r="N30" i="25"/>
  <c r="N459" i="27"/>
  <c r="N1204" i="27"/>
  <c r="K261" i="27"/>
  <c r="N725" i="27"/>
  <c r="L1440" i="27"/>
  <c r="N845" i="27"/>
  <c r="L1338" i="27"/>
  <c r="M692" i="27"/>
  <c r="N283" i="27"/>
  <c r="L786" i="27"/>
  <c r="N1365" i="27"/>
  <c r="K1106" i="27"/>
  <c r="L871" i="27"/>
  <c r="M1019" i="27"/>
  <c r="M786" i="27"/>
  <c r="K560" i="27"/>
  <c r="K533" i="27"/>
  <c r="K1223" i="27"/>
  <c r="M869" i="27"/>
  <c r="K839" i="27"/>
  <c r="L169" i="27"/>
  <c r="L1295" i="27"/>
  <c r="L1476" i="27"/>
  <c r="L711" i="27"/>
  <c r="L974" i="27"/>
  <c r="L145" i="27"/>
  <c r="N92" i="27"/>
  <c r="M228" i="27"/>
  <c r="L1041" i="27"/>
  <c r="N861" i="27"/>
  <c r="M759" i="27"/>
  <c r="M128" i="27"/>
  <c r="M447" i="27"/>
  <c r="M1084" i="27"/>
  <c r="N59" i="27"/>
  <c r="L1180" i="27"/>
  <c r="L490" i="27"/>
  <c r="N349" i="27"/>
  <c r="M627" i="27"/>
  <c r="N667" i="27"/>
  <c r="N1339" i="27"/>
  <c r="N956" i="27"/>
  <c r="M415" i="27"/>
  <c r="N1092" i="27"/>
  <c r="M920" i="27"/>
  <c r="K1127" i="27"/>
  <c r="N1417" i="27"/>
  <c r="N1279" i="27"/>
  <c r="L191" i="27"/>
  <c r="M1024" i="27"/>
  <c r="K1427" i="27"/>
  <c r="K429" i="27"/>
  <c r="M86" i="27"/>
  <c r="K784" i="27"/>
  <c r="K116" i="27"/>
  <c r="N886" i="27"/>
  <c r="L1175" i="27"/>
  <c r="N1094" i="27"/>
  <c r="L735" i="27"/>
  <c r="L875" i="27"/>
  <c r="L848" i="27"/>
  <c r="M646" i="27"/>
  <c r="L438" i="27"/>
  <c r="K657" i="27"/>
  <c r="L64" i="27"/>
  <c r="M67" i="27"/>
  <c r="M1061" i="27"/>
  <c r="K297" i="27"/>
  <c r="M202" i="27"/>
  <c r="E226" i="27"/>
  <c r="N1509" i="27"/>
  <c r="M79" i="27"/>
  <c r="K1000" i="27"/>
  <c r="K830" i="27"/>
  <c r="L765" i="27"/>
  <c r="L905" i="27"/>
  <c r="K85" i="27"/>
  <c r="L393" i="27"/>
  <c r="M844" i="27"/>
  <c r="L962" i="27"/>
  <c r="E150" i="27"/>
  <c r="K817" i="27"/>
  <c r="N457" i="27"/>
  <c r="M688" i="27"/>
  <c r="K233" i="27"/>
  <c r="M155" i="27"/>
  <c r="N1516" i="27"/>
  <c r="N1287" i="27"/>
  <c r="L1234" i="27"/>
  <c r="L51" i="27"/>
  <c r="K744" i="27"/>
  <c r="N176" i="27"/>
  <c r="N238" i="27"/>
  <c r="K1253" i="27"/>
  <c r="M384" i="27"/>
  <c r="M1467" i="27"/>
  <c r="L648" i="27"/>
  <c r="M509" i="27"/>
  <c r="L341" i="27"/>
  <c r="M985" i="27"/>
  <c r="L783" i="27"/>
  <c r="K832" i="27"/>
  <c r="L150" i="27"/>
  <c r="M895" i="27"/>
  <c r="N702" i="27"/>
  <c r="K506" i="27"/>
  <c r="N192" i="27"/>
  <c r="K470" i="27"/>
  <c r="K1345" i="27"/>
  <c r="N1254" i="27"/>
  <c r="M891" i="27"/>
  <c r="L597" i="27"/>
  <c r="L52" i="27"/>
  <c r="L1312" i="27"/>
  <c r="N122" i="27"/>
  <c r="L954" i="27"/>
  <c r="L429" i="27"/>
  <c r="L694" i="27"/>
  <c r="L1389" i="27"/>
  <c r="N464" i="27"/>
  <c r="N1442" i="27"/>
  <c r="M1108" i="27"/>
  <c r="L1273" i="27"/>
  <c r="N1244" i="27"/>
  <c r="L1053" i="27"/>
  <c r="M370" i="27"/>
  <c r="K623" i="27"/>
  <c r="M1388" i="27"/>
  <c r="N211" i="27"/>
  <c r="M1200" i="27"/>
  <c r="K1192" i="27"/>
  <c r="L1092" i="27"/>
  <c r="M1456" i="27"/>
  <c r="N1159" i="27"/>
  <c r="N439" i="27"/>
  <c r="L820" i="27"/>
  <c r="K327" i="27"/>
  <c r="N387" i="27"/>
  <c r="L100" i="27"/>
  <c r="M535" i="27"/>
  <c r="N1181" i="27"/>
  <c r="K1396" i="27"/>
  <c r="L1303" i="27"/>
  <c r="N1113" i="27"/>
  <c r="L1332" i="27"/>
  <c r="N152" i="27"/>
  <c r="K164" i="27"/>
  <c r="N804" i="27"/>
  <c r="L157" i="27"/>
  <c r="L592" i="27"/>
  <c r="M371" i="27"/>
  <c r="M996" i="27"/>
  <c r="M1291" i="27"/>
  <c r="K94" i="27"/>
  <c r="M446" i="27"/>
  <c r="N910" i="27"/>
  <c r="K50" i="27"/>
  <c r="K269" i="27"/>
  <c r="K1475" i="27"/>
  <c r="N497" i="27"/>
  <c r="M1265" i="27"/>
  <c r="M988" i="27"/>
  <c r="L1075" i="27"/>
  <c r="L970" i="27"/>
  <c r="L452" i="27"/>
  <c r="K1064" i="27"/>
  <c r="M689" i="27"/>
  <c r="L1334" i="27"/>
  <c r="L518" i="27"/>
  <c r="K1149" i="27"/>
  <c r="K278" i="27"/>
  <c r="M201" i="27"/>
  <c r="M614" i="27"/>
  <c r="M1222" i="27"/>
  <c r="K322" i="27"/>
  <c r="N1347" i="27"/>
  <c r="N679" i="27"/>
  <c r="N302" i="27"/>
  <c r="L719" i="27"/>
  <c r="L1228" i="27"/>
  <c r="N1076" i="27"/>
  <c r="N1232" i="27"/>
  <c r="N745" i="27"/>
  <c r="K529" i="27"/>
  <c r="M231" i="27"/>
  <c r="N554" i="27"/>
  <c r="M615" i="27"/>
  <c r="K359" i="27"/>
  <c r="L29" i="27"/>
  <c r="N1055" i="27"/>
  <c r="N336" i="27"/>
  <c r="N781" i="27"/>
  <c r="N1264" i="27"/>
  <c r="K1213" i="27"/>
  <c r="L831" i="27"/>
  <c r="L167" i="27"/>
  <c r="M1402" i="27"/>
  <c r="N1099" i="27"/>
  <c r="M1506" i="27"/>
  <c r="L395" i="27"/>
  <c r="K368" i="27"/>
  <c r="M877" i="27"/>
  <c r="M129" i="27"/>
  <c r="K629" i="27"/>
  <c r="N957" i="27"/>
  <c r="K1056" i="27"/>
  <c r="N735" i="27"/>
  <c r="M553" i="27"/>
  <c r="K1297" i="27"/>
  <c r="N666" i="27"/>
  <c r="L1479" i="27"/>
  <c r="L1038" i="27"/>
  <c r="K78" i="27"/>
  <c r="K16" i="27"/>
  <c r="K314" i="27"/>
  <c r="N491" i="27"/>
  <c r="N903" i="27"/>
  <c r="L1397" i="27"/>
  <c r="K854" i="27"/>
  <c r="M49" i="27"/>
  <c r="M691" i="27"/>
  <c r="K1285" i="27"/>
  <c r="N289" i="27"/>
  <c r="K292" i="27"/>
  <c r="K909" i="27"/>
  <c r="N1375" i="27"/>
  <c r="N1175" i="27"/>
  <c r="M1298" i="27"/>
  <c r="K573" i="27"/>
  <c r="K1075" i="27"/>
  <c r="M1335" i="27"/>
  <c r="M948" i="27"/>
  <c r="L455" i="27"/>
  <c r="N1269" i="27"/>
  <c r="L1431" i="27"/>
  <c r="M896" i="27"/>
  <c r="K1306" i="27"/>
  <c r="N504" i="27"/>
  <c r="K1303" i="27"/>
  <c r="K1432" i="27"/>
  <c r="L932" i="27"/>
  <c r="N673" i="27"/>
  <c r="L869" i="27"/>
  <c r="M226" i="27"/>
  <c r="M1498" i="27"/>
  <c r="M240" i="27"/>
  <c r="N44" i="27"/>
  <c r="K218" i="27"/>
  <c r="L1076" i="27"/>
  <c r="M550" i="27"/>
  <c r="M249" i="27"/>
  <c r="M596" i="27"/>
  <c r="M580" i="27"/>
  <c r="L1166" i="27"/>
  <c r="L754" i="27"/>
  <c r="L324" i="27"/>
  <c r="N677" i="27"/>
  <c r="N598" i="27"/>
  <c r="M142" i="27"/>
  <c r="K598" i="27"/>
  <c r="N178" i="27"/>
  <c r="N836" i="27"/>
  <c r="M574" i="27"/>
  <c r="K1138" i="27"/>
  <c r="L265" i="27"/>
  <c r="L1004" i="27"/>
  <c r="N466" i="27"/>
  <c r="L492" i="27"/>
  <c r="L101" i="27"/>
  <c r="N224" i="27"/>
  <c r="N741" i="27"/>
  <c r="N867" i="27"/>
  <c r="L402" i="27"/>
  <c r="N1318" i="27"/>
  <c r="M1458" i="27"/>
  <c r="L588" i="27"/>
  <c r="N1296" i="27"/>
  <c r="L646" i="27"/>
  <c r="N1237" i="27"/>
  <c r="M1405" i="27"/>
  <c r="M977" i="27"/>
  <c r="L1385" i="27"/>
  <c r="L137" i="27"/>
  <c r="N763" i="27"/>
  <c r="L833" i="27"/>
  <c r="M257" i="27"/>
  <c r="L1266" i="27"/>
  <c r="K658" i="27"/>
  <c r="M897" i="27"/>
  <c r="L1446" i="27"/>
  <c r="K716" i="27"/>
  <c r="N967" i="27"/>
  <c r="L117" i="27"/>
  <c r="N28" i="27"/>
  <c r="M1142" i="27"/>
  <c r="M492" i="27"/>
  <c r="K131" i="27"/>
  <c r="M453" i="27"/>
  <c r="K380" i="27"/>
  <c r="N1475" i="27"/>
  <c r="M852" i="27"/>
  <c r="L814" i="27"/>
  <c r="M531" i="27"/>
  <c r="N345" i="27"/>
  <c r="N207" i="27"/>
  <c r="M558" i="27"/>
  <c r="L1114" i="27"/>
  <c r="M1447" i="27"/>
  <c r="M666" i="27"/>
  <c r="N1006" i="27"/>
  <c r="K1079" i="27"/>
  <c r="N844" i="27"/>
  <c r="M1440" i="27"/>
  <c r="M1262" i="27"/>
  <c r="N878" i="27"/>
  <c r="M732" i="27"/>
  <c r="K1145" i="27"/>
  <c r="M1271" i="27"/>
  <c r="K357" i="27"/>
  <c r="L1427" i="27"/>
  <c r="K136" i="27"/>
  <c r="L744" i="27"/>
  <c r="L290" i="27"/>
  <c r="N1388" i="27"/>
  <c r="L306" i="27"/>
  <c r="L642" i="27"/>
  <c r="K1425" i="27"/>
  <c r="L1073" i="27"/>
  <c r="K932" i="27"/>
  <c r="L238" i="27"/>
  <c r="N1180" i="27"/>
  <c r="K1479" i="27"/>
  <c r="K605" i="27"/>
  <c r="M304" i="27"/>
  <c r="L391" i="27"/>
  <c r="K1013" i="27"/>
  <c r="K1364" i="27"/>
  <c r="M1146" i="27"/>
  <c r="K64" i="27"/>
  <c r="N1048" i="27"/>
  <c r="M248" i="27"/>
  <c r="K417" i="27"/>
  <c r="K550" i="27"/>
  <c r="L984" i="27"/>
  <c r="K1300" i="27"/>
  <c r="M1346" i="27"/>
  <c r="M679" i="27"/>
  <c r="K1208" i="27"/>
  <c r="M808" i="27"/>
  <c r="L305" i="27"/>
  <c r="K606" i="27"/>
  <c r="M924" i="27"/>
  <c r="M404" i="27"/>
  <c r="K1122" i="27"/>
  <c r="L491" i="27"/>
  <c r="L255" i="27"/>
  <c r="N1280" i="27"/>
  <c r="N1411" i="27"/>
  <c r="L405" i="27"/>
  <c r="K959" i="27"/>
  <c r="K1040" i="27"/>
  <c r="K1448" i="27"/>
  <c r="M473" i="27"/>
  <c r="N1263" i="27"/>
  <c r="L656" i="27"/>
  <c r="L707" i="27"/>
  <c r="N701" i="27"/>
  <c r="L1217" i="27"/>
  <c r="K803" i="27"/>
  <c r="N926" i="27"/>
  <c r="L1143" i="27"/>
  <c r="M1152" i="27"/>
  <c r="L1069" i="27"/>
  <c r="N934" i="27"/>
  <c r="K460" i="27"/>
  <c r="M458" i="27"/>
  <c r="K571" i="27"/>
  <c r="L773" i="27"/>
  <c r="M1076" i="27"/>
  <c r="L1146" i="27"/>
  <c r="L1210" i="27"/>
  <c r="N227" i="27"/>
  <c r="K987" i="27"/>
  <c r="M841" i="27"/>
  <c r="L1009" i="27"/>
  <c r="K1506" i="27"/>
  <c r="K833" i="27"/>
  <c r="K1371" i="27"/>
  <c r="K1177" i="27"/>
  <c r="K1491" i="27"/>
  <c r="N752" i="27"/>
  <c r="L542" i="27"/>
  <c r="M675" i="27"/>
  <c r="L561" i="27"/>
  <c r="K1217" i="27"/>
  <c r="L61" i="27"/>
  <c r="N1221" i="27"/>
  <c r="K151" i="27"/>
  <c r="M1199" i="27"/>
  <c r="L989" i="27"/>
  <c r="K1377" i="27"/>
  <c r="L426" i="27"/>
  <c r="K392" i="27"/>
  <c r="L200" i="27"/>
  <c r="L631" i="27"/>
  <c r="N105" i="27"/>
  <c r="M768" i="27"/>
  <c r="K1174" i="27"/>
  <c r="E108" i="27"/>
  <c r="L60" i="27"/>
  <c r="K916" i="27"/>
  <c r="L319" i="27"/>
  <c r="K1266" i="27"/>
  <c r="M327" i="27"/>
  <c r="M451" i="27"/>
  <c r="K270" i="27"/>
  <c r="L1244" i="27"/>
  <c r="M482" i="27"/>
  <c r="K983" i="27"/>
  <c r="M775" i="27"/>
  <c r="N1421" i="27"/>
  <c r="M1509" i="27"/>
  <c r="N797" i="27"/>
  <c r="M906" i="27"/>
  <c r="N1332" i="27"/>
  <c r="M578" i="27"/>
  <c r="M717" i="27"/>
  <c r="M559" i="27"/>
  <c r="M792" i="27"/>
  <c r="N875" i="27"/>
  <c r="M54" i="27"/>
  <c r="M65" i="27"/>
  <c r="N1009" i="27"/>
  <c r="L704" i="27"/>
  <c r="M1043" i="27"/>
  <c r="N1141" i="27"/>
  <c r="M88" i="27"/>
  <c r="N1353" i="27"/>
  <c r="N35" i="27"/>
  <c r="M1095" i="27"/>
  <c r="N325" i="27"/>
  <c r="N309" i="27"/>
  <c r="N369" i="27"/>
  <c r="L278" i="27"/>
  <c r="L1111" i="27"/>
  <c r="N34" i="27"/>
  <c r="N843" i="27"/>
  <c r="M589" i="27"/>
  <c r="N766" i="27"/>
  <c r="M146" i="27"/>
  <c r="L449" i="27"/>
  <c r="N229" i="27"/>
  <c r="M1181" i="27"/>
  <c r="M954" i="27"/>
  <c r="L575" i="27"/>
  <c r="K1492" i="27"/>
  <c r="L993" i="27"/>
  <c r="K1093" i="27"/>
  <c r="L933" i="27"/>
  <c r="M1416" i="27"/>
  <c r="L1447" i="27"/>
  <c r="M122" i="27"/>
  <c r="L1372" i="27"/>
  <c r="K729" i="27"/>
  <c r="L1264" i="27"/>
  <c r="N134" i="27"/>
  <c r="K996" i="27"/>
  <c r="M1260" i="27"/>
  <c r="N83" i="27"/>
  <c r="L1258" i="27"/>
  <c r="K212" i="27"/>
  <c r="L271" i="27"/>
  <c r="N1112" i="27"/>
  <c r="K536" i="27"/>
  <c r="L1169" i="27"/>
  <c r="N300" i="27"/>
  <c r="M769" i="27"/>
  <c r="K554" i="27"/>
  <c r="M1198" i="27"/>
  <c r="N659" i="27"/>
  <c r="M151" i="27"/>
  <c r="M942" i="27"/>
  <c r="M626" i="27"/>
  <c r="K1060" i="27"/>
  <c r="L291" i="27"/>
  <c r="N684" i="27"/>
  <c r="N167" i="27"/>
  <c r="N593" i="27"/>
  <c r="N1119" i="27"/>
  <c r="M1371" i="27"/>
  <c r="K143" i="27"/>
  <c r="L1366" i="27"/>
  <c r="N608" i="27"/>
  <c r="L197" i="27"/>
  <c r="M1317" i="27"/>
  <c r="K40" i="27"/>
  <c r="K1464" i="27"/>
  <c r="K283" i="27"/>
  <c r="L96" i="27"/>
  <c r="K1428" i="27"/>
  <c r="N1517" i="27"/>
  <c r="N799" i="27"/>
  <c r="K544" i="27"/>
  <c r="K69" i="27"/>
  <c r="E624" i="27"/>
  <c r="M199" i="27"/>
  <c r="M436" i="27"/>
  <c r="L925" i="27"/>
  <c r="N1326" i="27"/>
  <c r="K102" i="27"/>
  <c r="M177" i="27"/>
  <c r="K216" i="27"/>
  <c r="M64" i="27"/>
  <c r="L774" i="27"/>
  <c r="K353" i="27"/>
  <c r="N1396" i="27"/>
  <c r="N68" i="27"/>
  <c r="N126" i="27"/>
  <c r="L248" i="27"/>
  <c r="N17" i="27"/>
  <c r="M1397" i="27"/>
  <c r="K1251" i="27"/>
  <c r="N1058" i="27"/>
  <c r="N250" i="27"/>
  <c r="K515" i="27"/>
  <c r="K105" i="27"/>
  <c r="K723" i="27"/>
  <c r="K801" i="27"/>
  <c r="N1322" i="27"/>
  <c r="L938" i="27"/>
  <c r="L450" i="27"/>
  <c r="M1087" i="27"/>
  <c r="K1104" i="27"/>
  <c r="N225" i="27"/>
  <c r="L1445" i="27"/>
  <c r="L1509" i="27"/>
  <c r="L1494" i="27"/>
  <c r="K1437" i="27"/>
  <c r="N1140" i="27"/>
  <c r="M1322" i="27"/>
  <c r="L901" i="27"/>
  <c r="K509" i="27"/>
  <c r="E726" i="27"/>
  <c r="N1261" i="27"/>
  <c r="K1173" i="27"/>
  <c r="N308" i="27"/>
  <c r="K725" i="27"/>
  <c r="L979" i="27"/>
  <c r="L173" i="27"/>
  <c r="N228" i="27"/>
  <c r="L1208" i="27"/>
  <c r="N1277" i="27"/>
  <c r="K619" i="27"/>
  <c r="K896" i="27"/>
  <c r="N1045" i="27"/>
  <c r="M563" i="27"/>
  <c r="N737" i="27"/>
  <c r="N388" i="27"/>
  <c r="L205" i="27"/>
  <c r="N204" i="27"/>
  <c r="M624" i="27"/>
  <c r="K1302" i="27"/>
  <c r="L635" i="27"/>
  <c r="N61" i="27"/>
  <c r="L1063" i="27"/>
  <c r="L826" i="27"/>
  <c r="N965" i="27"/>
  <c r="L262" i="27"/>
  <c r="L214" i="27"/>
  <c r="M1109" i="27"/>
  <c r="K1421" i="27"/>
  <c r="L380" i="27"/>
  <c r="K871" i="27"/>
  <c r="L242" i="27"/>
  <c r="M592" i="27"/>
  <c r="N971" i="27"/>
  <c r="L1263" i="27"/>
  <c r="L1285" i="27"/>
  <c r="L529" i="27"/>
  <c r="N1503" i="27"/>
  <c r="L1090" i="27"/>
  <c r="K1240" i="27"/>
  <c r="M44" i="27"/>
  <c r="K889" i="27"/>
  <c r="N869" i="27"/>
  <c r="L33" i="27"/>
  <c r="K822" i="27"/>
  <c r="K146" i="27"/>
  <c r="M1187" i="27"/>
  <c r="M1008" i="27"/>
  <c r="N922" i="27"/>
  <c r="L276" i="27"/>
  <c r="L175" i="27"/>
  <c r="L1037" i="27"/>
  <c r="K1397" i="27"/>
  <c r="M1274" i="27"/>
  <c r="M1288" i="27"/>
  <c r="M440" i="27"/>
  <c r="K893" i="27"/>
  <c r="M656" i="27"/>
  <c r="M1012" i="27"/>
  <c r="M571" i="27"/>
  <c r="K977" i="27"/>
  <c r="K702" i="27"/>
  <c r="M765" i="27"/>
  <c r="K273" i="27"/>
  <c r="K1200" i="27"/>
  <c r="K1229" i="27"/>
  <c r="K1426" i="27"/>
  <c r="L527" i="27"/>
  <c r="N671" i="27"/>
  <c r="N1103" i="27"/>
  <c r="K954" i="27"/>
  <c r="L955" i="27"/>
  <c r="K220" i="27"/>
  <c r="L1057" i="27"/>
  <c r="M1122" i="27"/>
  <c r="N1366" i="27"/>
  <c r="K1114" i="27"/>
  <c r="N482" i="27"/>
  <c r="L747" i="27"/>
  <c r="M1038" i="27"/>
  <c r="L1024" i="27"/>
  <c r="M1032" i="27"/>
  <c r="K848" i="27"/>
  <c r="K728" i="27"/>
  <c r="N585" i="27"/>
  <c r="M241" i="27"/>
  <c r="L1382" i="27"/>
  <c r="M1472" i="27"/>
  <c r="M1355" i="27"/>
  <c r="M1157" i="27"/>
  <c r="L1028" i="27"/>
  <c r="N1329" i="27"/>
  <c r="K416" i="27"/>
  <c r="K1283" i="27"/>
  <c r="K1328" i="27"/>
  <c r="M967" i="27"/>
  <c r="M413" i="27"/>
  <c r="K95" i="27"/>
  <c r="L127" i="27"/>
  <c r="M963" i="27"/>
  <c r="N137" i="27"/>
  <c r="M807" i="27"/>
  <c r="L1130" i="27"/>
  <c r="L49" i="27"/>
  <c r="N1042" i="27"/>
  <c r="L799" i="27"/>
  <c r="K202" i="27"/>
  <c r="K549" i="27"/>
  <c r="K1374" i="27"/>
  <c r="N1518" i="27"/>
  <c r="K222" i="27"/>
  <c r="K185" i="27"/>
  <c r="K223" i="27"/>
  <c r="M561" i="27"/>
  <c r="K1002" i="27"/>
  <c r="L1408" i="27"/>
  <c r="N1474" i="27"/>
  <c r="K1152" i="27"/>
  <c r="M543" i="27"/>
  <c r="K662" i="27"/>
  <c r="L980" i="27"/>
  <c r="K331" i="27"/>
  <c r="K1498" i="27"/>
  <c r="N1406" i="27"/>
  <c r="K1178" i="27"/>
  <c r="N1308" i="27"/>
  <c r="M206" i="27"/>
  <c r="N959" i="27"/>
  <c r="K616" i="27"/>
  <c r="K171" i="27"/>
  <c r="L260" i="27"/>
  <c r="L555" i="27"/>
  <c r="N543" i="27"/>
  <c r="M674" i="27"/>
  <c r="N1427" i="27"/>
  <c r="K827" i="27"/>
  <c r="N1331" i="27"/>
  <c r="K1291" i="27"/>
  <c r="N1455" i="27"/>
  <c r="M760" i="27"/>
  <c r="N416" i="27"/>
  <c r="M956" i="27"/>
  <c r="L1314" i="27"/>
  <c r="L971" i="27"/>
  <c r="L89" i="27"/>
  <c r="N747" i="27"/>
  <c r="N1043" i="27"/>
  <c r="K904" i="27"/>
  <c r="K342" i="27"/>
  <c r="L570" i="27"/>
  <c r="M1510" i="27"/>
  <c r="L775" i="27"/>
  <c r="N107" i="27"/>
  <c r="M874" i="27"/>
  <c r="N1084" i="27"/>
  <c r="K1205" i="27"/>
  <c r="N938" i="27"/>
  <c r="L519" i="27"/>
  <c r="K873" i="27"/>
  <c r="L534" i="27"/>
  <c r="M1479" i="27"/>
  <c r="M1462" i="27"/>
  <c r="K1094" i="27"/>
  <c r="K188" i="27"/>
  <c r="N106" i="27"/>
  <c r="K1112" i="27"/>
  <c r="L602" i="27"/>
  <c r="M320" i="27"/>
  <c r="L1237" i="27"/>
  <c r="K1170" i="27"/>
  <c r="N449" i="27"/>
  <c r="K704" i="27"/>
  <c r="L50" i="27"/>
  <c r="L566" i="27"/>
  <c r="N874" i="27"/>
  <c r="N1297" i="27"/>
  <c r="M659" i="27"/>
  <c r="N156" i="27"/>
  <c r="N1145" i="27"/>
  <c r="L282" i="27"/>
  <c r="L1159" i="27"/>
  <c r="N1303" i="27"/>
  <c r="K1146" i="27"/>
  <c r="N1394" i="27"/>
  <c r="K1212" i="27"/>
  <c r="N573" i="27"/>
  <c r="M503" i="27"/>
  <c r="K325" i="27"/>
  <c r="L1411" i="27"/>
  <c r="K291" i="27"/>
  <c r="K926" i="27"/>
  <c r="M118" i="27"/>
  <c r="M1003" i="27"/>
  <c r="M544" i="27"/>
  <c r="K1026" i="27"/>
  <c r="K103" i="27"/>
  <c r="L1388" i="27"/>
  <c r="M47" i="27"/>
  <c r="N700" i="27"/>
  <c r="N1461" i="27"/>
  <c r="N1088" i="27"/>
  <c r="M1140" i="27"/>
  <c r="N496" i="27"/>
  <c r="N1053" i="27"/>
  <c r="M1056" i="27"/>
  <c r="L1163" i="27"/>
  <c r="L1257" i="27"/>
  <c r="M1286" i="27"/>
  <c r="K1057" i="27"/>
  <c r="K423" i="27"/>
  <c r="L522" i="27"/>
  <c r="L1121" i="27"/>
  <c r="K891" i="27"/>
  <c r="L1133" i="27"/>
  <c r="K262" i="27"/>
  <c r="K77" i="27"/>
  <c r="L1473" i="27"/>
  <c r="M318" i="27"/>
  <c r="K38" i="27"/>
  <c r="N1504" i="27"/>
  <c r="K1419" i="27"/>
  <c r="K1022" i="27"/>
  <c r="M1202" i="27"/>
  <c r="L900" i="27"/>
  <c r="K745" i="27"/>
  <c r="K1485" i="27"/>
  <c r="M1409" i="27"/>
  <c r="L507" i="27"/>
  <c r="L768" i="27"/>
  <c r="M712" i="27"/>
  <c r="L525" i="27"/>
  <c r="L1345" i="27"/>
  <c r="K388" i="27"/>
  <c r="L550" i="27"/>
  <c r="L562" i="27"/>
  <c r="N530" i="27"/>
  <c r="M1185" i="27"/>
  <c r="L500" i="27"/>
  <c r="M135" i="27"/>
  <c r="K272" i="27"/>
  <c r="K300" i="27"/>
  <c r="M1432" i="27"/>
  <c r="N307" i="27"/>
  <c r="N305" i="27"/>
  <c r="M1485" i="27"/>
  <c r="M1124" i="27"/>
  <c r="L123" i="27"/>
  <c r="N712" i="27"/>
  <c r="M818" i="27"/>
  <c r="L253" i="27"/>
  <c r="L195" i="27"/>
  <c r="L143" i="27"/>
  <c r="N1270" i="27"/>
  <c r="K107" i="27"/>
  <c r="K1447" i="27"/>
  <c r="L1046" i="27"/>
  <c r="K1331" i="27"/>
  <c r="K971" i="27"/>
  <c r="K692" i="27"/>
  <c r="K442" i="27"/>
  <c r="K542" i="27"/>
  <c r="L790" i="27"/>
  <c r="K477" i="27"/>
  <c r="K31" i="27"/>
  <c r="K887" i="27"/>
  <c r="E659" i="27"/>
  <c r="L995" i="27"/>
  <c r="N394" i="27"/>
  <c r="N1463" i="27"/>
  <c r="N60" i="27"/>
  <c r="M820" i="27"/>
  <c r="M1309" i="27"/>
  <c r="N140" i="27"/>
  <c r="L1357" i="27"/>
  <c r="M334" i="27"/>
  <c r="K351" i="27"/>
  <c r="N191" i="27"/>
  <c r="K338" i="27"/>
  <c r="N949" i="27"/>
  <c r="L88" i="27"/>
  <c r="M1178" i="27"/>
  <c r="L1255" i="27"/>
  <c r="M174" i="27"/>
  <c r="L553" i="27"/>
  <c r="L484" i="27"/>
  <c r="L1122" i="27"/>
  <c r="N658" i="27"/>
  <c r="M1425" i="27"/>
  <c r="N183" i="27"/>
  <c r="N1521" i="27"/>
  <c r="L1005" i="27"/>
  <c r="N19" i="27"/>
  <c r="K976" i="27"/>
  <c r="N889" i="27"/>
  <c r="K1449" i="27"/>
  <c r="K195" i="27"/>
  <c r="M1303" i="27"/>
  <c r="K1461" i="27"/>
  <c r="M119" i="27"/>
  <c r="K767" i="27"/>
  <c r="L645" i="27"/>
  <c r="M899" i="27"/>
  <c r="N1243" i="27"/>
  <c r="K580" i="27"/>
  <c r="L1008" i="27"/>
  <c r="M292" i="27"/>
  <c r="N367" i="27"/>
  <c r="K1171" i="27"/>
  <c r="K1019" i="27"/>
  <c r="L1499" i="27"/>
  <c r="N703" i="27"/>
  <c r="M1261" i="27"/>
  <c r="K1446" i="27"/>
  <c r="K922" i="27"/>
  <c r="K540" i="27"/>
  <c r="K1098" i="27"/>
  <c r="M1230" i="27"/>
  <c r="M782" i="27"/>
  <c r="K593" i="27"/>
  <c r="M1007" i="27"/>
  <c r="N1013" i="27"/>
  <c r="N854" i="27"/>
  <c r="K1259" i="27"/>
  <c r="N268" i="27"/>
  <c r="K639" i="27"/>
  <c r="K521" i="27"/>
  <c r="L1508" i="27"/>
  <c r="L419" i="27"/>
  <c r="L1248" i="27"/>
  <c r="M881" i="27"/>
  <c r="K72" i="27"/>
  <c r="L1142" i="27"/>
  <c r="K302" i="27"/>
  <c r="K1047" i="27"/>
  <c r="M1331" i="27"/>
  <c r="M549" i="27"/>
  <c r="M921" i="27"/>
  <c r="M1203" i="27"/>
  <c r="L270" i="27"/>
  <c r="M1349" i="27"/>
  <c r="M1018" i="27"/>
  <c r="M1179" i="27"/>
  <c r="N932" i="27"/>
  <c r="L554" i="27"/>
  <c r="K975" i="27"/>
  <c r="L1242" i="27"/>
  <c r="L1488" i="27"/>
  <c r="K570" i="27"/>
  <c r="M813" i="27"/>
  <c r="M439" i="27"/>
  <c r="N31" i="27"/>
  <c r="M481" i="27"/>
  <c r="M165" i="27"/>
  <c r="K1335" i="27"/>
  <c r="L244" i="27"/>
  <c r="N697" i="27"/>
  <c r="K1265" i="27"/>
  <c r="L705" i="27"/>
  <c r="L781" i="27"/>
  <c r="K967" i="27"/>
  <c r="M872" i="27"/>
  <c r="N1381" i="27"/>
  <c r="M1385" i="27"/>
  <c r="N77" i="27"/>
  <c r="L1227" i="27"/>
  <c r="L541" i="27"/>
  <c r="K1473" i="27"/>
  <c r="L1260" i="27"/>
  <c r="L68" i="27"/>
  <c r="N201" i="27"/>
  <c r="L722" i="27"/>
  <c r="M1473" i="27"/>
  <c r="M207" i="27"/>
  <c r="K375" i="27"/>
  <c r="N887" i="27"/>
  <c r="M63" i="27"/>
  <c r="N968" i="27"/>
  <c r="K1409" i="27"/>
  <c r="M349" i="27"/>
  <c r="K1413" i="27"/>
  <c r="M1461" i="27"/>
  <c r="L1461" i="27"/>
  <c r="K1144" i="27"/>
  <c r="L632" i="27"/>
  <c r="L1436" i="27"/>
  <c r="N298" i="27"/>
  <c r="M1223" i="27"/>
  <c r="N188" i="27"/>
  <c r="K617" i="27"/>
  <c r="N1209" i="27"/>
  <c r="N961" i="27"/>
  <c r="N888" i="27"/>
  <c r="N223" i="27"/>
  <c r="L1205" i="27"/>
  <c r="K443" i="27"/>
  <c r="N182" i="27"/>
  <c r="N1511" i="27"/>
  <c r="N197" i="27"/>
  <c r="M1234" i="27"/>
  <c r="K128" i="27"/>
  <c r="K475" i="27"/>
  <c r="M824" i="27"/>
  <c r="L1135" i="27"/>
  <c r="K197" i="27"/>
  <c r="L411" i="27"/>
  <c r="L120" i="27"/>
  <c r="L321" i="27"/>
  <c r="N431" i="27"/>
  <c r="M1453" i="27"/>
  <c r="L1096" i="27"/>
  <c r="M1188" i="27"/>
  <c r="L1512" i="27"/>
  <c r="K636" i="27"/>
  <c r="M964" i="27"/>
  <c r="N1434" i="27"/>
  <c r="M485" i="27"/>
  <c r="M1266" i="27"/>
  <c r="N525" i="27"/>
  <c r="N858" i="27"/>
  <c r="N1086" i="27"/>
  <c r="N1281" i="27"/>
  <c r="N1252" i="27"/>
  <c r="N512" i="27"/>
  <c r="N1401" i="27"/>
  <c r="K1457" i="27"/>
  <c r="M416" i="27"/>
  <c r="N631" i="27"/>
  <c r="N579" i="27"/>
  <c r="M805" i="27"/>
  <c r="D4" i="27"/>
  <c r="N517" i="27"/>
  <c r="L502" i="27"/>
  <c r="K1029" i="27"/>
  <c r="K438" i="27"/>
  <c r="N1336" i="27"/>
  <c r="L444" i="27"/>
  <c r="N448" i="27"/>
  <c r="N1400" i="27"/>
  <c r="L1426" i="27"/>
  <c r="L1500" i="27"/>
  <c r="N347" i="27"/>
  <c r="M501" i="27"/>
  <c r="K1282" i="27"/>
  <c r="M295" i="27"/>
  <c r="K1156" i="27"/>
  <c r="L1496" i="27"/>
  <c r="K285" i="27"/>
  <c r="N544" i="27"/>
  <c r="M901" i="27"/>
  <c r="K41" i="27"/>
  <c r="M1304" i="27"/>
  <c r="K760" i="27"/>
  <c r="M1389" i="27"/>
  <c r="L987" i="27"/>
  <c r="M907" i="27"/>
  <c r="L146" i="27"/>
  <c r="K1010" i="27"/>
  <c r="M600" i="27"/>
  <c r="L920" i="27"/>
  <c r="N1505" i="27"/>
  <c r="M685" i="27"/>
  <c r="L78" i="27"/>
  <c r="M1451" i="27"/>
  <c r="N1392" i="27"/>
  <c r="L896" i="27"/>
  <c r="L37" i="27"/>
  <c r="L1526" i="27"/>
  <c r="L678" i="27"/>
  <c r="N406" i="27"/>
  <c r="K1411" i="27"/>
  <c r="L1094" i="27"/>
  <c r="L1434" i="27"/>
  <c r="M1065" i="27"/>
  <c r="K458" i="27"/>
  <c r="M30" i="27"/>
  <c r="M19" i="27"/>
  <c r="L1399" i="27"/>
  <c r="N866" i="27"/>
  <c r="M1348" i="27"/>
  <c r="M625" i="27"/>
  <c r="K736" i="27"/>
  <c r="L339" i="27"/>
  <c r="N1364" i="27"/>
  <c r="K565" i="27"/>
  <c r="K1069" i="27"/>
  <c r="M662" i="27"/>
  <c r="N1340" i="27"/>
  <c r="M243" i="27"/>
  <c r="K404" i="27"/>
  <c r="L1361" i="27"/>
  <c r="K541" i="27"/>
  <c r="M1282" i="27"/>
  <c r="N1137" i="27"/>
  <c r="N253" i="27"/>
  <c r="K500" i="27"/>
  <c r="K230" i="27"/>
  <c r="N447" i="27"/>
  <c r="N1357" i="27"/>
  <c r="L1449" i="27"/>
  <c r="K1065" i="27"/>
  <c r="L48" i="27"/>
  <c r="K1184" i="27"/>
  <c r="L572" i="27"/>
  <c r="M1254" i="27"/>
  <c r="N296" i="27"/>
  <c r="M784" i="27"/>
  <c r="M1196" i="27"/>
  <c r="L1117" i="27"/>
  <c r="L1162" i="27"/>
  <c r="L1471" i="27"/>
  <c r="K512" i="27"/>
  <c r="N1325" i="27"/>
  <c r="K21" i="27"/>
  <c r="N581" i="27"/>
  <c r="N139" i="27"/>
  <c r="K150" i="27"/>
  <c r="N994" i="27"/>
  <c r="N1457" i="27"/>
  <c r="M109" i="27"/>
  <c r="N953" i="27"/>
  <c r="M1068" i="27"/>
  <c r="L1486" i="27"/>
  <c r="K1359" i="27"/>
  <c r="N78" i="27"/>
  <c r="K495" i="27"/>
  <c r="L295" i="27"/>
  <c r="N378" i="27"/>
  <c r="N251" i="27"/>
  <c r="M1195" i="27"/>
  <c r="M1117" i="27"/>
  <c r="M479" i="27"/>
  <c r="N1003" i="27"/>
  <c r="K701" i="27"/>
  <c r="K759" i="27"/>
  <c r="M882" i="27"/>
  <c r="K186" i="27"/>
  <c r="E658" i="27"/>
  <c r="K1386" i="27"/>
  <c r="K55" i="27"/>
  <c r="M366" i="27"/>
  <c r="K901" i="27"/>
  <c r="K397" i="27"/>
  <c r="K1096" i="27"/>
  <c r="N1194" i="27"/>
  <c r="L1023" i="27"/>
  <c r="N765" i="27"/>
  <c r="L28" i="27"/>
  <c r="N285" i="27"/>
  <c r="L787" i="27"/>
  <c r="L910" i="27"/>
  <c r="N373" i="27"/>
  <c r="K370" i="27"/>
  <c r="N256" i="27"/>
  <c r="K1380" i="27"/>
  <c r="M346" i="27"/>
  <c r="N664" i="27"/>
  <c r="K1516" i="27"/>
  <c r="K816" i="27"/>
  <c r="M1131" i="27"/>
  <c r="N39" i="27"/>
  <c r="K1269" i="27"/>
  <c r="N1311" i="27"/>
  <c r="N755" i="27"/>
  <c r="L860" i="27"/>
  <c r="N686" i="27"/>
  <c r="L269" i="27"/>
  <c r="N692" i="27"/>
  <c r="N1257" i="27"/>
  <c r="N960" i="27"/>
  <c r="M382" i="27"/>
  <c r="K683" i="27"/>
  <c r="M463" i="27"/>
  <c r="L560" i="27"/>
  <c r="K1362" i="27"/>
  <c r="M1112" i="27"/>
  <c r="M1193" i="27"/>
  <c r="L1031" i="27"/>
  <c r="L898" i="27"/>
  <c r="N190" i="27"/>
  <c r="M723" i="27"/>
  <c r="M172" i="27"/>
  <c r="L1276" i="27"/>
  <c r="M960" i="27"/>
  <c r="N405" i="27"/>
  <c r="M517" i="27"/>
  <c r="K1073" i="27"/>
  <c r="M892" i="27"/>
  <c r="K455" i="27"/>
  <c r="N873" i="27"/>
  <c r="M607" i="27"/>
  <c r="M305" i="27"/>
  <c r="K865" i="27"/>
  <c r="M137" i="27"/>
  <c r="L1304" i="27"/>
  <c r="K679" i="27"/>
  <c r="M833" i="27"/>
  <c r="E567" i="27"/>
  <c r="L42" i="27"/>
  <c r="M1352" i="27"/>
  <c r="K780" i="27"/>
  <c r="L1231" i="27"/>
  <c r="K774" i="27"/>
  <c r="N909" i="27"/>
  <c r="M1411" i="27"/>
  <c r="L499" i="27"/>
  <c r="L1396" i="27"/>
  <c r="M431" i="27"/>
  <c r="K1336" i="27"/>
  <c r="M904" i="27"/>
  <c r="M864" i="27"/>
  <c r="N426" i="27"/>
  <c r="N1379" i="27"/>
  <c r="M1017" i="27"/>
  <c r="L283" i="27"/>
  <c r="N1350" i="27"/>
  <c r="L1336" i="27"/>
  <c r="K98" i="27"/>
  <c r="N955" i="27"/>
  <c r="K693" i="27"/>
  <c r="N1500" i="27"/>
  <c r="M1390" i="27"/>
  <c r="N1426" i="27"/>
  <c r="K1126" i="27"/>
  <c r="L742" i="27"/>
  <c r="K1438" i="27"/>
  <c r="K880" i="27"/>
  <c r="K1077" i="27"/>
  <c r="M590" i="27"/>
  <c r="M1523" i="27"/>
  <c r="K766" i="27"/>
  <c r="K989" i="27"/>
  <c r="L1370" i="27"/>
  <c r="M121" i="27"/>
  <c r="K174" i="27"/>
  <c r="K255" i="27"/>
  <c r="N88" i="27"/>
  <c r="K781" i="27"/>
  <c r="L685" i="27"/>
  <c r="K396" i="27"/>
  <c r="K1247" i="27"/>
  <c r="M1431" i="27"/>
  <c r="L392" i="27"/>
  <c r="L1206" i="27"/>
  <c r="L273" i="27"/>
  <c r="M1525" i="27"/>
  <c r="N1327" i="27"/>
  <c r="N973" i="27"/>
  <c r="M1211" i="27"/>
  <c r="M701" i="27"/>
  <c r="L1340" i="27"/>
  <c r="E666" i="27"/>
  <c r="E329" i="27"/>
  <c r="K1150" i="27"/>
  <c r="L1403" i="27"/>
  <c r="M1382" i="27"/>
  <c r="M957" i="27"/>
  <c r="L73" i="27"/>
  <c r="N1300" i="27"/>
  <c r="M1490" i="27"/>
  <c r="K1209" i="27"/>
  <c r="M740" i="27"/>
  <c r="K970" i="27"/>
  <c r="N63" i="27"/>
  <c r="L292" i="27"/>
  <c r="M1085" i="27"/>
  <c r="L176" i="27"/>
  <c r="L385" i="27"/>
  <c r="N1096" i="27"/>
  <c r="N383" i="27"/>
  <c r="M1519" i="27"/>
  <c r="M1055" i="27"/>
  <c r="K527" i="27"/>
  <c r="L957" i="27"/>
  <c r="M1268" i="27"/>
  <c r="N1265" i="27"/>
  <c r="N529" i="27"/>
  <c r="L880" i="27"/>
  <c r="K386" i="27"/>
  <c r="N1171" i="27"/>
  <c r="N242" i="27"/>
  <c r="L540" i="27"/>
  <c r="L379" i="27"/>
  <c r="L504" i="27"/>
  <c r="M1241" i="27"/>
  <c r="N1294" i="27"/>
  <c r="K1101" i="27"/>
  <c r="N1169" i="27"/>
  <c r="K465" i="27"/>
  <c r="N262" i="27"/>
  <c r="K1134" i="27"/>
  <c r="M397" i="27"/>
  <c r="L1190" i="27"/>
  <c r="K532" i="27"/>
  <c r="N494" i="27"/>
  <c r="M1054" i="27"/>
  <c r="N907" i="27"/>
  <c r="L1236" i="27"/>
  <c r="L219" i="27"/>
  <c r="N501" i="27"/>
  <c r="N989" i="27"/>
  <c r="E37" i="27"/>
  <c r="M341" i="27"/>
  <c r="L486" i="27"/>
  <c r="M738" i="27"/>
  <c r="N1387" i="27"/>
  <c r="L372" i="27"/>
  <c r="L1482" i="27"/>
  <c r="L334" i="27"/>
  <c r="K797" i="27"/>
  <c r="L1437" i="27"/>
  <c r="K877" i="27"/>
  <c r="M476" i="27"/>
  <c r="N1010" i="27"/>
  <c r="M682" i="27"/>
  <c r="K139" i="27"/>
  <c r="K340" i="27"/>
  <c r="N814" i="27"/>
  <c r="M1207" i="27"/>
  <c r="K1086" i="27"/>
  <c r="K123" i="27"/>
  <c r="N622" i="27"/>
  <c r="M1269" i="27"/>
  <c r="N130" i="27"/>
  <c r="K227" i="27"/>
  <c r="N422" i="27"/>
  <c r="L812" i="27"/>
  <c r="K850" i="27"/>
  <c r="E248" i="27"/>
  <c r="L377" i="27"/>
  <c r="M827" i="27"/>
  <c r="L1204" i="27"/>
  <c r="L751" i="27"/>
  <c r="N442" i="27"/>
  <c r="E480" i="27"/>
  <c r="L890" i="27"/>
  <c r="E153" i="27"/>
  <c r="M991" i="27"/>
  <c r="L1493" i="27"/>
  <c r="L221" i="27"/>
  <c r="N1273" i="27"/>
  <c r="K32" i="27"/>
  <c r="N390" i="27"/>
  <c r="K691" i="27"/>
  <c r="L899" i="27"/>
  <c r="L1290" i="27"/>
  <c r="K840" i="27"/>
  <c r="K798" i="27"/>
  <c r="N685" i="27"/>
  <c r="N263" i="27"/>
  <c r="L208" i="27"/>
  <c r="L58" i="27"/>
  <c r="N212" i="27"/>
  <c r="M297" i="27"/>
  <c r="K67" i="27"/>
  <c r="L1359" i="27"/>
  <c r="N495" i="27"/>
  <c r="L950" i="27"/>
  <c r="M256" i="27"/>
  <c r="M1025" i="27"/>
  <c r="K1227" i="27"/>
  <c r="N819" i="27"/>
  <c r="K1341" i="27"/>
  <c r="K457" i="27"/>
  <c r="L1167" i="27"/>
  <c r="M138" i="27"/>
  <c r="L463" i="27"/>
  <c r="M84" i="27"/>
  <c r="K1387" i="27"/>
  <c r="N1384" i="27"/>
  <c r="L36" i="27"/>
  <c r="M982" i="27"/>
  <c r="L521" i="27"/>
  <c r="L565" i="27"/>
  <c r="L1029" i="27"/>
  <c r="K1298" i="27"/>
  <c r="K1237" i="27"/>
  <c r="K1523" i="27"/>
  <c r="M188" i="27"/>
  <c r="L445" i="27"/>
  <c r="K522" i="27"/>
  <c r="L839" i="27"/>
  <c r="L756" i="27"/>
  <c r="M1221" i="27"/>
  <c r="L359" i="27"/>
  <c r="L1362" i="27"/>
  <c r="N1430" i="27"/>
  <c r="N715" i="27"/>
  <c r="K346" i="27"/>
  <c r="L872" i="27"/>
  <c r="L845" i="27"/>
  <c r="N913" i="27"/>
  <c r="M576" i="27"/>
  <c r="M1035" i="27"/>
  <c r="N99" i="27"/>
  <c r="L1158" i="27"/>
  <c r="M825" i="27"/>
  <c r="M783" i="27"/>
  <c r="L827" i="27"/>
  <c r="N1035" i="27"/>
  <c r="N674" i="27"/>
  <c r="N743" i="27"/>
  <c r="L532" i="27"/>
  <c r="N840" i="27"/>
  <c r="K597" i="27"/>
  <c r="M1257" i="27"/>
  <c r="K599" i="27"/>
  <c r="N577" i="27"/>
  <c r="M816" i="27"/>
  <c r="K1467" i="27"/>
  <c r="M665" i="27"/>
  <c r="N51" i="27"/>
  <c r="N15" i="27"/>
  <c r="M1180" i="27"/>
  <c r="K717" i="27"/>
  <c r="K973" i="27"/>
  <c r="N1164" i="27"/>
  <c r="M672" i="27"/>
  <c r="E492" i="27"/>
  <c r="M1393" i="27"/>
  <c r="L611" i="27"/>
  <c r="M286" i="27"/>
  <c r="L1439" i="27"/>
  <c r="N104" i="27"/>
  <c r="N1154" i="27"/>
  <c r="K241" i="27"/>
  <c r="N899" i="27"/>
  <c r="L625" i="27"/>
  <c r="L1221" i="27"/>
  <c r="M1412" i="27"/>
  <c r="K389" i="27"/>
  <c r="K490" i="27"/>
  <c r="K820" i="27"/>
  <c r="L559" i="27"/>
  <c r="K788" i="27"/>
  <c r="N334" i="27"/>
  <c r="K323" i="27"/>
  <c r="N143" i="27"/>
  <c r="N248" i="27"/>
  <c r="N975" i="27"/>
  <c r="M1430" i="27"/>
  <c r="N1002" i="27"/>
  <c r="N717" i="27"/>
  <c r="M554" i="27"/>
  <c r="N833" i="27"/>
  <c r="M1427" i="27"/>
  <c r="L189" i="27"/>
  <c r="N279" i="27"/>
  <c r="N856" i="27"/>
  <c r="L1201" i="27"/>
  <c r="M488" i="27"/>
  <c r="N1158" i="27"/>
  <c r="K739" i="27"/>
  <c r="E497" i="27"/>
  <c r="M383" i="27"/>
  <c r="K569" i="27"/>
  <c r="K664" i="27"/>
  <c r="L1441" i="27"/>
  <c r="N375" i="27"/>
  <c r="N1407" i="27"/>
  <c r="M18" i="27"/>
  <c r="K1004" i="27"/>
  <c r="K149" i="27"/>
  <c r="N595" i="27"/>
  <c r="M1296" i="27"/>
  <c r="N857" i="27"/>
  <c r="N1250" i="27"/>
  <c r="M1176" i="27"/>
  <c r="K497" i="27"/>
  <c r="K864" i="27"/>
  <c r="K393" i="27"/>
  <c r="M432" i="27"/>
  <c r="M696" i="27"/>
  <c r="M1332" i="27"/>
  <c r="M394" i="27"/>
  <c r="L488" i="27"/>
  <c r="K903" i="27"/>
  <c r="N198" i="27"/>
  <c r="K1392" i="27"/>
  <c r="L730" i="27"/>
  <c r="M150" i="27"/>
  <c r="L608" i="27"/>
  <c r="L366" i="27"/>
  <c r="M528" i="27"/>
  <c r="L508" i="27"/>
  <c r="N316" i="27"/>
  <c r="N1359" i="27"/>
  <c r="M802" i="27"/>
  <c r="N272" i="27"/>
  <c r="N647" i="27"/>
  <c r="N392" i="27"/>
  <c r="N310" i="27"/>
  <c r="L1451" i="27"/>
  <c r="L698" i="27"/>
  <c r="M1081" i="27"/>
  <c r="M730" i="27"/>
  <c r="N710" i="27"/>
  <c r="L1042" i="27"/>
  <c r="M1138" i="27"/>
  <c r="M539" i="27"/>
  <c r="M449" i="27"/>
  <c r="K301" i="27"/>
  <c r="M654" i="27"/>
  <c r="N1299" i="27"/>
  <c r="N1321" i="27"/>
  <c r="L72" i="27"/>
  <c r="L1284" i="27"/>
  <c r="K18" i="27"/>
  <c r="M1164" i="27"/>
  <c r="M664" i="27"/>
  <c r="K1337" i="27"/>
  <c r="L741" i="27"/>
  <c r="L661" i="27"/>
  <c r="N235" i="27"/>
  <c r="M1206" i="27"/>
  <c r="K589" i="27"/>
  <c r="N209" i="27"/>
  <c r="N1005" i="27"/>
  <c r="L1424" i="27"/>
  <c r="K948" i="27"/>
  <c r="N1138" i="27"/>
  <c r="M845" i="27"/>
  <c r="N691" i="27"/>
  <c r="N783" i="27"/>
  <c r="M212" i="27"/>
  <c r="N360" i="27"/>
  <c r="N1207" i="27"/>
  <c r="N1030" i="27"/>
  <c r="M1161" i="27"/>
  <c r="N695" i="27"/>
  <c r="M495" i="27"/>
  <c r="L886" i="27"/>
  <c r="N1023" i="27"/>
  <c r="K1135" i="27"/>
  <c r="N1197" i="27"/>
  <c r="M1316" i="27"/>
  <c r="N816" i="27"/>
  <c r="L791" i="27"/>
  <c r="M793" i="27"/>
  <c r="L567" i="27"/>
  <c r="L1030" i="27"/>
  <c r="M427" i="27"/>
  <c r="M140" i="27"/>
  <c r="N138" i="27"/>
  <c r="L1103" i="27"/>
  <c r="L1524" i="27"/>
  <c r="K1222" i="27"/>
  <c r="K918" i="27"/>
  <c r="M236" i="27"/>
  <c r="L1378" i="27"/>
  <c r="K49" i="27"/>
  <c r="L1281" i="27"/>
  <c r="M494" i="27"/>
  <c r="K1072" i="27"/>
  <c r="M1075" i="27"/>
  <c r="M846" i="27"/>
  <c r="K1120" i="27"/>
  <c r="K1236" i="27"/>
  <c r="N1077" i="27"/>
  <c r="N377" i="27"/>
  <c r="N460" i="27"/>
  <c r="K1358" i="27"/>
  <c r="N1044" i="27"/>
  <c r="K1210" i="27"/>
  <c r="M700" i="27"/>
  <c r="K374" i="27"/>
  <c r="E93" i="27"/>
  <c r="N127" i="27"/>
  <c r="N1167" i="27"/>
  <c r="N111" i="27"/>
  <c r="K391" i="27"/>
  <c r="K127" i="27"/>
  <c r="E748" i="27"/>
  <c r="E82" i="27"/>
  <c r="K111" i="27"/>
  <c r="N939" i="27"/>
  <c r="E145" i="27"/>
  <c r="N393" i="27"/>
  <c r="N1445" i="27"/>
  <c r="K68" i="27"/>
  <c r="N876" i="27"/>
  <c r="N1210" i="27"/>
  <c r="N1149" i="27"/>
  <c r="M803" i="27"/>
  <c r="N839" i="27"/>
  <c r="L433" i="27"/>
  <c r="N748" i="27"/>
  <c r="K1522" i="27"/>
  <c r="M577" i="27"/>
  <c r="L1321" i="27"/>
  <c r="L170" i="27"/>
  <c r="L186" i="27"/>
  <c r="K225" i="27"/>
  <c r="M542" i="27"/>
  <c r="N1506" i="27"/>
  <c r="K1169" i="27"/>
  <c r="N951" i="27"/>
  <c r="N827" i="27"/>
  <c r="N338" i="27"/>
  <c r="K344" i="27"/>
  <c r="K1198" i="27"/>
  <c r="K1439" i="27"/>
  <c r="L239" i="27"/>
  <c r="L1528" i="27"/>
  <c r="K1042" i="27"/>
  <c r="N988" i="27"/>
  <c r="K1460" i="27"/>
  <c r="N348" i="27"/>
  <c r="M1353" i="27"/>
  <c r="N812" i="27"/>
  <c r="K1510" i="27"/>
  <c r="N1083" i="27"/>
  <c r="M437" i="27"/>
  <c r="M1350" i="27"/>
  <c r="N1147" i="27"/>
  <c r="L79" i="27"/>
  <c r="K720" i="27"/>
  <c r="N173" i="27"/>
  <c r="N1440" i="27"/>
  <c r="M277" i="27"/>
  <c r="K288" i="27"/>
  <c r="M1414" i="27"/>
  <c r="N213" i="27"/>
  <c r="K1471" i="27"/>
  <c r="K1433" i="27"/>
  <c r="M1210" i="27"/>
  <c r="K769" i="27"/>
  <c r="L865" i="27"/>
  <c r="N1460" i="27"/>
  <c r="N339" i="27"/>
  <c r="K75" i="27"/>
  <c r="M1209" i="27"/>
  <c r="M591" i="27"/>
  <c r="K453" i="27"/>
  <c r="M91" i="27"/>
  <c r="K1074" i="27"/>
  <c r="L679" i="27"/>
  <c r="M1148" i="27"/>
  <c r="K1219" i="27"/>
  <c r="N1291" i="27"/>
  <c r="K1117" i="27"/>
  <c r="N509" i="27"/>
  <c r="N443" i="27"/>
  <c r="N850" i="27"/>
  <c r="K1352" i="27"/>
  <c r="E753" i="27"/>
  <c r="N616" i="27"/>
  <c r="K1355" i="27"/>
  <c r="N148" i="27"/>
  <c r="N942" i="27"/>
  <c r="K828" i="27"/>
  <c r="L873" i="27"/>
  <c r="M1184" i="27"/>
  <c r="N288" i="27"/>
  <c r="L1120" i="27"/>
  <c r="K1164" i="27"/>
  <c r="L703" i="27"/>
  <c r="M1101" i="27"/>
  <c r="N818" i="27"/>
  <c r="K883" i="27"/>
  <c r="N1184" i="27"/>
  <c r="K180" i="27"/>
  <c r="N1433" i="27"/>
  <c r="M508" i="27"/>
  <c r="M1186" i="27"/>
  <c r="K1287" i="27"/>
  <c r="K928" i="27"/>
  <c r="L1152" i="27"/>
  <c r="K1325" i="27"/>
  <c r="K713" i="27"/>
  <c r="N714" i="27"/>
  <c r="L468" i="27"/>
  <c r="L1442" i="27"/>
  <c r="K754" i="27"/>
  <c r="K1009" i="27"/>
  <c r="L355" i="27"/>
  <c r="N260" i="27"/>
  <c r="M1386" i="27"/>
  <c r="E386" i="27"/>
  <c r="M1370" i="27"/>
  <c r="L308" i="27"/>
  <c r="E339" i="27"/>
  <c r="K430" i="27"/>
  <c r="L1218" i="27"/>
  <c r="L911" i="27"/>
  <c r="K37" i="27"/>
  <c r="E728" i="27"/>
  <c r="K647" i="27"/>
  <c r="K1344" i="27"/>
  <c r="M601" i="27"/>
  <c r="L919" i="27"/>
  <c r="K638" i="27"/>
  <c r="L1317" i="27"/>
  <c r="N825" i="27"/>
  <c r="E671" i="27"/>
  <c r="M393" i="27"/>
  <c r="L247" i="27"/>
  <c r="N1334" i="27"/>
  <c r="L1474" i="27"/>
  <c r="E116" i="27"/>
  <c r="L434" i="27"/>
  <c r="K486" i="27"/>
  <c r="M120" i="27"/>
  <c r="M470" i="27"/>
  <c r="N806" i="27"/>
  <c r="K943" i="27"/>
  <c r="L1245" i="27"/>
  <c r="L1306" i="27"/>
  <c r="L1093" i="27"/>
  <c r="L188" i="27"/>
  <c r="M1448" i="27"/>
  <c r="K1206" i="27"/>
  <c r="K1357" i="27"/>
  <c r="L842" i="27"/>
  <c r="N600" i="27"/>
  <c r="M127" i="27"/>
  <c r="L1376" i="27"/>
  <c r="L20" i="27"/>
  <c r="L966" i="27"/>
  <c r="M215" i="27"/>
  <c r="M37" i="27"/>
  <c r="N1383" i="27"/>
  <c r="N718" i="27"/>
  <c r="M350" i="27"/>
  <c r="L956" i="27"/>
  <c r="K1466" i="27"/>
  <c r="L464" i="27"/>
  <c r="K1272" i="27"/>
  <c r="N805" i="27"/>
  <c r="L326" i="27"/>
  <c r="N584" i="27"/>
  <c r="L720" i="27"/>
  <c r="L332" i="27"/>
  <c r="K1130" i="27"/>
  <c r="L374" i="27"/>
  <c r="N568" i="27"/>
  <c r="N835" i="27"/>
  <c r="K493" i="27"/>
  <c r="L1154" i="27"/>
  <c r="M678" i="27"/>
  <c r="K621" i="27"/>
  <c r="L841" i="27"/>
  <c r="L934" i="27"/>
  <c r="L130" i="27"/>
  <c r="M983" i="27"/>
  <c r="L637" i="27"/>
  <c r="N1478" i="27"/>
  <c r="N270" i="27"/>
  <c r="M729" i="27"/>
  <c r="M1465" i="27"/>
  <c r="L589" i="27"/>
  <c r="L1182" i="27"/>
  <c r="L1155" i="27"/>
  <c r="L967" i="27"/>
  <c r="K762" i="27"/>
  <c r="M751" i="27"/>
  <c r="M1273" i="27"/>
  <c r="L746" i="27"/>
  <c r="M1069" i="27"/>
  <c r="K974" i="27"/>
  <c r="L190" i="27"/>
  <c r="L1172" i="27"/>
  <c r="N642" i="27"/>
  <c r="M929" i="27"/>
  <c r="N871" i="27"/>
  <c r="L1462" i="27"/>
  <c r="N324" i="27"/>
  <c r="M860" i="27"/>
  <c r="L459" i="27"/>
  <c r="N1124" i="27"/>
  <c r="N535" i="27"/>
  <c r="M1217" i="27"/>
  <c r="N974" i="27"/>
  <c r="L946" i="27"/>
  <c r="L481" i="27"/>
  <c r="L1256" i="27"/>
  <c r="M1201" i="27"/>
  <c r="K280" i="27"/>
  <c r="N1199" i="27"/>
  <c r="M425" i="27"/>
  <c r="N1039" i="27"/>
  <c r="N847" i="27"/>
  <c r="M1418" i="27"/>
  <c r="M572" i="27"/>
  <c r="K625" i="27"/>
  <c r="K845" i="27"/>
  <c r="N1386" i="27"/>
  <c r="L1495" i="27"/>
  <c r="N57" i="27"/>
  <c r="M1073" i="27"/>
  <c r="M557" i="27"/>
  <c r="M259" i="27"/>
  <c r="K1333" i="27"/>
  <c r="M1480" i="27"/>
  <c r="N1025" i="27"/>
  <c r="E250" i="27"/>
  <c r="N591" i="27"/>
  <c r="M357" i="27"/>
  <c r="L65" i="27"/>
  <c r="K1092" i="27"/>
  <c r="K1465" i="27"/>
  <c r="L103" i="27"/>
  <c r="N506" i="27"/>
  <c r="L16" i="27"/>
  <c r="N114" i="27"/>
  <c r="M487" i="27"/>
  <c r="K403" i="27"/>
  <c r="L218" i="27"/>
  <c r="N1448" i="27"/>
  <c r="N773" i="27"/>
  <c r="N1082" i="27"/>
  <c r="N36" i="27"/>
  <c r="M1236" i="27"/>
  <c r="K807" i="27"/>
  <c r="N362" i="27"/>
  <c r="E670" i="27"/>
  <c r="K1071" i="27"/>
  <c r="N1370" i="27"/>
  <c r="L469" i="27"/>
  <c r="M650" i="27"/>
  <c r="M1312" i="27"/>
  <c r="K1429" i="27"/>
  <c r="N303" i="27"/>
  <c r="K276" i="27"/>
  <c r="M520" i="27"/>
  <c r="K1501" i="27"/>
  <c r="K23" i="27"/>
  <c r="N281" i="27"/>
  <c r="N630" i="27"/>
  <c r="M233" i="27"/>
  <c r="N774" i="27"/>
  <c r="M1441" i="27"/>
  <c r="K709" i="27"/>
  <c r="M87" i="27"/>
  <c r="K130" i="27"/>
  <c r="L709" i="27"/>
  <c r="L825" i="27"/>
  <c r="K650" i="27"/>
  <c r="N575" i="27"/>
  <c r="M838" i="27"/>
  <c r="N1091" i="27"/>
  <c r="L628" i="27"/>
  <c r="K1400" i="27"/>
  <c r="L1353" i="27"/>
  <c r="K628" i="27"/>
  <c r="D3" i="27"/>
  <c r="K1141" i="27"/>
  <c r="K622" i="27"/>
  <c r="K572" i="27"/>
  <c r="K960" i="27"/>
  <c r="K1021" i="27"/>
  <c r="M762" i="27"/>
  <c r="M888" i="27"/>
  <c r="M331" i="27"/>
  <c r="K659" i="27"/>
  <c r="M1368" i="27"/>
  <c r="N30" i="27"/>
  <c r="M160" i="27"/>
  <c r="L268" i="27"/>
  <c r="N756" i="27"/>
  <c r="L63" i="27"/>
  <c r="K789" i="27"/>
  <c r="K1246" i="27"/>
  <c r="M182" i="27"/>
  <c r="N135" i="27"/>
  <c r="L1409" i="27"/>
  <c r="L981" i="27"/>
  <c r="N916" i="27"/>
  <c r="N1095" i="27"/>
  <c r="N1312" i="27"/>
  <c r="L388" i="27"/>
  <c r="K492" i="27"/>
  <c r="L383" i="27"/>
  <c r="M621" i="27"/>
  <c r="K613" i="27"/>
  <c r="K81" i="27"/>
  <c r="K1489" i="27"/>
  <c r="L759" i="27"/>
  <c r="M671" i="27"/>
  <c r="K224" i="27"/>
  <c r="M213" i="27"/>
  <c r="M922" i="27"/>
  <c r="M1503" i="27"/>
  <c r="K1517" i="27"/>
  <c r="K1160" i="27"/>
  <c r="K1195" i="27"/>
  <c r="K1190" i="27"/>
  <c r="K952" i="27"/>
  <c r="E586" i="27"/>
  <c r="K1453" i="27"/>
  <c r="M754" i="27"/>
  <c r="M718" i="27"/>
  <c r="K1434" i="27"/>
  <c r="M722" i="27"/>
  <c r="N1360" i="27"/>
  <c r="M789" i="27"/>
  <c r="N990" i="27"/>
  <c r="E312" i="27"/>
  <c r="M179" i="27"/>
  <c r="K1499" i="27"/>
  <c r="M16" i="27"/>
  <c r="N580" i="27"/>
  <c r="K531" i="27"/>
  <c r="L1346" i="27"/>
  <c r="M667" i="27"/>
  <c r="M512" i="27"/>
  <c r="N1274" i="27"/>
  <c r="L1350" i="27"/>
  <c r="K1161" i="27"/>
  <c r="M373" i="27"/>
  <c r="E599" i="27"/>
  <c r="M632" i="27"/>
  <c r="N764" i="27"/>
  <c r="N1301" i="27"/>
  <c r="K553" i="27"/>
  <c r="E609" i="27"/>
  <c r="K714" i="27"/>
  <c r="N928" i="27"/>
  <c r="M1320" i="27"/>
  <c r="L1149" i="27"/>
  <c r="N64" i="27"/>
  <c r="K1025" i="27"/>
  <c r="L785" i="27"/>
  <c r="L1002" i="27"/>
  <c r="M339" i="27"/>
  <c r="L1416" i="27"/>
  <c r="L1078" i="27"/>
  <c r="L151" i="27"/>
  <c r="L365" i="27"/>
  <c r="N1195" i="27"/>
  <c r="M1258" i="27"/>
  <c r="N1238" i="27"/>
  <c r="L1465" i="27"/>
  <c r="N1128" i="27"/>
  <c r="K491" i="27"/>
  <c r="M843" i="27"/>
  <c r="N205" i="27"/>
  <c r="K308" i="27"/>
  <c r="N1438" i="27"/>
  <c r="L1150" i="27"/>
  <c r="L472" i="27"/>
  <c r="M405" i="27"/>
  <c r="L18" i="27"/>
  <c r="K742" i="27"/>
  <c r="N719" i="27"/>
  <c r="N168" i="27"/>
  <c r="E685" i="27"/>
  <c r="N548" i="27"/>
  <c r="M1450" i="27"/>
  <c r="N271" i="27"/>
  <c r="N261" i="27"/>
  <c r="N970" i="27"/>
  <c r="N574" i="27"/>
  <c r="N820" i="27"/>
  <c r="K906" i="27"/>
  <c r="N363" i="27"/>
  <c r="K914" i="27"/>
  <c r="N1507" i="27"/>
  <c r="L15" i="27"/>
  <c r="K172" i="27"/>
  <c r="K108" i="27"/>
  <c r="L617" i="27"/>
  <c r="L1280" i="27"/>
  <c r="L327" i="27"/>
  <c r="M360" i="27"/>
  <c r="K210" i="27"/>
  <c r="K246" i="27"/>
  <c r="L537" i="27"/>
  <c r="L410" i="27"/>
  <c r="L1418" i="27"/>
  <c r="L1379" i="27"/>
  <c r="M307" i="27"/>
  <c r="L364" i="27"/>
  <c r="M1294" i="27"/>
  <c r="N470" i="27"/>
  <c r="K592" i="27"/>
  <c r="N1072" i="27"/>
  <c r="L1483" i="27"/>
  <c r="L207" i="27"/>
  <c r="K1275" i="27"/>
  <c r="L473" i="27"/>
  <c r="M15" i="27"/>
  <c r="L80" i="27"/>
  <c r="N1133" i="27"/>
  <c r="L1116" i="27"/>
  <c r="L1297" i="27"/>
  <c r="N1229" i="27"/>
  <c r="K124" i="27"/>
  <c r="K26" i="27"/>
  <c r="L610" i="27"/>
  <c r="L217" i="27"/>
  <c r="M724" i="27"/>
  <c r="N830" i="27"/>
  <c r="N463" i="27"/>
  <c r="M368" i="27"/>
  <c r="L22" i="27"/>
  <c r="K419" i="27"/>
  <c r="N982" i="27"/>
  <c r="L895" i="27"/>
  <c r="L1301" i="27"/>
  <c r="M1508" i="27"/>
  <c r="M411" i="27"/>
  <c r="L287" i="27"/>
  <c r="N918" i="27"/>
  <c r="N638" i="27"/>
  <c r="M1145" i="27"/>
  <c r="E556" i="27"/>
  <c r="N796" i="27"/>
  <c r="K240" i="27"/>
  <c r="M1063" i="27"/>
  <c r="K58" i="27"/>
  <c r="L1504" i="27"/>
  <c r="L977" i="27"/>
  <c r="L576" i="27"/>
  <c r="L478" i="27"/>
  <c r="K988" i="27"/>
  <c r="N317" i="27"/>
  <c r="L381" i="27"/>
  <c r="M29" i="27"/>
  <c r="K231" i="27"/>
  <c r="K771" i="27"/>
  <c r="N342" i="27"/>
  <c r="K520" i="27"/>
  <c r="K70" i="27"/>
  <c r="K1107" i="27"/>
  <c r="N977" i="27"/>
  <c r="N267" i="27"/>
  <c r="M742" i="27"/>
  <c r="K1063" i="27"/>
  <c r="M1048" i="27"/>
  <c r="N1405" i="27"/>
  <c r="M22" i="27"/>
  <c r="M641" i="27"/>
  <c r="K1232" i="27"/>
  <c r="K677" i="27"/>
  <c r="E418" i="27"/>
  <c r="K287" i="27"/>
  <c r="L580" i="27"/>
  <c r="N66" i="27"/>
  <c r="N185" i="27"/>
  <c r="L587" i="27"/>
  <c r="N1374" i="27"/>
  <c r="K1015" i="27"/>
  <c r="L680" i="27"/>
  <c r="K1080" i="27"/>
  <c r="N1051" i="27"/>
  <c r="L893" i="27"/>
  <c r="K1103" i="27"/>
  <c r="K415" i="27"/>
  <c r="L1061" i="27"/>
  <c r="N1012" i="27"/>
  <c r="N1483" i="27"/>
  <c r="L582" i="27"/>
  <c r="N618" i="27"/>
  <c r="N103" i="27"/>
  <c r="L422" i="27"/>
  <c r="M693" i="27"/>
  <c r="N1348" i="27"/>
  <c r="M831" i="27"/>
  <c r="K1271" i="27"/>
  <c r="L673" i="27"/>
  <c r="M1059" i="27"/>
  <c r="N1317" i="27"/>
  <c r="K237" i="27"/>
  <c r="L373" i="27"/>
  <c r="M1464" i="27"/>
  <c r="L513" i="27"/>
  <c r="M745" i="27"/>
  <c r="N1004" i="27"/>
  <c r="L193" i="27"/>
  <c r="K1504" i="27"/>
  <c r="L39" i="27"/>
  <c r="M548" i="27"/>
  <c r="E316" i="27"/>
  <c r="M294" i="27"/>
  <c r="N740" i="27"/>
  <c r="L350" i="27"/>
  <c r="L279" i="27"/>
  <c r="L454" i="27"/>
  <c r="M1226" i="27"/>
  <c r="N358" i="27"/>
  <c r="L811" i="27"/>
  <c r="M107" i="27"/>
  <c r="N500" i="27"/>
  <c r="M169" i="27"/>
  <c r="M78" i="27"/>
  <c r="M442" i="27"/>
  <c r="L424" i="27"/>
  <c r="M1380" i="27"/>
  <c r="L764" i="27"/>
  <c r="N1241" i="27"/>
  <c r="K1182" i="27"/>
  <c r="N170" i="27"/>
  <c r="L1145" i="27"/>
  <c r="L794" i="27"/>
  <c r="M1512" i="27"/>
  <c r="N1106" i="27"/>
  <c r="K764" i="27"/>
  <c r="L584" i="27"/>
  <c r="M545" i="27"/>
  <c r="L343" i="27"/>
  <c r="L82" i="27"/>
  <c r="M1191" i="27"/>
  <c r="N1486" i="27"/>
  <c r="K1505" i="27"/>
  <c r="N1087" i="27"/>
  <c r="L415" i="27"/>
  <c r="K645" i="27"/>
  <c r="L1241" i="27"/>
  <c r="N1345" i="27"/>
  <c r="M1083" i="27"/>
  <c r="N206" i="27"/>
  <c r="N200" i="27"/>
  <c r="M879" i="27"/>
  <c r="L1097" i="27"/>
  <c r="L161" i="27"/>
  <c r="K548" i="27"/>
  <c r="K1128" i="27"/>
  <c r="M870" i="27"/>
  <c r="M1478" i="27"/>
  <c r="N1393" i="27"/>
  <c r="K640" i="27"/>
  <c r="K992" i="27"/>
  <c r="N194" i="27"/>
  <c r="L1213" i="27"/>
  <c r="M225" i="27"/>
  <c r="L228" i="27"/>
  <c r="N629" i="27"/>
  <c r="M926" i="27"/>
  <c r="M1096" i="27"/>
  <c r="E604" i="27"/>
  <c r="M622" i="27"/>
  <c r="L437" i="27"/>
  <c r="K494" i="27"/>
  <c r="L1515" i="27"/>
  <c r="K1062" i="27"/>
  <c r="K953" i="27"/>
  <c r="N1131" i="27"/>
  <c r="E62" i="27"/>
  <c r="N733" i="27"/>
  <c r="M900" i="27"/>
  <c r="N1139" i="27"/>
  <c r="L779" i="27"/>
  <c r="M1449" i="27"/>
  <c r="N163" i="27"/>
  <c r="M117" i="27"/>
  <c r="M299" i="27"/>
  <c r="K19" i="27"/>
  <c r="K187" i="27"/>
  <c r="M156" i="27"/>
  <c r="N355" i="27"/>
  <c r="N1117" i="27"/>
  <c r="M1033" i="27"/>
  <c r="M105" i="27"/>
  <c r="E59" i="27"/>
  <c r="M1027" i="27"/>
  <c r="N1246" i="27"/>
  <c r="M681" i="27"/>
  <c r="M217" i="27"/>
  <c r="M1395" i="27"/>
  <c r="M116" i="27"/>
  <c r="M96" i="27"/>
  <c r="M1204" i="27"/>
  <c r="N511" i="27"/>
  <c r="M455" i="27"/>
  <c r="N877" i="27"/>
  <c r="K1231" i="27"/>
  <c r="M316" i="27"/>
  <c r="N1338" i="27"/>
  <c r="M454" i="27"/>
  <c r="K266" i="27"/>
  <c r="N85" i="27"/>
  <c r="N1223" i="27"/>
  <c r="K682" i="27"/>
  <c r="N605" i="27"/>
  <c r="L983" i="27"/>
  <c r="L533" i="27"/>
  <c r="N615" i="27"/>
  <c r="N601" i="27"/>
  <c r="N169" i="27"/>
  <c r="K362" i="27"/>
  <c r="M1029" i="27"/>
  <c r="L166" i="27"/>
  <c r="K1003" i="27"/>
  <c r="K957" i="27"/>
  <c r="L477" i="27"/>
  <c r="M947" i="27"/>
  <c r="N333" i="27"/>
  <c r="K1088" i="27"/>
  <c r="N1224" i="27"/>
  <c r="L684" i="27"/>
  <c r="M1233" i="27"/>
  <c r="K900" i="27"/>
  <c r="L624" i="27"/>
  <c r="N1235" i="27"/>
  <c r="N606" i="27"/>
  <c r="K65" i="27"/>
  <c r="M752" i="27"/>
  <c r="E345" i="27"/>
  <c r="M251" i="27"/>
  <c r="L41" i="27"/>
  <c r="N675" i="27"/>
  <c r="K155" i="27"/>
  <c r="N1172" i="27"/>
  <c r="K587" i="27"/>
  <c r="L715" i="27"/>
  <c r="M916" i="27"/>
  <c r="M1436" i="27"/>
  <c r="K775" i="27"/>
  <c r="L573" i="27"/>
  <c r="M880" i="27"/>
  <c r="K1390" i="27"/>
  <c r="L1253" i="27"/>
  <c r="N56" i="27"/>
  <c r="M1494" i="27"/>
  <c r="M95" i="27"/>
  <c r="L903" i="27"/>
  <c r="N332" i="27"/>
  <c r="K88" i="27"/>
  <c r="M912" i="27"/>
  <c r="L737" i="27"/>
  <c r="M329" i="27"/>
  <c r="K29" i="27"/>
  <c r="M839" i="27"/>
  <c r="K1340" i="27"/>
  <c r="K1105" i="27"/>
  <c r="N286" i="27"/>
  <c r="E317" i="27"/>
  <c r="E15" i="27"/>
  <c r="E501" i="27"/>
  <c r="N1185" i="27"/>
  <c r="N1376" i="27"/>
  <c r="N758" i="27"/>
  <c r="N1328" i="27"/>
  <c r="N1497" i="27"/>
  <c r="L727" i="27"/>
  <c r="N131" i="27"/>
  <c r="L1105" i="27"/>
  <c r="M927" i="27"/>
  <c r="M1005" i="27"/>
  <c r="L788" i="27"/>
  <c r="L74" i="27"/>
  <c r="K1031" i="27"/>
  <c r="M1249" i="27"/>
  <c r="L293" i="27"/>
  <c r="L69" i="27"/>
  <c r="M1132" i="27"/>
  <c r="K1408" i="27"/>
  <c r="N1163" i="27"/>
  <c r="K1284" i="27"/>
  <c r="N1304" i="27"/>
  <c r="M220" i="27"/>
  <c r="E63" i="27"/>
  <c r="K927" i="27"/>
  <c r="K1524" i="27"/>
  <c r="K165" i="27"/>
  <c r="K147" i="27"/>
  <c r="L338" i="27"/>
  <c r="K1089" i="27"/>
  <c r="N589" i="27"/>
  <c r="K524" i="27"/>
  <c r="M147" i="27"/>
  <c r="K1281" i="27"/>
  <c r="L144" i="27"/>
  <c r="M372" i="27"/>
  <c r="K756" i="27"/>
  <c r="K791" i="27"/>
  <c r="L1173" i="27"/>
  <c r="L1452" i="27"/>
  <c r="M1290" i="27"/>
  <c r="L211" i="27"/>
  <c r="K1036" i="27"/>
  <c r="L160" i="27"/>
  <c r="N780" i="27"/>
  <c r="K1097" i="27"/>
  <c r="K1166" i="27"/>
  <c r="M464" i="27"/>
  <c r="E712" i="27"/>
  <c r="M552" i="27"/>
  <c r="L85" i="27"/>
  <c r="M480" i="27"/>
  <c r="M1344" i="27"/>
  <c r="M1045" i="27"/>
  <c r="K1361" i="27"/>
  <c r="L600" i="27"/>
  <c r="K259" i="27"/>
  <c r="E485" i="27"/>
  <c r="K264" i="27"/>
  <c r="M725" i="27"/>
  <c r="M871" i="27"/>
  <c r="N1120" i="27"/>
  <c r="N1458" i="27"/>
  <c r="K936" i="27"/>
  <c r="K480" i="27"/>
  <c r="L1271" i="27"/>
  <c r="N1256" i="27"/>
  <c r="N1179" i="27"/>
  <c r="N465" i="27"/>
  <c r="K309" i="27"/>
  <c r="E290" i="27"/>
  <c r="K1399" i="27"/>
  <c r="M1410" i="27"/>
  <c r="M949" i="27"/>
  <c r="N269" i="27"/>
  <c r="M1093" i="27"/>
  <c r="N409" i="27"/>
  <c r="M943" i="27"/>
  <c r="K1519" i="27"/>
  <c r="L369" i="27"/>
  <c r="N890" i="27"/>
  <c r="L917" i="27"/>
  <c r="M800" i="27"/>
  <c r="N1222" i="27"/>
  <c r="N1239" i="27"/>
  <c r="N842" i="27"/>
  <c r="K1322" i="27"/>
  <c r="N547" i="27"/>
  <c r="L552" i="27"/>
  <c r="N1525" i="27"/>
  <c r="L1203" i="27"/>
  <c r="L471" i="27"/>
  <c r="N155" i="27"/>
  <c r="K163" i="27"/>
  <c r="M110" i="27"/>
  <c r="K328" i="27"/>
  <c r="N469" i="27"/>
  <c r="K1277" i="27"/>
  <c r="K1367" i="27"/>
  <c r="M850" i="27"/>
  <c r="M890" i="27"/>
  <c r="K913" i="27"/>
  <c r="M74" i="27"/>
  <c r="N682" i="27"/>
  <c r="K478" i="27"/>
  <c r="K1239" i="27"/>
  <c r="K1041" i="27"/>
  <c r="N477" i="27"/>
  <c r="L1193" i="27"/>
  <c r="M1248" i="27"/>
  <c r="L259" i="27"/>
  <c r="K667" i="27"/>
  <c r="N594" i="27"/>
  <c r="M389" i="27"/>
  <c r="K653" i="27"/>
  <c r="N1355" i="27"/>
  <c r="M486" i="27"/>
  <c r="N901" i="27"/>
  <c r="K503" i="27"/>
  <c r="L1267" i="27"/>
  <c r="N46" i="27"/>
  <c r="L571" i="27"/>
  <c r="L1480" i="27"/>
  <c r="M505" i="27"/>
  <c r="N1409" i="27"/>
  <c r="L398" i="27"/>
  <c r="K878" i="27"/>
  <c r="N603" i="27"/>
  <c r="M772" i="27"/>
  <c r="N1453" i="27"/>
  <c r="M1224" i="27"/>
  <c r="L314" i="27"/>
  <c r="M274" i="27"/>
  <c r="M282" i="27"/>
  <c r="N893" i="27"/>
  <c r="K1292" i="27"/>
  <c r="N193" i="27"/>
  <c r="L1514" i="27"/>
  <c r="K779" i="27"/>
  <c r="M1302" i="27"/>
  <c r="K319" i="27"/>
  <c r="N1027" i="27"/>
  <c r="K643" i="27"/>
  <c r="L243" i="27"/>
  <c r="K25" i="27"/>
  <c r="K439" i="27"/>
  <c r="L34" i="27"/>
  <c r="M1507" i="27"/>
  <c r="N924" i="27"/>
  <c r="M1477" i="27"/>
  <c r="M1169" i="27"/>
  <c r="L447" i="27"/>
  <c r="K312" i="27"/>
  <c r="K315" i="27"/>
  <c r="M498" i="27"/>
  <c r="N467" i="27"/>
  <c r="L1178" i="27"/>
  <c r="K53" i="27"/>
  <c r="K121" i="27"/>
  <c r="L312" i="27"/>
  <c r="K627" i="27"/>
  <c r="M428" i="27"/>
  <c r="L1501" i="27"/>
  <c r="L192" i="27"/>
  <c r="M41" i="27"/>
  <c r="M902" i="27"/>
  <c r="M52" i="27"/>
  <c r="M1104" i="27"/>
  <c r="K545" i="27"/>
  <c r="L693" i="27"/>
  <c r="K1007" i="27"/>
  <c r="M1287" i="27"/>
  <c r="K184" i="27"/>
  <c r="N1372" i="27"/>
  <c r="N1439" i="27"/>
  <c r="E140" i="27"/>
  <c r="N560" i="27"/>
  <c r="K326" i="27"/>
  <c r="L1270" i="27"/>
  <c r="L692" i="27"/>
  <c r="M1213" i="27"/>
  <c r="L1214" i="27"/>
  <c r="L763" i="27"/>
  <c r="M917" i="27"/>
  <c r="K446" i="27"/>
  <c r="N832" i="27"/>
  <c r="L822" i="27"/>
  <c r="L1147" i="27"/>
  <c r="L1212" i="27"/>
  <c r="K1263" i="27"/>
  <c r="M361" i="27"/>
  <c r="N834" i="27"/>
  <c r="N1496" i="27"/>
  <c r="K1384" i="27"/>
  <c r="L404" i="27"/>
  <c r="N33" i="27"/>
  <c r="L907" i="27"/>
  <c r="L1356" i="27"/>
  <c r="K1216" i="27"/>
  <c r="N58" i="27"/>
  <c r="M796" i="27"/>
  <c r="M144" i="27"/>
  <c r="M1336" i="27"/>
  <c r="M893" i="27"/>
  <c r="L1230" i="27"/>
  <c r="N999" i="27"/>
  <c r="M837" i="27"/>
  <c r="M60" i="27"/>
  <c r="M515" i="27"/>
  <c r="N275" i="27"/>
  <c r="M157" i="27"/>
  <c r="M597" i="27"/>
  <c r="K944" i="27"/>
  <c r="N1490" i="27"/>
  <c r="N1121" i="27"/>
  <c r="L915" i="27"/>
  <c r="K1203" i="27"/>
  <c r="M185" i="27"/>
  <c r="L1420" i="27"/>
  <c r="N488" i="27"/>
  <c r="N259" i="27"/>
  <c r="E178" i="27"/>
  <c r="M123" i="27"/>
  <c r="L294" i="27"/>
  <c r="N1477" i="27"/>
  <c r="K1066" i="27"/>
  <c r="L732" i="27"/>
  <c r="L98" i="27"/>
  <c r="L515" i="27"/>
  <c r="L861" i="27"/>
  <c r="K118" i="27"/>
  <c r="M20" i="27"/>
  <c r="L110" i="27"/>
  <c r="N329" i="27"/>
  <c r="L1457" i="27"/>
  <c r="L414" i="27"/>
  <c r="M976" i="27"/>
  <c r="M353" i="27"/>
  <c r="M779" i="27"/>
  <c r="M981" i="27"/>
  <c r="M1006" i="27"/>
  <c r="L1032" i="27"/>
  <c r="M420" i="27"/>
  <c r="M1039" i="27"/>
  <c r="N1471" i="27"/>
  <c r="N524" i="27"/>
  <c r="L789" i="27"/>
  <c r="M258" i="27"/>
  <c r="N1371" i="27"/>
  <c r="M863" i="27"/>
  <c r="L1425" i="27"/>
  <c r="N789" i="27"/>
  <c r="K1295" i="27"/>
  <c r="M1004" i="27"/>
  <c r="N583" i="27"/>
  <c r="L509" i="27"/>
  <c r="N219" i="27"/>
  <c r="N434" i="27"/>
  <c r="K1383" i="27"/>
  <c r="L1498" i="27"/>
  <c r="M387" i="27"/>
  <c r="M1231" i="27"/>
  <c r="M611" i="27"/>
  <c r="L912" i="27"/>
  <c r="N483" i="27"/>
  <c r="M534" i="27"/>
  <c r="L1467" i="27"/>
  <c r="K1389" i="27"/>
  <c r="K265" i="27"/>
  <c r="L1475" i="27"/>
  <c r="N1186" i="27"/>
  <c r="L931" i="27"/>
  <c r="M83" i="27"/>
  <c r="L633" i="27"/>
  <c r="K411" i="27"/>
  <c r="K1139" i="27"/>
  <c r="L156" i="27"/>
  <c r="M1292" i="27"/>
  <c r="L664" i="27"/>
  <c r="K384" i="27"/>
  <c r="L1139" i="27"/>
  <c r="K66" i="27"/>
  <c r="K205" i="27"/>
  <c r="K112" i="27"/>
  <c r="K696" i="27"/>
  <c r="N401" i="27"/>
  <c r="M567" i="27"/>
  <c r="L225" i="27"/>
  <c r="L638" i="27"/>
  <c r="L761" i="27"/>
  <c r="L849" i="27"/>
  <c r="M238" i="27"/>
  <c r="N318" i="27"/>
  <c r="K1084" i="27"/>
  <c r="K407" i="27"/>
  <c r="M1438" i="27"/>
  <c r="L1238" i="27"/>
  <c r="K1055" i="27"/>
  <c r="L669" i="27"/>
  <c r="N1436" i="27"/>
  <c r="K408" i="27"/>
  <c r="N97" i="27"/>
  <c r="L141" i="27"/>
  <c r="N478" i="27"/>
  <c r="M301" i="27"/>
  <c r="K437" i="27"/>
  <c r="M355" i="27"/>
  <c r="M1121" i="27"/>
  <c r="K472" i="27"/>
  <c r="E280" i="27"/>
  <c r="K1521" i="27"/>
  <c r="M381" i="27"/>
  <c r="L738" i="27"/>
  <c r="M829" i="27"/>
  <c r="L1349" i="27"/>
  <c r="M631" i="27"/>
  <c r="M506" i="27"/>
  <c r="M1330" i="27"/>
  <c r="K132" i="27"/>
  <c r="K785" i="27"/>
  <c r="M399" i="27"/>
  <c r="N1123" i="27"/>
  <c r="K193" i="27"/>
  <c r="E395" i="27"/>
  <c r="N972" i="27"/>
  <c r="L834" i="27"/>
  <c r="L511" i="27"/>
  <c r="M1228" i="27"/>
  <c r="L409" i="27"/>
  <c r="N247" i="27"/>
  <c r="M80" i="27"/>
  <c r="L891" i="27"/>
  <c r="L579" i="27"/>
  <c r="E535" i="27"/>
  <c r="L583" i="27"/>
  <c r="K1402" i="27"/>
  <c r="N404" i="27"/>
  <c r="M1098" i="27"/>
  <c r="L733" i="27"/>
  <c r="N759" i="27"/>
  <c r="L599" i="27"/>
  <c r="L1454" i="27"/>
  <c r="M265" i="27"/>
  <c r="M1120" i="27"/>
  <c r="N705" i="27"/>
  <c r="M1208" i="27"/>
  <c r="M1000" i="27"/>
  <c r="E309" i="27"/>
  <c r="M326" i="27"/>
  <c r="K1307" i="27"/>
  <c r="M1060" i="27"/>
  <c r="M1070" i="27"/>
  <c r="M280" i="27"/>
  <c r="K908" i="27"/>
  <c r="M187" i="27"/>
  <c r="L168" i="27"/>
  <c r="L441" i="27"/>
  <c r="E237" i="27"/>
  <c r="L672" i="27"/>
  <c r="M445" i="27"/>
  <c r="L362" i="27"/>
  <c r="K158" i="27"/>
  <c r="M987" i="27"/>
  <c r="M1497" i="27"/>
  <c r="N614" i="27"/>
  <c r="M1318" i="27"/>
  <c r="M684" i="27"/>
  <c r="L1128" i="27"/>
  <c r="M1466" i="27"/>
  <c r="M1420" i="27"/>
  <c r="M362" i="27"/>
  <c r="N911" i="27"/>
  <c r="L1247" i="27"/>
  <c r="M1484" i="27"/>
  <c r="L1394" i="27"/>
  <c r="M1126" i="27"/>
  <c r="N556" i="27"/>
  <c r="M323" i="27"/>
  <c r="K385" i="27"/>
  <c r="L1001" i="27"/>
  <c r="M1483" i="27"/>
  <c r="M347" i="27"/>
  <c r="K939" i="27"/>
  <c r="M254" i="27"/>
  <c r="N891" i="27"/>
  <c r="M1417" i="27"/>
  <c r="M106" i="27"/>
  <c r="L918" i="27"/>
  <c r="K561" i="27"/>
  <c r="L1507" i="27"/>
  <c r="N132" i="27"/>
  <c r="K1087" i="27"/>
  <c r="M1173" i="27"/>
  <c r="L818" i="27"/>
  <c r="L1101" i="27"/>
  <c r="M1422" i="27"/>
  <c r="M686" i="27"/>
  <c r="L133" i="27"/>
  <c r="L1209" i="27"/>
  <c r="E743" i="27"/>
  <c r="N282" i="27"/>
  <c r="K15" i="27"/>
  <c r="L1413" i="27"/>
  <c r="L686" i="27"/>
  <c r="M245" i="27"/>
  <c r="M1502" i="27"/>
  <c r="K1309" i="27"/>
  <c r="K104" i="27"/>
  <c r="N1033" i="27"/>
  <c r="M1279" i="27"/>
  <c r="M1515" i="27"/>
  <c r="L246" i="27"/>
  <c r="M38" i="27"/>
  <c r="L1386" i="27"/>
  <c r="K52" i="27"/>
  <c r="L706" i="27"/>
  <c r="M950" i="27"/>
  <c r="M168" i="27"/>
  <c r="L710" i="27"/>
  <c r="N344" i="27"/>
  <c r="N145" i="27"/>
  <c r="L496" i="27"/>
  <c r="K730" i="27"/>
  <c r="K1379" i="27"/>
  <c r="K1407" i="27"/>
  <c r="L937" i="27"/>
  <c r="N984" i="27"/>
  <c r="K214" i="27"/>
  <c r="K1279" i="27"/>
  <c r="K1220" i="27"/>
  <c r="K1525" i="27"/>
  <c r="E304" i="27"/>
  <c r="N1489" i="27"/>
  <c r="L1293" i="27"/>
  <c r="M1130" i="27"/>
  <c r="L935" i="27"/>
  <c r="E491" i="27"/>
  <c r="L863" i="27"/>
  <c r="L840" i="27"/>
  <c r="L298" i="27"/>
  <c r="L1373" i="27"/>
  <c r="M379" i="27"/>
  <c r="M965" i="27"/>
  <c r="K1415" i="27"/>
  <c r="M930" i="27"/>
  <c r="K1037" i="27"/>
  <c r="M750" i="27"/>
  <c r="L1367" i="27"/>
  <c r="K508" i="27"/>
  <c r="K1495" i="27"/>
  <c r="L116" i="27"/>
  <c r="N822" i="27"/>
  <c r="K511" i="27"/>
  <c r="K277" i="27"/>
  <c r="K382" i="27"/>
  <c r="N376" i="27"/>
  <c r="L1481" i="27"/>
  <c r="E697" i="27"/>
  <c r="K1012" i="27"/>
  <c r="K826" i="27"/>
  <c r="N120" i="27"/>
  <c r="K410" i="27"/>
  <c r="M167" i="27"/>
  <c r="L1033" i="27"/>
  <c r="K295" i="27"/>
  <c r="L1250" i="27"/>
  <c r="K685" i="27"/>
  <c r="K381" i="27"/>
  <c r="N507" i="27"/>
  <c r="N979" i="27"/>
  <c r="N438" i="27"/>
  <c r="N54" i="27"/>
  <c r="N978" i="27"/>
  <c r="M1340" i="27"/>
  <c r="N1130" i="27"/>
  <c r="N639" i="27"/>
  <c r="K30" i="27"/>
  <c r="L92" i="27"/>
  <c r="L1015" i="27"/>
  <c r="N1228" i="27"/>
  <c r="N403" i="27"/>
  <c r="M1285" i="27"/>
  <c r="L615" i="27"/>
  <c r="K1346" i="27"/>
  <c r="M483" i="27"/>
  <c r="N617" i="27"/>
  <c r="K837" i="27"/>
  <c r="N908" i="27"/>
  <c r="E168" i="27"/>
  <c r="M737" i="27"/>
  <c r="M27" i="27"/>
  <c r="N998" i="27"/>
  <c r="L621" i="27"/>
  <c r="M1263" i="27"/>
  <c r="M1283" i="27"/>
  <c r="N1016" i="27"/>
  <c r="M1356" i="27"/>
  <c r="M791" i="27"/>
  <c r="L1309" i="27"/>
  <c r="M1160" i="27"/>
  <c r="L1417" i="27"/>
  <c r="L1497" i="27"/>
  <c r="M491" i="27"/>
  <c r="L745" i="27"/>
  <c r="M162" i="27"/>
  <c r="K1070" i="27"/>
  <c r="M252" i="27"/>
  <c r="K390" i="27"/>
  <c r="M1013" i="27"/>
  <c r="L250" i="27"/>
  <c r="N69" i="27"/>
  <c r="K1349" i="27"/>
  <c r="L172" i="27"/>
  <c r="N1168" i="27"/>
  <c r="L147" i="27"/>
  <c r="N1283" i="27"/>
  <c r="L586" i="27"/>
  <c r="M794" i="27"/>
  <c r="M645" i="27"/>
  <c r="L1200" i="27"/>
  <c r="N95" i="27"/>
  <c r="K113" i="27"/>
  <c r="K412" i="27"/>
  <c r="K1470" i="27"/>
  <c r="K189" i="27"/>
  <c r="M1072" i="27"/>
  <c r="N273" i="27"/>
  <c r="L406" i="27"/>
  <c r="K979" i="27"/>
  <c r="K296" i="27"/>
  <c r="N1315" i="27"/>
  <c r="M1311" i="27"/>
  <c r="M31" i="27"/>
  <c r="N280" i="27"/>
  <c r="N361" i="27"/>
  <c r="L998" i="27"/>
  <c r="N551" i="27"/>
  <c r="L480" i="27"/>
  <c r="K1338" i="27"/>
  <c r="N89" i="27"/>
  <c r="K800" i="27"/>
  <c r="L337" i="27"/>
  <c r="M1040" i="27"/>
  <c r="M1421" i="27"/>
  <c r="N1288" i="27"/>
  <c r="M43" i="27"/>
  <c r="M835" i="27"/>
  <c r="N846" i="27"/>
  <c r="L969" i="27"/>
  <c r="M1486" i="27"/>
  <c r="L142" i="27"/>
  <c r="M862" i="27"/>
  <c r="L236" i="27"/>
  <c r="K768" i="27"/>
  <c r="M634" i="27"/>
  <c r="K510" i="27"/>
  <c r="L280" i="27"/>
  <c r="N408" i="27"/>
  <c r="N734" i="27"/>
  <c r="K870" i="27"/>
  <c r="N396" i="27"/>
  <c r="L1491" i="27"/>
  <c r="M1189" i="27"/>
  <c r="K483" i="27"/>
  <c r="N947" i="27"/>
  <c r="N254" i="27"/>
  <c r="K1131" i="27"/>
  <c r="L564" i="27"/>
  <c r="L752" i="27"/>
  <c r="M694" i="27"/>
  <c r="L836" i="27"/>
  <c r="M642" i="27"/>
  <c r="M610" i="27"/>
  <c r="N793" i="27"/>
  <c r="N665" i="27"/>
  <c r="M975" i="27"/>
  <c r="L389" i="27"/>
  <c r="K505" i="27"/>
  <c r="M1165" i="27"/>
  <c r="M325" i="27"/>
  <c r="N1464" i="27"/>
  <c r="K930" i="27"/>
  <c r="L1049" i="27"/>
  <c r="L23" i="27"/>
  <c r="K849" i="27"/>
  <c r="M348" i="27"/>
  <c r="K286" i="27"/>
  <c r="N175" i="27"/>
  <c r="N696" i="27"/>
  <c r="M585" i="27"/>
  <c r="M660" i="27"/>
  <c r="N1215" i="27"/>
  <c r="E169" i="27"/>
  <c r="E486" i="27"/>
  <c r="N1444" i="27"/>
  <c r="L1235" i="27"/>
  <c r="K919" i="27"/>
  <c r="L824" i="27"/>
  <c r="K1207" i="27"/>
  <c r="K1497" i="27"/>
  <c r="N704" i="27"/>
  <c r="N82" i="27"/>
  <c r="K792" i="27"/>
  <c r="M810" i="27"/>
  <c r="K449" i="27"/>
  <c r="L1199" i="27"/>
  <c r="N879" i="27"/>
  <c r="K624" i="27"/>
  <c r="N724" i="27"/>
  <c r="M489" i="27"/>
  <c r="N25" i="27"/>
  <c r="K356" i="27"/>
  <c r="K1201" i="27"/>
  <c r="M1469" i="27"/>
  <c r="L748" i="27"/>
  <c r="N1368" i="27"/>
  <c r="K350" i="27"/>
  <c r="N1020" i="27"/>
  <c r="M264" i="27"/>
  <c r="N337" i="27"/>
  <c r="M1037" i="27"/>
  <c r="M1513" i="27"/>
  <c r="K879" i="27"/>
  <c r="M1147" i="27"/>
  <c r="N326" i="27"/>
  <c r="N1510" i="27"/>
  <c r="L682" i="27"/>
  <c r="N1282" i="27"/>
  <c r="L846" i="27"/>
  <c r="M1049" i="27"/>
  <c r="L767" i="27"/>
  <c r="M1225" i="27"/>
  <c r="L1398" i="27"/>
  <c r="K207" i="27"/>
  <c r="K476" i="27"/>
  <c r="K109" i="27"/>
  <c r="M1245" i="27"/>
  <c r="N750" i="27"/>
  <c r="K234" i="27"/>
  <c r="N1275" i="27"/>
  <c r="N527" i="27"/>
  <c r="N1100" i="27"/>
  <c r="E142" i="27"/>
  <c r="L440" i="27"/>
  <c r="N1177" i="27"/>
  <c r="M426" i="27"/>
  <c r="M1324" i="27"/>
  <c r="M1379" i="27"/>
  <c r="N428" i="27"/>
  <c r="L358" i="27"/>
  <c r="N1330" i="27"/>
  <c r="K183" i="27"/>
  <c r="N661" i="27"/>
  <c r="N681" i="27"/>
  <c r="K243" i="27"/>
  <c r="M1505" i="27"/>
  <c r="K607" i="27"/>
  <c r="L138" i="27"/>
  <c r="L959" i="27"/>
  <c r="M776" i="27"/>
  <c r="M925" i="27"/>
  <c r="K239" i="27"/>
  <c r="N1191" i="27"/>
  <c r="L953" i="27"/>
  <c r="L691" i="27"/>
  <c r="K758" i="27"/>
  <c r="L574" i="27"/>
  <c r="E252" i="27"/>
  <c r="M1443" i="27"/>
  <c r="K886" i="27"/>
  <c r="K1249" i="27"/>
  <c r="K35" i="27"/>
  <c r="L1369" i="27"/>
  <c r="K819" i="27"/>
  <c r="L535" i="27"/>
  <c r="N492" i="27"/>
  <c r="L1019" i="27"/>
  <c r="M661" i="27"/>
  <c r="L503" i="27"/>
  <c r="K1490" i="27"/>
  <c r="M973" i="27"/>
  <c r="N1126" i="27"/>
  <c r="N290" i="27"/>
  <c r="L906" i="27"/>
  <c r="L185" i="27"/>
  <c r="N1441" i="27"/>
  <c r="N672" i="27"/>
  <c r="K82" i="27"/>
  <c r="L798" i="27"/>
  <c r="L1433" i="27"/>
  <c r="L1065" i="27"/>
  <c r="N1385" i="27"/>
  <c r="N1429" i="27"/>
  <c r="M883" i="27"/>
  <c r="M25" i="27"/>
  <c r="L1100" i="27"/>
  <c r="K688" i="27"/>
  <c r="M525" i="27"/>
  <c r="M1197" i="27"/>
  <c r="L1079" i="27"/>
  <c r="N611" i="27"/>
  <c r="K686" i="27"/>
  <c r="L227" i="27"/>
  <c r="L667" i="27"/>
  <c r="K581" i="27"/>
  <c r="N29" i="27"/>
  <c r="M795" i="27"/>
  <c r="N220" i="27"/>
  <c r="K897" i="27"/>
  <c r="L289" i="27"/>
  <c r="M1170" i="27"/>
  <c r="M914" i="27"/>
  <c r="M1159" i="27"/>
  <c r="L353" i="27"/>
  <c r="N1467" i="27"/>
  <c r="L1517" i="27"/>
  <c r="N1480" i="27"/>
  <c r="N1515" i="27"/>
  <c r="K1404" i="27"/>
  <c r="L27" i="27"/>
  <c r="L1132" i="27"/>
  <c r="K27" i="27"/>
  <c r="L131" i="27"/>
  <c r="K513" i="27"/>
  <c r="L83" i="27"/>
  <c r="L386" i="27"/>
  <c r="K170" i="27"/>
  <c r="K1046" i="27"/>
  <c r="N621" i="27"/>
  <c r="K620" i="27"/>
  <c r="M311" i="27"/>
  <c r="N1233" i="27"/>
  <c r="M1364" i="27"/>
  <c r="K630" i="27"/>
  <c r="M1521" i="27"/>
  <c r="M521" i="27"/>
  <c r="L850" i="27"/>
  <c r="L1196" i="27"/>
  <c r="L1127" i="27"/>
  <c r="K786" i="27"/>
  <c r="K655" i="27"/>
  <c r="K805" i="27"/>
  <c r="M787" i="27"/>
  <c r="K372" i="27"/>
  <c r="M1342" i="27"/>
  <c r="N423" i="27"/>
  <c r="N20" i="27"/>
  <c r="M477" i="27"/>
  <c r="K441" i="27"/>
  <c r="L1414" i="27"/>
  <c r="L458" i="27"/>
  <c r="M959" i="27"/>
  <c r="L1018" i="27"/>
  <c r="M460" i="27"/>
  <c r="N699" i="27"/>
  <c r="L94" i="27"/>
  <c r="N1220" i="27"/>
  <c r="N1335" i="27"/>
  <c r="K1406" i="27"/>
  <c r="M1009" i="27"/>
  <c r="N1125" i="27"/>
  <c r="K447" i="27"/>
  <c r="M1229" i="27"/>
  <c r="M702" i="27"/>
  <c r="M785" i="27"/>
  <c r="M1077" i="27"/>
  <c r="M1134" i="27"/>
  <c r="L804" i="27"/>
  <c r="K324" i="27"/>
  <c r="M365" i="27"/>
  <c r="M468" i="27"/>
  <c r="M1041" i="27"/>
  <c r="M1434" i="27"/>
  <c r="M1219" i="27"/>
  <c r="N1435" i="27"/>
  <c r="M1218" i="27"/>
  <c r="N1143" i="27"/>
  <c r="D2" i="27"/>
  <c r="K316" i="27"/>
  <c r="L1187" i="27"/>
  <c r="M763" i="27"/>
  <c r="N1049" i="27"/>
  <c r="K1193" i="27"/>
  <c r="M847" i="27"/>
  <c r="N1231" i="27"/>
  <c r="M388" i="27"/>
  <c r="L702" i="27"/>
  <c r="M1460" i="27"/>
  <c r="N1219" i="27"/>
  <c r="M1244" i="27"/>
  <c r="K1038" i="27"/>
  <c r="L174" i="27"/>
  <c r="M848" i="27"/>
  <c r="N515" i="27"/>
  <c r="N927" i="27"/>
  <c r="L807" i="27"/>
  <c r="N400" i="27"/>
  <c r="M812" i="27"/>
  <c r="E693" i="27"/>
  <c r="K252" i="27"/>
  <c r="L1233" i="27"/>
  <c r="N177" i="27"/>
  <c r="M81" i="27"/>
  <c r="L1432" i="27"/>
  <c r="M853" i="27"/>
  <c r="E431" i="27"/>
  <c r="E78" i="27"/>
  <c r="N1014" i="27"/>
  <c r="N266" i="27"/>
  <c r="M934" i="27"/>
  <c r="N179" i="27"/>
  <c r="K1255" i="27"/>
  <c r="L129" i="27"/>
  <c r="M1255" i="27"/>
  <c r="N1037" i="27"/>
  <c r="K1258" i="27"/>
  <c r="M502" i="27"/>
  <c r="L17" i="27"/>
  <c r="K1133" i="27"/>
  <c r="L299" i="27"/>
  <c r="K824" i="27"/>
  <c r="N900" i="27"/>
  <c r="L1272" i="27"/>
  <c r="L670" i="27"/>
  <c r="L547" i="27"/>
  <c r="L1364" i="27"/>
  <c r="L427" i="27"/>
  <c r="M522" i="27"/>
  <c r="M378" i="27"/>
  <c r="N1085" i="27"/>
  <c r="M969" i="27"/>
  <c r="N1036" i="27"/>
  <c r="M1082" i="27"/>
  <c r="M102" i="27"/>
  <c r="M1031" i="27"/>
  <c r="K320" i="27"/>
  <c r="K577" i="27"/>
  <c r="N958" i="27"/>
  <c r="L606" i="27"/>
  <c r="K966" i="27"/>
  <c r="M1023" i="27"/>
  <c r="E220" i="27"/>
  <c r="K898" i="27"/>
  <c r="K464" i="27"/>
  <c r="L857" i="27"/>
  <c r="K260" i="27"/>
  <c r="N935" i="27"/>
  <c r="M448" i="27"/>
  <c r="M518" i="27"/>
  <c r="M205" i="27"/>
  <c r="L370" i="27"/>
  <c r="L113" i="27"/>
  <c r="N1038" i="27"/>
  <c r="M1463" i="27"/>
  <c r="L1319" i="27"/>
  <c r="N221" i="27"/>
  <c r="N65" i="27"/>
  <c r="N320" i="27"/>
  <c r="K748" i="27"/>
  <c r="N853" i="27"/>
  <c r="L1455" i="27"/>
  <c r="M354" i="27"/>
  <c r="K355" i="27"/>
  <c r="N1468" i="27"/>
  <c r="K796" i="27"/>
  <c r="N243" i="27"/>
  <c r="M1387" i="27"/>
  <c r="L215" i="27"/>
  <c r="K1420" i="27"/>
  <c r="M1216" i="27"/>
  <c r="N914" i="27"/>
  <c r="L1298" i="27"/>
  <c r="K306" i="27"/>
  <c r="E477" i="27"/>
  <c r="N1344" i="27"/>
  <c r="K461" i="27"/>
  <c r="M1313" i="27"/>
  <c r="K591" i="27"/>
  <c r="M932" i="27"/>
  <c r="L808" i="27"/>
  <c r="M648" i="27"/>
  <c r="N162" i="27"/>
  <c r="L181" i="27"/>
  <c r="N1415" i="27"/>
  <c r="M358" i="27"/>
  <c r="N865" i="27"/>
  <c r="K633" i="27"/>
  <c r="L1160" i="27"/>
  <c r="E260" i="27"/>
  <c r="L760" i="27"/>
  <c r="L1318" i="27"/>
  <c r="N366" i="27"/>
  <c r="K978" i="27"/>
  <c r="L1380" i="27"/>
  <c r="K940" i="27"/>
  <c r="L990" i="27"/>
  <c r="E686" i="27"/>
  <c r="K448" i="27"/>
  <c r="K557" i="27"/>
  <c r="M1276" i="27"/>
  <c r="M733" i="27"/>
  <c r="N1234" i="27"/>
  <c r="M764" i="27"/>
  <c r="M1129" i="27"/>
  <c r="M533" i="27"/>
  <c r="N963" i="27"/>
  <c r="L1179" i="27"/>
  <c r="N523" i="27"/>
  <c r="M669" i="27"/>
  <c r="E337" i="27"/>
  <c r="L766" i="27"/>
  <c r="K700" i="27"/>
  <c r="M1154" i="27"/>
  <c r="L660" i="27"/>
  <c r="K1051" i="27"/>
  <c r="M1212" i="27"/>
  <c r="N1017" i="27"/>
  <c r="N1529" i="27"/>
  <c r="N817" i="27"/>
  <c r="M99" i="27"/>
  <c r="L902" i="27"/>
  <c r="K418" i="27"/>
  <c r="N539" i="27"/>
  <c r="N430" i="27"/>
  <c r="K1343" i="27"/>
  <c r="N1093" i="27"/>
  <c r="K934" i="27"/>
  <c r="K1183" i="27"/>
  <c r="N627" i="27"/>
  <c r="M1337" i="27"/>
  <c r="K1312" i="27"/>
  <c r="N1198" i="27"/>
  <c r="L1448" i="27"/>
  <c r="M649" i="27"/>
  <c r="N1307" i="27"/>
  <c r="L929" i="27"/>
  <c r="L1211" i="27"/>
  <c r="N237" i="27"/>
  <c r="L1360" i="27"/>
  <c r="K665" i="27"/>
  <c r="L1470" i="27"/>
  <c r="K1124" i="27"/>
  <c r="L1156" i="27"/>
  <c r="M1215" i="27"/>
  <c r="L598" i="27"/>
  <c r="N946" i="27"/>
  <c r="L479" i="27"/>
  <c r="K1290" i="27"/>
  <c r="M1243" i="27"/>
  <c r="M45" i="27"/>
  <c r="L106" i="27"/>
  <c r="K892" i="27"/>
  <c r="K985" i="27"/>
  <c r="K1194" i="27"/>
  <c r="L360" i="27"/>
  <c r="M298" i="27"/>
  <c r="L1104" i="27"/>
  <c r="M1100" i="27"/>
  <c r="M928" i="27"/>
  <c r="L132" i="27"/>
  <c r="M1053" i="27"/>
  <c r="M23" i="27"/>
  <c r="N1319" i="27"/>
  <c r="L1421" i="27"/>
  <c r="K705" i="27"/>
  <c r="K1137" i="27"/>
  <c r="N1144" i="27"/>
  <c r="N1166" i="27"/>
  <c r="M788" i="27"/>
  <c r="K17" i="27"/>
  <c r="K435" i="27"/>
  <c r="E401" i="27"/>
  <c r="M1102" i="27"/>
  <c r="K907" i="27"/>
  <c r="K951" i="27"/>
  <c r="L855" i="27"/>
  <c r="M840" i="27"/>
  <c r="L1490" i="27"/>
  <c r="M868" i="27"/>
  <c r="N1284" i="27"/>
  <c r="K933" i="27"/>
  <c r="K783" i="27"/>
  <c r="M851" i="27"/>
  <c r="N128" i="27"/>
  <c r="L668" i="27"/>
  <c r="L1223" i="27"/>
  <c r="K1136" i="27"/>
  <c r="N1362" i="27"/>
  <c r="M657" i="27"/>
  <c r="E627" i="27"/>
  <c r="N576" i="27"/>
  <c r="L616" i="27"/>
  <c r="M32" i="27"/>
  <c r="N1161" i="27"/>
  <c r="N1469" i="27"/>
  <c r="M749" i="27"/>
  <c r="M1481" i="27"/>
  <c r="M412" i="27"/>
  <c r="L1443" i="27"/>
  <c r="M1125" i="27"/>
  <c r="M1094" i="27"/>
  <c r="N810" i="27"/>
  <c r="N1090" i="27"/>
  <c r="M1363" i="27"/>
  <c r="L1129" i="27"/>
  <c r="M946" i="27"/>
  <c r="K866" i="27"/>
  <c r="K675" i="27"/>
  <c r="M1496" i="27"/>
  <c r="K1391" i="27"/>
  <c r="N791" i="27"/>
  <c r="M309" i="27"/>
  <c r="M1099" i="27"/>
  <c r="N663" i="27"/>
  <c r="K1327" i="27"/>
  <c r="N993" i="27"/>
  <c r="N125" i="27"/>
  <c r="N528" i="27"/>
  <c r="K96" i="27"/>
  <c r="L805" i="27"/>
  <c r="L605" i="27"/>
  <c r="K777" i="27"/>
  <c r="K740" i="27"/>
  <c r="N264" i="27"/>
  <c r="N352" i="27"/>
  <c r="L1119" i="27"/>
  <c r="K1199" i="27"/>
  <c r="E596" i="27"/>
  <c r="N713" i="27"/>
  <c r="K738" i="27"/>
  <c r="N1485" i="27"/>
  <c r="N461" i="27"/>
  <c r="N1057" i="27"/>
  <c r="L777" i="27"/>
  <c r="E113" i="27"/>
  <c r="E261" i="27"/>
  <c r="E433" i="27"/>
  <c r="M1526" i="27"/>
  <c r="L1048" i="27"/>
  <c r="M1022" i="27"/>
  <c r="L829" i="27"/>
  <c r="N1404" i="27"/>
  <c r="N72" i="27"/>
  <c r="N545" i="27"/>
  <c r="M1097" i="27"/>
  <c r="K856" i="27"/>
  <c r="N1041" i="27"/>
  <c r="K1147" i="27"/>
  <c r="K888" i="27"/>
  <c r="K1472" i="27"/>
  <c r="M1136" i="27"/>
  <c r="K1241" i="27"/>
  <c r="M290" i="27"/>
  <c r="K663" i="27"/>
  <c r="K741" i="27"/>
  <c r="L1224" i="27"/>
  <c r="L1016" i="27"/>
  <c r="M266" i="27"/>
  <c r="N837" i="27"/>
  <c r="N93" i="27"/>
  <c r="K484" i="27"/>
  <c r="M1341" i="27"/>
  <c r="M999" i="27"/>
  <c r="N526" i="27"/>
  <c r="L428" i="27"/>
  <c r="N184" i="27"/>
  <c r="K1215" i="27"/>
  <c r="K459" i="27"/>
  <c r="N905" i="27"/>
  <c r="L618" i="27"/>
  <c r="L975" i="27"/>
  <c r="K671" i="27"/>
  <c r="N604" i="27"/>
  <c r="N353" i="27"/>
  <c r="M726" i="27"/>
  <c r="L1058" i="27"/>
  <c r="L1007" i="27"/>
  <c r="M1153" i="27"/>
  <c r="K674" i="27"/>
  <c r="L1118" i="27"/>
  <c r="N1062" i="27"/>
  <c r="L1335" i="27"/>
  <c r="K595" i="27"/>
  <c r="L923" i="27"/>
  <c r="N761" i="27"/>
  <c r="L1110" i="27"/>
  <c r="M170" i="27"/>
  <c r="L659" i="27"/>
  <c r="K1179" i="27"/>
  <c r="N1015" i="27"/>
  <c r="E387" i="27"/>
  <c r="M345" i="27"/>
  <c r="M57" i="27"/>
  <c r="L961" i="27"/>
  <c r="N690" i="27"/>
  <c r="L1503" i="27"/>
  <c r="K263" i="27"/>
  <c r="K707" i="27"/>
  <c r="L1487" i="27"/>
  <c r="L1348" i="27"/>
  <c r="M697" i="27"/>
  <c r="N785" i="27"/>
  <c r="N565" i="27"/>
  <c r="L256" i="27"/>
  <c r="L881" i="27"/>
  <c r="M115" i="27"/>
  <c r="N706" i="27"/>
  <c r="N38" i="27"/>
  <c r="L666" i="27"/>
  <c r="N335" i="27"/>
  <c r="K1513" i="27"/>
  <c r="L992" i="27"/>
  <c r="N950" i="27"/>
  <c r="K80" i="27"/>
  <c r="M854" i="27"/>
  <c r="L1322" i="27"/>
  <c r="N980" i="27"/>
  <c r="L466" i="27"/>
  <c r="L795" i="27"/>
  <c r="E215" i="27"/>
  <c r="N1356" i="27"/>
  <c r="L134" i="27"/>
  <c r="M234" i="27"/>
  <c r="M766" i="27"/>
  <c r="M980" i="27"/>
  <c r="M887" i="27"/>
  <c r="L240" i="27"/>
  <c r="L1339" i="27"/>
  <c r="K710" i="27"/>
  <c r="K1125" i="27"/>
  <c r="M1246" i="27"/>
  <c r="L531" i="27"/>
  <c r="L1381" i="27"/>
  <c r="M108" i="27"/>
  <c r="N786" i="27"/>
  <c r="N340" i="27"/>
  <c r="K787" i="27"/>
  <c r="L222" i="27"/>
  <c r="L1027" i="27"/>
  <c r="K1225" i="27"/>
  <c r="E446" i="27"/>
  <c r="L456" i="27"/>
  <c r="L749" i="27"/>
  <c r="K432" i="27"/>
  <c r="K178" i="27"/>
  <c r="N883" i="27"/>
  <c r="N1069" i="27"/>
  <c r="K993" i="27"/>
  <c r="M739" i="27"/>
  <c r="N1341" i="27"/>
  <c r="K76" i="27"/>
  <c r="L35" i="27"/>
  <c r="K935" i="27"/>
  <c r="N123" i="27"/>
  <c r="N1078" i="27"/>
  <c r="N641" i="27"/>
  <c r="L591" i="27"/>
  <c r="M998" i="27"/>
  <c r="K1233" i="27"/>
  <c r="L1296" i="27"/>
  <c r="N841" i="27"/>
  <c r="K823" i="27"/>
  <c r="M741" i="27"/>
  <c r="K1330" i="27"/>
  <c r="M356" i="27"/>
  <c r="N1390" i="27"/>
  <c r="M1468" i="27"/>
  <c r="L724" i="27"/>
  <c r="L325" i="27"/>
  <c r="L958" i="27"/>
  <c r="E706" i="27"/>
  <c r="N898" i="27"/>
  <c r="K343" i="27"/>
  <c r="M817" i="27"/>
  <c r="M306" i="27"/>
  <c r="L1134" i="27"/>
  <c r="K1020" i="27"/>
  <c r="K858" i="27"/>
  <c r="N776" i="27"/>
  <c r="L351" i="27"/>
  <c r="N709" i="27"/>
  <c r="N186" i="27"/>
  <c r="L1148" i="27"/>
  <c r="L889" i="27"/>
  <c r="M1511" i="27"/>
  <c r="K337" i="27"/>
  <c r="K752" i="27"/>
  <c r="L135" i="27"/>
  <c r="K167" i="27"/>
  <c r="K110" i="27"/>
  <c r="L119" i="27"/>
  <c r="M1123" i="27"/>
  <c r="N1188" i="27"/>
  <c r="K208" i="27"/>
  <c r="K360" i="27"/>
  <c r="K534" i="27"/>
  <c r="N723" i="27"/>
  <c r="K596" i="27"/>
  <c r="N1527" i="27"/>
  <c r="L1355" i="27"/>
  <c r="K1159" i="27"/>
  <c r="N596" i="27"/>
  <c r="L1401" i="27"/>
  <c r="E681" i="27"/>
  <c r="M1325" i="27"/>
  <c r="L556" i="27"/>
  <c r="M647" i="27"/>
  <c r="N803" i="27"/>
  <c r="N1292" i="27"/>
  <c r="L112" i="27"/>
  <c r="L801" i="27"/>
  <c r="M321" i="27"/>
  <c r="N474" i="27"/>
  <c r="M1300" i="27"/>
  <c r="L1021" i="27"/>
  <c r="K93" i="27"/>
  <c r="M288" i="27"/>
  <c r="L699" i="27"/>
  <c r="K1478" i="27"/>
  <c r="L1310" i="27"/>
  <c r="N420" i="27"/>
  <c r="M72" i="27"/>
  <c r="K552" i="27"/>
  <c r="L1085" i="27"/>
  <c r="M1361" i="27"/>
  <c r="K84" i="27"/>
  <c r="L335" i="27"/>
  <c r="N391" i="27"/>
  <c r="L1222" i="27"/>
  <c r="N1446" i="27"/>
  <c r="K192" i="27"/>
  <c r="N374" i="27"/>
  <c r="M1516" i="27"/>
  <c r="N1391" i="27"/>
  <c r="M227" i="27"/>
  <c r="K743" i="27"/>
  <c r="N1034" i="27"/>
  <c r="L382" i="27"/>
  <c r="N274" i="27"/>
  <c r="E636" i="27"/>
  <c r="N455" i="27"/>
  <c r="M268" i="27"/>
  <c r="N597" i="27"/>
  <c r="L226" i="27"/>
  <c r="E157" i="27"/>
  <c r="M1166" i="27"/>
  <c r="L927" i="27"/>
  <c r="L717" i="27"/>
  <c r="M743" i="27"/>
  <c r="L1017" i="27"/>
  <c r="M952" i="27"/>
  <c r="N415" i="27"/>
  <c r="N22" i="27"/>
  <c r="N1268" i="27"/>
  <c r="N931" i="27"/>
  <c r="L1198" i="27"/>
  <c r="L612" i="27"/>
  <c r="L1240" i="27"/>
  <c r="K1452" i="27"/>
  <c r="N933" i="27"/>
  <c r="L888" i="27"/>
  <c r="K137" i="27"/>
  <c r="M1359" i="27"/>
  <c r="M1487" i="27"/>
  <c r="K1526" i="27"/>
  <c r="M849" i="27"/>
  <c r="M330" i="27"/>
  <c r="M815" i="27"/>
  <c r="L1279" i="27"/>
  <c r="M351" i="27"/>
  <c r="K487" i="27"/>
  <c r="M538" i="27"/>
  <c r="M781" i="27"/>
  <c r="N1408" i="27"/>
  <c r="M519" i="27"/>
  <c r="N1416" i="27"/>
  <c r="M269" i="27"/>
  <c r="L371" i="27"/>
  <c r="M710" i="27"/>
  <c r="M777" i="27"/>
  <c r="L1113" i="27"/>
  <c r="N161" i="27"/>
  <c r="K433" i="27"/>
  <c r="N462" i="27"/>
  <c r="M767" i="27"/>
  <c r="L196" i="27"/>
  <c r="L590" i="27"/>
  <c r="L412" i="27"/>
  <c r="K564" i="27"/>
  <c r="K1197" i="27"/>
  <c r="M1214" i="27"/>
  <c r="K79" i="27"/>
  <c r="K1261" i="27"/>
  <c r="M1111" i="27"/>
  <c r="E495" i="27"/>
  <c r="K818" i="27"/>
  <c r="N801" i="27"/>
  <c r="L418" i="27"/>
  <c r="L948" i="27"/>
  <c r="N687" i="27"/>
  <c r="K190" i="27"/>
  <c r="M971" i="27"/>
  <c r="M1034" i="27"/>
  <c r="L1485" i="27"/>
  <c r="K535" i="27"/>
  <c r="N1000" i="27"/>
  <c r="L620" i="27"/>
  <c r="K245" i="27"/>
  <c r="M1403" i="27"/>
  <c r="K547" i="27"/>
  <c r="M423" i="27"/>
  <c r="N558" i="27"/>
  <c r="M747" i="27"/>
  <c r="M158" i="27"/>
  <c r="N1363" i="27"/>
  <c r="K1005" i="27"/>
  <c r="N619" i="27"/>
  <c r="N1211" i="27"/>
  <c r="N1176" i="27"/>
  <c r="L823" i="27"/>
  <c r="M1280" i="27"/>
  <c r="N1107" i="27"/>
  <c r="M1442" i="27"/>
  <c r="L1181" i="27"/>
  <c r="M410" i="27"/>
  <c r="K812" i="27"/>
  <c r="K311" i="27"/>
  <c r="K200" i="27"/>
  <c r="M134" i="27"/>
  <c r="L601" i="27"/>
  <c r="K420" i="27"/>
  <c r="K699" i="27"/>
  <c r="M478" i="27"/>
  <c r="N412" i="27"/>
  <c r="M414" i="27"/>
  <c r="M1489" i="27"/>
  <c r="N109" i="27"/>
  <c r="K1180" i="27"/>
  <c r="M62" i="27"/>
  <c r="M333" i="27"/>
  <c r="M811" i="27"/>
  <c r="L297" i="27"/>
  <c r="K1527" i="27"/>
  <c r="K721" i="27"/>
  <c r="L1337" i="27"/>
  <c r="L77" i="27"/>
  <c r="L159" i="27"/>
  <c r="M56" i="27"/>
  <c r="K1398" i="27"/>
  <c r="L551" i="27"/>
  <c r="N411" i="27"/>
  <c r="K1463" i="27"/>
  <c r="L1268" i="27"/>
  <c r="M933" i="27"/>
  <c r="L90" i="27"/>
  <c r="M335" i="27"/>
  <c r="M1351" i="27"/>
  <c r="M255" i="27"/>
  <c r="K414" i="27"/>
  <c r="M898" i="27"/>
  <c r="L421" i="27"/>
  <c r="L1265" i="27"/>
  <c r="M1295" i="27"/>
  <c r="M1247" i="27"/>
  <c r="M308" i="27"/>
  <c r="M584" i="27"/>
  <c r="K488" i="27"/>
  <c r="N678" i="27"/>
  <c r="N728" i="27"/>
  <c r="L430" i="27"/>
  <c r="M216" i="27"/>
  <c r="N992" i="27"/>
  <c r="K1270" i="27"/>
  <c r="E159" i="27"/>
  <c r="K715" i="27"/>
  <c r="L1036" i="27"/>
  <c r="L179" i="27"/>
  <c r="K249" i="27"/>
  <c r="M222" i="27"/>
  <c r="L713" i="27"/>
  <c r="L593" i="27"/>
  <c r="L991" i="27"/>
  <c r="L56" i="27"/>
  <c r="M40" i="27"/>
  <c r="K1443" i="27"/>
  <c r="N981" i="27"/>
  <c r="N521" i="27"/>
  <c r="K452" i="27"/>
  <c r="M1439" i="27"/>
  <c r="M758" i="27"/>
  <c r="M1308" i="27"/>
  <c r="K829" i="27"/>
  <c r="K809" i="27"/>
  <c r="K676" i="27"/>
  <c r="L442" i="27"/>
  <c r="N52" i="27"/>
  <c r="N536" i="27"/>
  <c r="K142" i="27"/>
  <c r="M623" i="27"/>
  <c r="N1247" i="27"/>
  <c r="N852" i="27"/>
  <c r="E546" i="27"/>
  <c r="M713" i="27"/>
  <c r="M1116" i="27"/>
  <c r="L603" i="27"/>
  <c r="M1347" i="27"/>
  <c r="N813" i="27"/>
  <c r="M417" i="27"/>
  <c r="N634" i="27"/>
  <c r="L87" i="27"/>
  <c r="K1091" i="27"/>
  <c r="L1428" i="27"/>
  <c r="M555" i="27"/>
  <c r="L1123" i="27"/>
  <c r="L718" i="27"/>
  <c r="K232" i="27"/>
  <c r="M237" i="27"/>
  <c r="E89" i="27"/>
  <c r="M1476" i="27"/>
  <c r="N1080" i="27"/>
  <c r="L708" i="27"/>
  <c r="L864" i="27"/>
  <c r="N291" i="27"/>
  <c r="K226" i="27"/>
  <c r="N110" i="27"/>
  <c r="N121" i="27"/>
  <c r="K1385" i="27"/>
  <c r="M153" i="27"/>
  <c r="N1129" i="27"/>
  <c r="E344" i="27"/>
  <c r="N341" i="27"/>
  <c r="M532" i="27"/>
  <c r="K1113" i="27"/>
  <c r="M516" i="27"/>
  <c r="L408" i="27"/>
  <c r="N1437" i="27"/>
  <c r="N792" i="27"/>
  <c r="L866" i="27"/>
  <c r="L1430" i="27"/>
  <c r="M111" i="27"/>
  <c r="N936" i="27"/>
  <c r="N640" i="27"/>
  <c r="L19" i="27"/>
  <c r="N569" i="27"/>
  <c r="K377" i="27"/>
  <c r="L988" i="27"/>
  <c r="K706" i="27"/>
  <c r="N45" i="27"/>
  <c r="N1226" i="27"/>
  <c r="M1150" i="27"/>
  <c r="M132" i="27"/>
  <c r="M61" i="27"/>
  <c r="N458" i="27"/>
  <c r="L964" i="27"/>
  <c r="M133" i="27"/>
  <c r="K199" i="27"/>
  <c r="N1104" i="27"/>
  <c r="N1395" i="27"/>
  <c r="M101" i="27"/>
  <c r="L546" i="27"/>
  <c r="N1342" i="27"/>
  <c r="K157" i="27"/>
  <c r="L712" i="27"/>
  <c r="M619" i="27"/>
  <c r="M1183" i="27"/>
  <c r="K1476" i="27"/>
  <c r="K684" i="27"/>
  <c r="K991" i="27"/>
  <c r="L199" i="27"/>
  <c r="L446" i="27"/>
  <c r="L340" i="27"/>
  <c r="L407" i="27"/>
  <c r="K138" i="27"/>
  <c r="N70" i="27"/>
  <c r="K1348" i="27"/>
  <c r="M324" i="27"/>
  <c r="K802" i="27"/>
  <c r="K608" i="27"/>
  <c r="K383" i="27"/>
  <c r="M319" i="27"/>
  <c r="M564" i="27"/>
  <c r="K1480" i="27"/>
  <c r="L285" i="27"/>
  <c r="M403" i="27"/>
  <c r="M1220" i="27"/>
  <c r="M1028" i="27"/>
  <c r="E235" i="27"/>
  <c r="M246" i="27"/>
  <c r="N1454" i="27"/>
  <c r="L963" i="27"/>
  <c r="M285" i="27"/>
  <c r="L649" i="27"/>
  <c r="L1422" i="27"/>
  <c r="M191" i="27"/>
  <c r="L1365" i="27"/>
  <c r="K672" i="27"/>
  <c r="L1391" i="27"/>
  <c r="K248" i="27"/>
  <c r="L879" i="27"/>
  <c r="K694" i="27"/>
  <c r="L413" i="27"/>
  <c r="N1216" i="27"/>
  <c r="K652" i="27"/>
  <c r="N824" i="27"/>
  <c r="M1066" i="27"/>
  <c r="K750" i="27"/>
  <c r="K612" i="27"/>
  <c r="M1373" i="27"/>
  <c r="K902" i="27"/>
  <c r="K1435" i="27"/>
  <c r="N293" i="27"/>
  <c r="N537" i="27"/>
  <c r="K1123" i="27"/>
  <c r="L1109" i="27"/>
  <c r="N1214" i="27"/>
  <c r="L1506" i="27"/>
  <c r="M186" i="27"/>
  <c r="M616" i="27"/>
  <c r="N370" i="27"/>
  <c r="N112" i="27"/>
  <c r="M419" i="27"/>
  <c r="M1366" i="27"/>
  <c r="K609" i="27"/>
  <c r="L493" i="27"/>
  <c r="K213" i="27"/>
  <c r="K1256" i="27"/>
  <c r="K1500" i="27"/>
  <c r="L125" i="27"/>
  <c r="K1118" i="27"/>
  <c r="M1321" i="27"/>
  <c r="K467" i="27"/>
  <c r="N828" i="27"/>
  <c r="L417" i="27"/>
  <c r="K1142" i="27"/>
  <c r="L1423" i="27"/>
  <c r="K129" i="27"/>
  <c r="K747" i="27"/>
  <c r="E52" i="27"/>
  <c r="L1513" i="27"/>
  <c r="N809" i="27"/>
  <c r="L1074" i="27"/>
  <c r="M1253" i="27"/>
  <c r="N693" i="27"/>
  <c r="K267" i="27"/>
  <c r="N181" i="27"/>
  <c r="M1115" i="27"/>
  <c r="K1076" i="27"/>
  <c r="L568" i="27"/>
  <c r="L1307" i="27"/>
  <c r="K256" i="27"/>
  <c r="M497" i="27"/>
  <c r="K1373" i="27"/>
  <c r="K731" i="27"/>
  <c r="N952" i="27"/>
  <c r="K920" i="27"/>
  <c r="K228" i="27"/>
  <c r="M595" i="27"/>
  <c r="M1232" i="27"/>
  <c r="M407" i="27"/>
  <c r="K1033" i="27"/>
  <c r="L1323" i="27"/>
  <c r="N1173" i="27"/>
  <c r="N1047" i="27"/>
  <c r="K1157" i="27"/>
  <c r="N1524" i="27"/>
  <c r="L1000" i="27"/>
  <c r="N505" i="27"/>
  <c r="M1242" i="27"/>
  <c r="K398" i="27"/>
  <c r="L1026" i="27"/>
  <c r="E128" i="27"/>
  <c r="L322" i="27"/>
  <c r="M50" i="27"/>
  <c r="N18" i="27"/>
  <c r="L627" i="27"/>
  <c r="E645" i="27"/>
  <c r="N904" i="27"/>
  <c r="K298" i="27"/>
  <c r="L1315" i="27"/>
  <c r="M34" i="27"/>
  <c r="L985" i="27"/>
  <c r="K1294" i="27"/>
  <c r="K917" i="27"/>
  <c r="M527" i="27"/>
  <c r="N860" i="27"/>
  <c r="M637" i="27"/>
  <c r="K120" i="27"/>
  <c r="M270" i="27"/>
  <c r="L224" i="27"/>
  <c r="L363" i="27"/>
  <c r="M842" i="27"/>
  <c r="N553" i="27"/>
  <c r="K1293" i="27"/>
  <c r="N1512" i="27"/>
  <c r="N1286" i="27"/>
  <c r="M1137" i="27"/>
  <c r="L942" i="27"/>
  <c r="N625" i="27"/>
  <c r="L485" i="27"/>
  <c r="L714" i="27"/>
  <c r="N1349" i="27"/>
  <c r="K938" i="27"/>
  <c r="K810" i="27"/>
  <c r="N919" i="27"/>
  <c r="L770" i="27"/>
  <c r="N1389" i="27"/>
  <c r="N1309" i="27"/>
  <c r="K772" i="27"/>
  <c r="N210" i="27"/>
  <c r="K1257" i="27"/>
  <c r="M1329" i="27"/>
  <c r="K1085" i="27"/>
  <c r="N863" i="27"/>
  <c r="K972" i="27"/>
  <c r="L448" i="27"/>
  <c r="M114" i="27"/>
  <c r="M1305" i="27"/>
  <c r="L140" i="27"/>
  <c r="M136" i="27"/>
  <c r="K1045" i="27"/>
  <c r="L1151" i="27"/>
  <c r="K519" i="27"/>
  <c r="M395" i="27"/>
  <c r="K468" i="27"/>
  <c r="K62" i="27"/>
  <c r="N851" i="27"/>
  <c r="K514" i="27"/>
  <c r="L1014" i="27"/>
  <c r="L800" i="27"/>
  <c r="M537" i="27"/>
  <c r="K427" i="27"/>
  <c r="K654" i="27"/>
  <c r="M1433" i="27"/>
  <c r="M1135" i="27"/>
  <c r="L1464" i="27"/>
  <c r="K814" i="27"/>
  <c r="N1452" i="27"/>
  <c r="N1155" i="27"/>
  <c r="K1268" i="27"/>
  <c r="M496" i="27"/>
  <c r="M1327" i="27"/>
  <c r="K434" i="27"/>
  <c r="N808" i="27"/>
  <c r="L536" i="27"/>
  <c r="K895" i="27"/>
  <c r="M260" i="27"/>
  <c r="K719" i="27"/>
  <c r="K304" i="27"/>
  <c r="L1226" i="27"/>
  <c r="L1286" i="27"/>
  <c r="K1274" i="27"/>
  <c r="L467" i="27"/>
  <c r="N441" i="27"/>
  <c r="M1155" i="27"/>
  <c r="L636" i="27"/>
  <c r="M910" i="27"/>
  <c r="L674" i="27"/>
  <c r="M340" i="27"/>
  <c r="N80" i="27"/>
  <c r="M1455" i="27"/>
  <c r="L1472" i="27"/>
  <c r="K169" i="27"/>
  <c r="E754" i="27"/>
  <c r="K117" i="27"/>
  <c r="E217" i="27"/>
  <c r="M452" i="27"/>
  <c r="N727" i="27"/>
  <c r="K590" i="27"/>
  <c r="K543" i="27"/>
  <c r="E572" i="27"/>
  <c r="N892" i="27"/>
  <c r="N144" i="27"/>
  <c r="K333" i="27"/>
  <c r="K1188" i="27"/>
  <c r="K841" i="27"/>
  <c r="N410" i="27"/>
  <c r="K517" i="27"/>
  <c r="M670" i="27"/>
  <c r="N1420" i="27"/>
  <c r="N1380" i="27"/>
  <c r="K173" i="27"/>
  <c r="M570" i="27"/>
  <c r="K114" i="27"/>
  <c r="M203" i="27"/>
  <c r="L1489" i="27"/>
  <c r="K1111" i="27"/>
  <c r="E725" i="27"/>
  <c r="K379" i="27"/>
  <c r="L284" i="27"/>
  <c r="L662" i="27"/>
  <c r="M1399" i="27"/>
  <c r="L1077" i="27"/>
  <c r="N299" i="27"/>
  <c r="K318" i="27"/>
  <c r="N567" i="27"/>
  <c r="K1436" i="27"/>
  <c r="L512" i="27"/>
  <c r="M242" i="27"/>
  <c r="L1020" i="27"/>
  <c r="M984" i="27"/>
  <c r="K405" i="27"/>
  <c r="L523" i="27"/>
  <c r="M1235" i="27"/>
  <c r="N1514" i="27"/>
  <c r="K1288" i="27"/>
  <c r="M253" i="27"/>
  <c r="L162" i="27"/>
  <c r="N599" i="27"/>
  <c r="M1495" i="27"/>
  <c r="E445" i="27"/>
  <c r="K615" i="27"/>
  <c r="K1044" i="27"/>
  <c r="K555" i="27"/>
  <c r="M386" i="27"/>
  <c r="K516" i="27"/>
  <c r="L973" i="27"/>
  <c r="M1163" i="27"/>
  <c r="E22" i="27"/>
  <c r="M376" i="27"/>
  <c r="K89" i="27"/>
  <c r="N1293" i="27"/>
  <c r="K436" i="27"/>
  <c r="K831" i="27"/>
  <c r="L1138" i="27"/>
  <c r="N838" i="27"/>
  <c r="M441" i="27"/>
  <c r="M1398" i="27"/>
  <c r="K1248" i="27"/>
  <c r="L1099" i="27"/>
  <c r="L288" i="27"/>
  <c r="M605" i="27"/>
  <c r="L944" i="27"/>
  <c r="M444" i="27"/>
  <c r="M17" i="27"/>
  <c r="N246" i="27"/>
  <c r="L97" i="27"/>
  <c r="K413" i="27"/>
  <c r="N1412" i="27"/>
  <c r="L1300" i="27"/>
  <c r="E396" i="27"/>
  <c r="M909" i="27"/>
  <c r="E570" i="27"/>
  <c r="K847" i="27"/>
  <c r="L352" i="27"/>
  <c r="K451" i="27"/>
  <c r="L1393" i="27"/>
  <c r="M124" i="27"/>
  <c r="E247" i="27"/>
  <c r="K221" i="27"/>
  <c r="M629" i="27"/>
  <c r="K361" i="27"/>
  <c r="K39" i="27"/>
  <c r="M734" i="27"/>
  <c r="M993" i="27"/>
  <c r="N985" i="27"/>
  <c r="M594" i="27"/>
  <c r="N775" i="27"/>
  <c r="L55" i="27"/>
  <c r="E474" i="27"/>
  <c r="N987" i="27"/>
  <c r="N656" i="27"/>
  <c r="M568" i="27"/>
  <c r="L640" i="27"/>
  <c r="N427" i="27"/>
  <c r="K422" i="27"/>
  <c r="M801" i="27"/>
  <c r="L904" i="27"/>
  <c r="M267" i="27"/>
  <c r="E532" i="27"/>
  <c r="L329" i="27"/>
  <c r="M653" i="27"/>
  <c r="L753" i="27"/>
  <c r="M588" i="27"/>
  <c r="L81" i="27"/>
  <c r="K426" i="27"/>
  <c r="L431" i="27"/>
  <c r="L296" i="27"/>
  <c r="K279" i="27"/>
  <c r="N255" i="27"/>
  <c r="K969" i="27"/>
  <c r="K876" i="27"/>
  <c r="L25" i="27"/>
  <c r="L1510" i="27"/>
  <c r="N1081" i="27"/>
  <c r="M390" i="27"/>
  <c r="L443" i="27"/>
  <c r="K872" i="27"/>
  <c r="L118" i="27"/>
  <c r="N174" i="27"/>
  <c r="E199" i="27"/>
  <c r="N940" i="27"/>
  <c r="M490" i="27"/>
  <c r="N522" i="27"/>
  <c r="K1102" i="27"/>
  <c r="N312" i="27"/>
  <c r="E69" i="27"/>
  <c r="L1161" i="27"/>
  <c r="L149" i="27"/>
  <c r="L1071" i="27"/>
  <c r="L483" i="27"/>
  <c r="N160" i="27"/>
  <c r="M314" i="27"/>
  <c r="K834" i="27"/>
  <c r="L54" i="27"/>
  <c r="N47" i="27"/>
  <c r="L1320" i="27"/>
  <c r="L84" i="27"/>
  <c r="K1326" i="27"/>
  <c r="L302" i="27"/>
  <c r="N736" i="27"/>
  <c r="N230" i="27"/>
  <c r="L1505" i="27"/>
  <c r="N435" i="27"/>
  <c r="M736" i="27"/>
  <c r="L318" i="27"/>
  <c r="N172" i="27"/>
  <c r="L347" i="27"/>
  <c r="N1217" i="27"/>
  <c r="K1502" i="27"/>
  <c r="K1318" i="27"/>
  <c r="M143" i="27"/>
  <c r="N437" i="27"/>
  <c r="N1508" i="27"/>
  <c r="L750" i="27"/>
  <c r="K181" i="27"/>
  <c r="E105" i="27"/>
  <c r="N1373" i="27"/>
  <c r="N1218" i="27"/>
  <c r="L1406" i="27"/>
  <c r="M1334" i="27"/>
  <c r="K562" i="27"/>
  <c r="N1423" i="27"/>
  <c r="L517" i="27"/>
  <c r="K387" i="27"/>
  <c r="L165" i="27"/>
  <c r="N997" i="27"/>
  <c r="M1423" i="27"/>
  <c r="N398" i="27"/>
  <c r="N784" i="27"/>
  <c r="M1354" i="27"/>
  <c r="L772" i="27"/>
  <c r="L1006" i="27"/>
  <c r="M396" i="27"/>
  <c r="E112" i="27"/>
  <c r="K1462" i="27"/>
  <c r="N476" i="27"/>
  <c r="L30" i="27"/>
  <c r="K1165" i="27"/>
  <c r="L1363" i="27"/>
  <c r="N115" i="27"/>
  <c r="E120" i="27"/>
  <c r="N240" i="27"/>
  <c r="K182" i="27"/>
  <c r="E534" i="27"/>
  <c r="L1384" i="27"/>
  <c r="K556" i="27"/>
  <c r="K794" i="27"/>
  <c r="K238" i="27"/>
  <c r="M1071" i="27"/>
  <c r="L1333" i="27"/>
  <c r="K97" i="27"/>
  <c r="N902" i="27"/>
  <c r="K481" i="27"/>
  <c r="M272" i="27"/>
  <c r="N1495" i="27"/>
  <c r="K154" i="27"/>
  <c r="K942" i="27"/>
  <c r="K1454" i="27"/>
  <c r="N948" i="27"/>
  <c r="K275" i="27"/>
  <c r="N1116" i="27"/>
  <c r="K727" i="27"/>
  <c r="M66" i="27"/>
  <c r="K670" i="27"/>
  <c r="N231" i="27"/>
  <c r="M493" i="27"/>
  <c r="M338" i="27"/>
  <c r="N1403" i="27"/>
  <c r="N245" i="27"/>
  <c r="L1047" i="27"/>
  <c r="M430" i="27"/>
  <c r="L1084" i="27"/>
  <c r="K1172" i="27"/>
  <c r="N1098" i="27"/>
  <c r="L802" i="27"/>
  <c r="K890" i="27"/>
  <c r="N489" i="27"/>
  <c r="M359" i="27"/>
  <c r="K45" i="27"/>
  <c r="M1413" i="27"/>
  <c r="L930" i="27"/>
  <c r="L634" i="27"/>
  <c r="N84" i="27"/>
  <c r="E641" i="27"/>
  <c r="L922" i="27"/>
  <c r="K469" i="27"/>
  <c r="N1146" i="27"/>
  <c r="M218" i="27"/>
  <c r="K378" i="27"/>
  <c r="N1018" i="27"/>
  <c r="N1074" i="27"/>
  <c r="M1256" i="27"/>
  <c r="K1168" i="27"/>
  <c r="M968" i="27"/>
  <c r="N150" i="27"/>
  <c r="N976" i="27"/>
  <c r="M857" i="27"/>
  <c r="K588" i="27"/>
  <c r="N1208" i="27"/>
  <c r="M569" i="27"/>
  <c r="N371" i="27"/>
  <c r="L1229" i="27"/>
  <c r="N1462" i="27"/>
  <c r="M944" i="27"/>
  <c r="K931" i="27"/>
  <c r="K166" i="27"/>
  <c r="M1488" i="27"/>
  <c r="M434" i="27"/>
  <c r="M1275" i="27"/>
  <c r="M1310" i="27"/>
  <c r="K724" i="27"/>
  <c r="K100" i="27"/>
  <c r="M195" i="27"/>
  <c r="M1504" i="27"/>
  <c r="L569" i="27"/>
  <c r="K479" i="27"/>
  <c r="K881" i="27"/>
  <c r="K690" i="27"/>
  <c r="N921" i="27"/>
  <c r="N386" i="27"/>
  <c r="L639" i="27"/>
  <c r="L400" i="27"/>
  <c r="N1068" i="27"/>
  <c r="N50" i="27"/>
  <c r="M178" i="27"/>
  <c r="L1083" i="27"/>
  <c r="M1174" i="27"/>
  <c r="K778" i="27"/>
  <c r="K530" i="27"/>
  <c r="M221" i="27"/>
  <c r="M342" i="27"/>
  <c r="M1227" i="27"/>
  <c r="N915" i="27"/>
  <c r="K440" i="27"/>
  <c r="N311" i="27"/>
  <c r="N453" i="27"/>
  <c r="N357" i="27"/>
  <c r="M529" i="27"/>
  <c r="L470" i="27"/>
  <c r="K1393" i="27"/>
  <c r="K83" i="27"/>
  <c r="M908" i="27"/>
  <c r="K1468" i="27"/>
  <c r="L1052" i="27"/>
  <c r="L835" i="27"/>
  <c r="L1291" i="27"/>
  <c r="L177" i="27"/>
  <c r="M989" i="27"/>
  <c r="L655" i="27"/>
  <c r="M244" i="27"/>
  <c r="K376" i="27"/>
  <c r="N929" i="27"/>
  <c r="K1493" i="27"/>
  <c r="L997" i="27"/>
  <c r="L311" i="27"/>
  <c r="K406" i="27"/>
  <c r="K711" i="27"/>
  <c r="K899" i="27"/>
  <c r="E160" i="27"/>
  <c r="M163" i="27"/>
  <c r="N451" i="27"/>
  <c r="K194" i="27"/>
  <c r="M276" i="27"/>
  <c r="N1028" i="27"/>
  <c r="N203" i="27"/>
  <c r="E346" i="27"/>
  <c r="K905" i="27"/>
  <c r="N1007" i="27"/>
  <c r="M232" i="27"/>
  <c r="K159" i="27"/>
  <c r="M699" i="27"/>
  <c r="M1047" i="27"/>
  <c r="N821" i="27"/>
  <c r="E287" i="27"/>
  <c r="K236" i="27"/>
  <c r="L557" i="27"/>
  <c r="E291" i="27"/>
  <c r="N117" i="27"/>
  <c r="M263" i="27"/>
  <c r="K1417" i="27"/>
  <c r="L1459" i="27"/>
  <c r="L1081" i="27"/>
  <c r="M224" i="27"/>
  <c r="K20" i="27"/>
  <c r="K1370" i="27"/>
  <c r="M638" i="27"/>
  <c r="K999" i="27"/>
  <c r="K1313" i="27"/>
  <c r="N278" i="27"/>
  <c r="M484" i="27"/>
  <c r="N379" i="27"/>
  <c r="M58" i="27"/>
  <c r="M771" i="27"/>
  <c r="L986" i="27"/>
  <c r="N1063" i="27"/>
  <c r="L111" i="27"/>
  <c r="L1072" i="27"/>
  <c r="N1399" i="27"/>
  <c r="L387" i="27"/>
  <c r="E655" i="27"/>
  <c r="N432" i="27"/>
  <c r="M1074" i="27"/>
  <c r="K106" i="27"/>
  <c r="L1331" i="27"/>
  <c r="L548" i="27"/>
  <c r="M70" i="27"/>
  <c r="N1160" i="27"/>
  <c r="M1051" i="27"/>
  <c r="M283" i="27"/>
  <c r="N1075" i="27"/>
  <c r="L1342" i="27"/>
  <c r="K1368" i="27"/>
  <c r="N277" i="27"/>
  <c r="M94" i="27"/>
  <c r="L815" i="27"/>
  <c r="M780" i="27"/>
  <c r="L538" i="27"/>
  <c r="L1035" i="27"/>
  <c r="M652" i="27"/>
  <c r="M184" i="27"/>
  <c r="K537" i="27"/>
  <c r="N757" i="27"/>
  <c r="L1410" i="27"/>
  <c r="M587" i="27"/>
  <c r="L163" i="27"/>
  <c r="E619" i="27"/>
  <c r="N480" i="27"/>
  <c r="N202" i="27"/>
  <c r="N897" i="27"/>
  <c r="N920" i="27"/>
  <c r="M581" i="27"/>
  <c r="N1397" i="27"/>
  <c r="N1202" i="27"/>
  <c r="N424" i="27"/>
  <c r="N364" i="27"/>
  <c r="N753" i="27"/>
  <c r="N633" i="27"/>
  <c r="M1042" i="27"/>
  <c r="N295" i="27"/>
  <c r="M636" i="27"/>
  <c r="M1415" i="27"/>
  <c r="K689" i="27"/>
  <c r="L263" i="27"/>
  <c r="K257" i="27"/>
  <c r="K632" i="27"/>
  <c r="K763" i="27"/>
  <c r="M832" i="27"/>
  <c r="M707" i="27"/>
  <c r="K369" i="27"/>
  <c r="N746" i="27"/>
  <c r="M1278" i="27"/>
  <c r="L1137" i="27"/>
  <c r="N645" i="27"/>
  <c r="L121" i="27"/>
  <c r="L945" i="27"/>
  <c r="M566" i="27"/>
  <c r="N96" i="27"/>
  <c r="L1383" i="27"/>
  <c r="L1402" i="27"/>
  <c r="L46" i="27"/>
  <c r="M918" i="27"/>
  <c r="L300" i="27"/>
  <c r="K1250" i="27"/>
  <c r="N1491" i="27"/>
  <c r="L676" i="27"/>
  <c r="M1520" i="27"/>
  <c r="N397" i="27"/>
  <c r="L914" i="27"/>
  <c r="N670" i="27"/>
  <c r="K1162" i="27"/>
  <c r="M582" i="27"/>
  <c r="M1426" i="27"/>
  <c r="N180" i="27"/>
  <c r="N586" i="27"/>
  <c r="K929" i="27"/>
  <c r="N1410" i="27"/>
  <c r="E135" i="27"/>
  <c r="N101" i="27"/>
  <c r="N1466" i="27"/>
  <c r="N896" i="27"/>
  <c r="L558" i="27"/>
  <c r="M986" i="27"/>
  <c r="K1143" i="27"/>
  <c r="N729" i="27"/>
  <c r="L1390" i="27"/>
  <c r="N157" i="27"/>
  <c r="M154" i="27"/>
  <c r="M997" i="27"/>
  <c r="M235" i="27"/>
  <c r="K1416" i="27"/>
  <c r="L331" i="27"/>
  <c r="N1070" i="27"/>
  <c r="N1450" i="27"/>
  <c r="L274" i="27"/>
  <c r="M68" i="27"/>
  <c r="K48" i="27"/>
  <c r="M951" i="27"/>
  <c r="M421" i="27"/>
  <c r="E96" i="27"/>
  <c r="N1255" i="27"/>
  <c r="M643" i="27"/>
  <c r="M104" i="27"/>
  <c r="M315" i="27"/>
  <c r="M1514" i="27"/>
  <c r="K507" i="27"/>
  <c r="L1045" i="27"/>
  <c r="K1520" i="27"/>
  <c r="K317" i="27"/>
  <c r="K144" i="27"/>
  <c r="M1158" i="27"/>
  <c r="N1206" i="27"/>
  <c r="N196" i="27"/>
  <c r="M1175" i="27"/>
  <c r="N380" i="27"/>
  <c r="N635" i="27"/>
  <c r="N646" i="27"/>
  <c r="K1242" i="27"/>
  <c r="M1299" i="27"/>
  <c r="N354" i="27"/>
  <c r="E44" i="27"/>
  <c r="N222" i="27"/>
  <c r="E472" i="27"/>
  <c r="M728" i="27"/>
  <c r="N549" i="27"/>
  <c r="K1324" i="27"/>
  <c r="M834" i="27"/>
  <c r="K1068" i="27"/>
  <c r="K1119" i="27"/>
  <c r="L75" i="27"/>
  <c r="E166" i="27"/>
  <c r="K1441" i="27"/>
  <c r="K61" i="27"/>
  <c r="N829" i="27"/>
  <c r="L510" i="27"/>
  <c r="K1488" i="27"/>
  <c r="K47" i="27"/>
  <c r="M1058" i="27"/>
  <c r="M1297" i="27"/>
  <c r="M530" i="27"/>
  <c r="K42" i="27"/>
  <c r="L743" i="27"/>
  <c r="N102" i="27"/>
  <c r="M287" i="27"/>
  <c r="K1129" i="27"/>
  <c r="N233" i="27"/>
  <c r="L498" i="27"/>
  <c r="K551" i="27"/>
  <c r="N141" i="27"/>
  <c r="N381" i="27"/>
  <c r="L1144" i="27"/>
  <c r="L657" i="27"/>
  <c r="K718" i="27"/>
  <c r="K313" i="27"/>
  <c r="N1052" i="27"/>
  <c r="N16" i="27"/>
  <c r="K86" i="27"/>
  <c r="L1013" i="27"/>
  <c r="N707" i="27"/>
  <c r="L697" i="27"/>
  <c r="L155" i="27"/>
  <c r="N1242" i="27"/>
  <c r="K34" i="27"/>
  <c r="K526" i="27"/>
  <c r="L630" i="27"/>
  <c r="L489" i="27"/>
  <c r="K915" i="27"/>
  <c r="E243" i="27"/>
  <c r="N498" i="27"/>
  <c r="N450" i="27"/>
  <c r="N1230" i="27"/>
  <c r="N1196" i="27"/>
  <c r="L1288" i="27"/>
  <c r="M1113" i="27"/>
  <c r="M721" i="27"/>
  <c r="M391" i="27"/>
  <c r="N1470" i="27"/>
  <c r="L361" i="27"/>
  <c r="L700" i="27"/>
  <c r="N385" i="27"/>
  <c r="M1238" i="27"/>
  <c r="N26" i="27"/>
  <c r="N654" i="27"/>
  <c r="L209" i="27"/>
  <c r="K444" i="27"/>
  <c r="L1429" i="27"/>
  <c r="E629" i="27"/>
  <c r="M1383" i="27"/>
  <c r="M223" i="27"/>
  <c r="L31" i="27"/>
  <c r="N1240" i="27"/>
  <c r="E124" i="27"/>
  <c r="N32" i="27"/>
  <c r="N779" i="27"/>
  <c r="N708" i="27"/>
  <c r="L384" i="27"/>
  <c r="N21" i="27"/>
  <c r="L1080" i="27"/>
  <c r="L1274" i="27"/>
  <c r="M1492" i="27"/>
  <c r="L45" i="27"/>
  <c r="M450" i="27"/>
  <c r="L107" i="27"/>
  <c r="N731" i="27"/>
  <c r="M1319" i="27"/>
  <c r="M635" i="27"/>
  <c r="K1487" i="27"/>
  <c r="N1473" i="27"/>
  <c r="K538" i="27"/>
  <c r="N321" i="27"/>
  <c r="K863" i="27"/>
  <c r="L652" i="27"/>
  <c r="L1299" i="27"/>
  <c r="K1528" i="27"/>
  <c r="L281" i="27"/>
  <c r="M363" i="27"/>
  <c r="L1216" i="27"/>
  <c r="N71" i="27"/>
  <c r="M990" i="27"/>
  <c r="M21" i="27"/>
  <c r="D6" i="27"/>
  <c r="K853" i="27"/>
  <c r="M472" i="27"/>
  <c r="E510" i="27"/>
  <c r="L1419" i="27"/>
  <c r="M1092" i="27"/>
  <c r="M214" i="27"/>
  <c r="E544" i="27"/>
  <c r="M866" i="27"/>
  <c r="N912" i="27"/>
  <c r="M604" i="27"/>
  <c r="K1483" i="27"/>
  <c r="N1236" i="27"/>
  <c r="L952" i="27"/>
  <c r="L613" i="27"/>
  <c r="N1187" i="27"/>
  <c r="L1450" i="27"/>
  <c r="N694" i="27"/>
  <c r="K229" i="27"/>
  <c r="N1361" i="27"/>
  <c r="E594" i="27"/>
  <c r="K1508" i="27"/>
  <c r="N1046" i="27"/>
  <c r="N1105" i="27"/>
  <c r="M1177" i="27"/>
  <c r="N742" i="27"/>
  <c r="L1311" i="27"/>
  <c r="M1459" i="27"/>
  <c r="L201" i="27"/>
  <c r="M770" i="27"/>
  <c r="L1022" i="27"/>
  <c r="L230" i="27"/>
  <c r="K294" i="27"/>
  <c r="M113" i="27"/>
  <c r="K101" i="27"/>
  <c r="K761" i="27"/>
  <c r="M1030" i="27"/>
  <c r="K307" i="27"/>
  <c r="E407" i="27"/>
  <c r="N588" i="27"/>
  <c r="K1422" i="27"/>
  <c r="E667" i="27"/>
  <c r="L681" i="27"/>
  <c r="K402" i="27"/>
  <c r="L701" i="27"/>
  <c r="N55" i="27"/>
  <c r="N94" i="27"/>
  <c r="M822" i="27"/>
  <c r="M303" i="27"/>
  <c r="M465" i="27"/>
  <c r="N1302" i="27"/>
  <c r="E469" i="27"/>
  <c r="N116" i="27"/>
  <c r="M859" i="27"/>
  <c r="N146" i="27"/>
  <c r="M500" i="27"/>
  <c r="L780" i="27"/>
  <c r="K1518" i="27"/>
  <c r="L870" i="27"/>
  <c r="L1070" i="27"/>
  <c r="N628" i="27"/>
  <c r="N382" i="27"/>
  <c r="K626" i="27"/>
  <c r="N1522" i="27"/>
  <c r="L1478" i="27"/>
  <c r="L716" i="27"/>
  <c r="K258" i="27"/>
  <c r="L947" i="27"/>
  <c r="N1351" i="27"/>
  <c r="E342" i="27"/>
  <c r="L549" i="27"/>
  <c r="E207" i="27"/>
  <c r="E653" i="27"/>
  <c r="E478" i="27"/>
  <c r="N826" i="27"/>
  <c r="L563" i="27"/>
  <c r="M1014" i="27"/>
  <c r="K594" i="27"/>
  <c r="M628" i="27"/>
  <c r="K982" i="27"/>
  <c r="N602" i="27"/>
  <c r="E298" i="27"/>
  <c r="L317" i="27"/>
  <c r="K198" i="27"/>
  <c r="E723" i="27"/>
  <c r="M1384" i="27"/>
  <c r="K842" i="27"/>
  <c r="K1167" i="27"/>
  <c r="L376" i="27"/>
  <c r="M310" i="27"/>
  <c r="N304" i="27"/>
  <c r="L180" i="27"/>
  <c r="E65" i="27"/>
  <c r="N86" i="27"/>
  <c r="E602" i="27"/>
  <c r="E343" i="27"/>
  <c r="K211" i="27"/>
  <c r="L390" i="27"/>
  <c r="N372" i="27"/>
  <c r="K680" i="27"/>
  <c r="K345" i="27"/>
  <c r="K1365" i="27"/>
  <c r="M735" i="27"/>
  <c r="K36" i="27"/>
  <c r="M1307" i="27"/>
  <c r="N87" i="27"/>
  <c r="L457" i="27"/>
  <c r="M778" i="27"/>
  <c r="N655" i="27"/>
  <c r="E597" i="27"/>
  <c r="M865" i="27"/>
  <c r="E714" i="27"/>
  <c r="N1369" i="27"/>
  <c r="M677" i="27"/>
  <c r="N767" i="27"/>
  <c r="N1067" i="27"/>
  <c r="N662" i="27"/>
  <c r="L475" i="27"/>
  <c r="K1459" i="27"/>
  <c r="N648" i="27"/>
  <c r="L996" i="27"/>
  <c r="E453" i="27"/>
  <c r="L1106" i="27"/>
  <c r="L482" i="27"/>
  <c r="K349" i="27"/>
  <c r="M1171" i="27"/>
  <c r="E274" i="27"/>
  <c r="K603" i="27"/>
  <c r="N189" i="27"/>
  <c r="L876" i="27"/>
  <c r="N954" i="27"/>
  <c r="K1211" i="27"/>
  <c r="M77" i="27"/>
  <c r="N418" i="27"/>
  <c r="N1019" i="27"/>
  <c r="E730" i="27"/>
  <c r="K148" i="27"/>
  <c r="L304" i="27"/>
  <c r="E158" i="27"/>
  <c r="L183" i="27"/>
  <c r="N1079" i="27"/>
  <c r="L816" i="27"/>
  <c r="E107" i="27"/>
  <c r="N1298" i="27"/>
  <c r="M296" i="27"/>
  <c r="N154" i="27"/>
  <c r="N475" i="27"/>
  <c r="M894" i="27"/>
  <c r="K305" i="27"/>
  <c r="K217" i="27"/>
  <c r="M1345" i="27"/>
  <c r="L1131" i="27"/>
  <c r="K54" i="27"/>
  <c r="N330" i="27"/>
  <c r="E188" i="27"/>
  <c r="M262" i="27"/>
  <c r="L115" i="27"/>
  <c r="N1354" i="27"/>
  <c r="L1039" i="27"/>
  <c r="E464" i="27"/>
  <c r="K1202" i="27"/>
  <c r="K133" i="27"/>
  <c r="L26" i="27"/>
  <c r="L520" i="27"/>
  <c r="K874" i="27"/>
  <c r="E86" i="27"/>
  <c r="N1472" i="27"/>
  <c r="L951" i="27"/>
  <c r="L1243" i="27"/>
  <c r="M131" i="27"/>
  <c r="K578" i="27"/>
  <c r="M1328" i="27"/>
  <c r="N1026" i="27"/>
  <c r="K1442" i="27"/>
  <c r="M194" i="27"/>
  <c r="K115" i="27"/>
  <c r="M526" i="27"/>
  <c r="K868" i="27"/>
  <c r="L837" i="27"/>
  <c r="N1115" i="27"/>
  <c r="K33" i="27"/>
  <c r="N1456" i="27"/>
  <c r="E494" i="27"/>
  <c r="K1230" i="27"/>
  <c r="N1481" i="27"/>
  <c r="K995" i="27"/>
  <c r="K956" i="27"/>
  <c r="K1196" i="27"/>
  <c r="K341" i="27"/>
  <c r="N788" i="27"/>
  <c r="N885" i="27"/>
  <c r="N590" i="27"/>
  <c r="M1015" i="27"/>
  <c r="M915" i="27"/>
  <c r="M409" i="27"/>
  <c r="K1431" i="27"/>
  <c r="L1164" i="27"/>
  <c r="N744" i="27"/>
  <c r="K504" i="27"/>
  <c r="L609" i="27"/>
  <c r="K770" i="27"/>
  <c r="N53" i="27"/>
  <c r="L1189" i="27"/>
  <c r="L941" i="27"/>
  <c r="L216" i="27"/>
  <c r="K644" i="27"/>
  <c r="M978" i="27"/>
  <c r="E170" i="27"/>
  <c r="N798" i="27"/>
  <c r="L330" i="27"/>
  <c r="K825" i="27"/>
  <c r="M289" i="27"/>
  <c r="K1140" i="27"/>
  <c r="K282" i="27"/>
  <c r="M293" i="27"/>
  <c r="K884" i="27"/>
  <c r="L99" i="27"/>
  <c r="L1157" i="27"/>
  <c r="L689" i="27"/>
  <c r="N1193" i="27"/>
  <c r="N930" i="27"/>
  <c r="M219" i="27"/>
  <c r="N1266" i="27"/>
  <c r="L1435" i="27"/>
  <c r="L171" i="27"/>
  <c r="M1237" i="27"/>
  <c r="E58" i="27"/>
  <c r="N499" i="27"/>
  <c r="L543" i="27"/>
  <c r="N1367" i="27"/>
  <c r="K994" i="27"/>
  <c r="L1294" i="27"/>
  <c r="K523" i="27"/>
  <c r="E756" i="27"/>
  <c r="N730" i="27"/>
  <c r="K284" i="27"/>
  <c r="L231" i="27"/>
  <c r="N471" i="27"/>
  <c r="N446" i="27"/>
  <c r="N1419" i="27"/>
  <c r="K399" i="27"/>
  <c r="N1135" i="27"/>
  <c r="E53" i="27"/>
  <c r="M190" i="27"/>
  <c r="L526" i="27"/>
  <c r="L862" i="27"/>
  <c r="M867" i="27"/>
  <c r="K466" i="27"/>
  <c r="K867" i="27"/>
  <c r="L728" i="27"/>
  <c r="E500" i="27"/>
  <c r="E374" i="27"/>
  <c r="K576" i="27"/>
  <c r="N555" i="27"/>
  <c r="M931" i="27"/>
  <c r="K678" i="27"/>
  <c r="L432" i="27"/>
  <c r="N937" i="27"/>
  <c r="K471" i="27"/>
  <c r="L178" i="27"/>
  <c r="N417" i="27"/>
  <c r="L607" i="27"/>
  <c r="L1302" i="27"/>
  <c r="K425" i="27"/>
  <c r="E242" i="27"/>
  <c r="M911" i="27"/>
  <c r="K125" i="27"/>
  <c r="M1471" i="27"/>
  <c r="N519" i="27"/>
  <c r="K1514" i="27"/>
  <c r="M209" i="27"/>
  <c r="L435" i="27"/>
  <c r="N620" i="27"/>
  <c r="N787" i="27"/>
  <c r="E80" i="27"/>
  <c r="E373" i="27"/>
  <c r="K329" i="27"/>
  <c r="N570" i="27"/>
  <c r="K857" i="27"/>
  <c r="E737" i="27"/>
  <c r="M1143" i="27"/>
  <c r="K1058" i="27"/>
  <c r="L1219" i="27"/>
  <c r="M112" i="27"/>
  <c r="N1526" i="27"/>
  <c r="K1148" i="27"/>
  <c r="N923" i="27"/>
  <c r="M560" i="27"/>
  <c r="L420" i="27"/>
  <c r="M714" i="27"/>
  <c r="K135" i="27"/>
  <c r="M1419" i="27"/>
  <c r="E315" i="27"/>
  <c r="K558" i="27"/>
  <c r="L1261" i="27"/>
  <c r="L497" i="27"/>
  <c r="K648" i="27"/>
  <c r="L126" i="27"/>
  <c r="K737" i="27"/>
  <c r="M1475" i="27"/>
  <c r="L1136" i="27"/>
  <c r="M966" i="27"/>
  <c r="N811" i="27"/>
  <c r="K1100" i="27"/>
  <c r="K947" i="27"/>
  <c r="N1320" i="27"/>
  <c r="E527" i="27"/>
  <c r="M1408" i="27"/>
  <c r="L257" i="27"/>
  <c r="N1227" i="27"/>
  <c r="M344" i="27"/>
  <c r="M208" i="27"/>
  <c r="M33" i="27"/>
  <c r="L1484" i="27"/>
  <c r="N1024" i="27"/>
  <c r="N582" i="27"/>
  <c r="M1251" i="27"/>
  <c r="K1310" i="27"/>
  <c r="M284" i="27"/>
  <c r="K201" i="27"/>
  <c r="E94" i="27"/>
  <c r="N1260" i="27"/>
  <c r="K1030" i="27"/>
  <c r="L1043" i="27"/>
  <c r="M919" i="27"/>
  <c r="E119" i="27"/>
  <c r="K950" i="27"/>
  <c r="K90" i="27"/>
  <c r="M171" i="27"/>
  <c r="L581" i="27"/>
  <c r="K339" i="27"/>
  <c r="K910" i="27"/>
  <c r="M1141" i="27"/>
  <c r="K28" i="27"/>
  <c r="K582" i="27"/>
  <c r="M1001" i="27"/>
  <c r="K445" i="27"/>
  <c r="E370" i="27"/>
  <c r="E302" i="27"/>
  <c r="E623" i="27"/>
  <c r="E357" i="27"/>
  <c r="E537" i="27"/>
  <c r="E227" i="27"/>
  <c r="E156" i="27"/>
  <c r="K352" i="27"/>
  <c r="M1499" i="27"/>
  <c r="L1059" i="27"/>
  <c r="M1259" i="27"/>
  <c r="K1254" i="27"/>
  <c r="N1295" i="27"/>
  <c r="K299" i="27"/>
  <c r="K499" i="27"/>
  <c r="L1347" i="27"/>
  <c r="L1108" i="27"/>
  <c r="M1162" i="27"/>
  <c r="L687" i="27"/>
  <c r="N368" i="27"/>
  <c r="M400" i="27"/>
  <c r="M1491" i="27"/>
  <c r="L1188" i="27"/>
  <c r="K1052" i="27"/>
  <c r="K860" i="27"/>
  <c r="L368" i="27"/>
  <c r="N533" i="27"/>
  <c r="L1087" i="27"/>
  <c r="L1050" i="27"/>
  <c r="M46" i="27"/>
  <c r="M1369" i="27"/>
  <c r="M606" i="27"/>
  <c r="N624" i="27"/>
  <c r="N472" i="27"/>
  <c r="M885" i="27"/>
  <c r="M97" i="27"/>
  <c r="K641" i="27"/>
  <c r="M181" i="27"/>
  <c r="N1182" i="27"/>
  <c r="N40" i="27"/>
  <c r="M799" i="27"/>
  <c r="K1050" i="27"/>
  <c r="N698" i="27"/>
  <c r="N42" i="27"/>
  <c r="N1251" i="27"/>
  <c r="K91" i="27"/>
  <c r="L838" i="27"/>
  <c r="L1262" i="27"/>
  <c r="M651" i="27"/>
  <c r="L235" i="27"/>
  <c r="L315" i="27"/>
  <c r="M275" i="27"/>
  <c r="M1281" i="27"/>
  <c r="K1412" i="27"/>
  <c r="N669" i="27"/>
  <c r="L1254" i="27"/>
  <c r="N1189" i="27"/>
  <c r="K923" i="27"/>
  <c r="N313" i="27"/>
  <c r="M183" i="27"/>
  <c r="L1521" i="27"/>
  <c r="M1239" i="27"/>
  <c r="M716" i="27"/>
  <c r="L249" i="27"/>
  <c r="K177" i="27"/>
  <c r="K835" i="27"/>
  <c r="N711" i="27"/>
  <c r="K330" i="27"/>
  <c r="M402" i="27"/>
  <c r="E134" i="27"/>
  <c r="M1151" i="27"/>
  <c r="K651" i="27"/>
  <c r="L688" i="27"/>
  <c r="K1018" i="27"/>
  <c r="M797" i="27"/>
  <c r="L1220" i="27"/>
  <c r="K980" i="27"/>
  <c r="M1168" i="27"/>
  <c r="L1140" i="27"/>
  <c r="K749" i="27"/>
  <c r="L960" i="27"/>
  <c r="K964" i="27"/>
  <c r="N1278" i="27"/>
  <c r="E555" i="27"/>
  <c r="K496" i="27"/>
  <c r="N218" i="27"/>
  <c r="L643" i="27"/>
  <c r="N48" i="27"/>
  <c r="E48" i="27"/>
  <c r="K984" i="27"/>
  <c r="M148" i="27"/>
  <c r="K1314" i="27"/>
  <c r="N790" i="27"/>
  <c r="K153" i="27"/>
  <c r="N327" i="27"/>
  <c r="K99" i="27"/>
  <c r="L1191" i="27"/>
  <c r="N1001" i="27"/>
  <c r="M814" i="27"/>
  <c r="K1350" i="27"/>
  <c r="L494" i="27"/>
  <c r="L1066" i="27"/>
  <c r="L885" i="27"/>
  <c r="L267" i="27"/>
  <c r="N1352" i="27"/>
  <c r="N484" i="27"/>
  <c r="M913" i="27"/>
  <c r="K251" i="27"/>
  <c r="N778" i="27"/>
  <c r="E420" i="27"/>
  <c r="E651" i="27"/>
  <c r="N425" i="27"/>
  <c r="K1218" i="27"/>
  <c r="L675" i="27"/>
  <c r="N1011" i="27"/>
  <c r="L148" i="27"/>
  <c r="N510" i="27"/>
  <c r="K1053" i="27"/>
  <c r="N925" i="27"/>
  <c r="L24" i="27"/>
  <c r="K808" i="27"/>
  <c r="L1249" i="27"/>
  <c r="M668" i="27"/>
  <c r="M1118" i="27"/>
  <c r="E588" i="27"/>
  <c r="N794" i="27"/>
  <c r="N1285" i="27"/>
  <c r="M166" i="27"/>
  <c r="L626" i="27"/>
  <c r="N118" i="27"/>
  <c r="N653" i="27"/>
  <c r="M1114" i="27"/>
  <c r="M247" i="27"/>
  <c r="M599" i="27"/>
  <c r="E42" i="27"/>
  <c r="E702" i="27"/>
  <c r="L310" i="27"/>
  <c r="K332" i="27"/>
  <c r="N563" i="27"/>
  <c r="M229" i="27"/>
  <c r="M706" i="27"/>
  <c r="M830" i="27"/>
  <c r="L375" i="27"/>
  <c r="N1447" i="27"/>
  <c r="N241" i="27"/>
  <c r="N945" i="27"/>
  <c r="N284" i="27"/>
  <c r="N1150" i="27"/>
  <c r="K59" i="27"/>
  <c r="N1165" i="27"/>
  <c r="E463" i="27"/>
  <c r="N1413" i="27"/>
  <c r="M385" i="27"/>
  <c r="N592" i="27"/>
  <c r="L451" i="27"/>
  <c r="L152" i="27"/>
  <c r="L757" i="27"/>
  <c r="N848" i="27"/>
  <c r="K1224" i="27"/>
  <c r="L378" i="27"/>
  <c r="K1008" i="27"/>
  <c r="N771" i="27"/>
  <c r="K1418" i="27"/>
  <c r="N165" i="27"/>
  <c r="K861" i="27"/>
  <c r="N657" i="27"/>
  <c r="E17" i="27"/>
  <c r="K795" i="27"/>
  <c r="M953" i="27"/>
  <c r="E426" i="27"/>
  <c r="N328" i="27"/>
  <c r="M98" i="27"/>
  <c r="K1305" i="27"/>
  <c r="M856" i="27"/>
  <c r="L461" i="27"/>
  <c r="M746" i="27"/>
  <c r="K669" i="27"/>
  <c r="N244" i="27"/>
  <c r="L237" i="27"/>
  <c r="K946" i="27"/>
  <c r="K268" i="27"/>
  <c r="E301" i="27"/>
  <c r="E584" i="27"/>
  <c r="E137" i="27"/>
  <c r="E219" i="27"/>
  <c r="E439" i="27"/>
  <c r="M547" i="27"/>
  <c r="L578" i="27"/>
  <c r="K1226" i="27"/>
  <c r="K474" i="27"/>
  <c r="M1270" i="27"/>
  <c r="M364" i="27"/>
  <c r="N502" i="27"/>
  <c r="M709" i="27"/>
  <c r="N1498" i="27"/>
  <c r="N1073" i="27"/>
  <c r="K371" i="27"/>
  <c r="L926" i="27"/>
  <c r="N1465" i="27"/>
  <c r="M1377" i="27"/>
  <c r="N1157" i="27"/>
  <c r="N90" i="27"/>
  <c r="N1127" i="27"/>
  <c r="N1050" i="27"/>
  <c r="K44" i="27"/>
  <c r="L476" i="27"/>
  <c r="L425" i="27"/>
  <c r="K961" i="27"/>
  <c r="M731" i="27"/>
  <c r="M556" i="27"/>
  <c r="M761" i="27"/>
  <c r="L856" i="27"/>
  <c r="L1107" i="27"/>
  <c r="K813" i="27"/>
  <c r="M719" i="27"/>
  <c r="M620" i="27"/>
  <c r="M1396" i="27"/>
  <c r="K1458" i="27"/>
  <c r="L210" i="27"/>
  <c r="K782" i="27"/>
  <c r="N23" i="27"/>
  <c r="L245" i="27"/>
  <c r="N323" i="27"/>
  <c r="L501" i="27"/>
  <c r="L1395" i="27"/>
  <c r="L223" i="27"/>
  <c r="N436" i="27"/>
  <c r="M24" i="27"/>
  <c r="N650" i="27"/>
  <c r="K421" i="27"/>
  <c r="N1488" i="27"/>
  <c r="K712" i="27"/>
  <c r="K1342" i="27"/>
  <c r="L1404" i="27"/>
  <c r="K776" i="27"/>
  <c r="N587" i="27"/>
  <c r="K1332" i="27"/>
  <c r="L114" i="27"/>
  <c r="N1272" i="27"/>
  <c r="L882" i="27"/>
  <c r="N1425" i="27"/>
  <c r="L59" i="27"/>
  <c r="L1225" i="27"/>
  <c r="K363" i="27"/>
  <c r="K274" i="27"/>
  <c r="L1095" i="27"/>
  <c r="M85" i="27"/>
  <c r="N73" i="27"/>
  <c r="M1284" i="27"/>
  <c r="N1059" i="27"/>
  <c r="N421" i="27"/>
  <c r="L1054" i="27"/>
  <c r="N513" i="27"/>
  <c r="M1406" i="27"/>
  <c r="E564" i="27"/>
  <c r="M603" i="27"/>
  <c r="M511" i="27"/>
  <c r="N676" i="27"/>
  <c r="K1095" i="27"/>
  <c r="L1215" i="27"/>
  <c r="M211" i="27"/>
  <c r="M1401" i="27"/>
  <c r="N643" i="27"/>
  <c r="M173" i="27"/>
  <c r="M152" i="27"/>
  <c r="M644" i="27"/>
  <c r="M586" i="27"/>
  <c r="K1382" i="27"/>
  <c r="E174" i="27"/>
  <c r="M48" i="27"/>
  <c r="L1088" i="27"/>
  <c r="N689" i="27"/>
  <c r="M279" i="27"/>
  <c r="M858" i="27"/>
  <c r="M961" i="27"/>
  <c r="M278" i="27"/>
  <c r="M429" i="27"/>
  <c r="L1453" i="27"/>
  <c r="K1260" i="27"/>
  <c r="L212" i="27"/>
  <c r="M658" i="27"/>
  <c r="M126" i="27"/>
  <c r="L1192" i="27"/>
  <c r="M273" i="27"/>
  <c r="N760" i="27"/>
  <c r="L921" i="27"/>
  <c r="K1221" i="27"/>
  <c r="L1171" i="27"/>
  <c r="K1043" i="27"/>
  <c r="M575" i="27"/>
  <c r="L867" i="27"/>
  <c r="M540" i="27"/>
  <c r="K1001" i="27"/>
  <c r="K1299" i="27"/>
  <c r="M159" i="27"/>
  <c r="L1283" i="27"/>
  <c r="M579" i="27"/>
  <c r="K681" i="27"/>
  <c r="K949" i="27"/>
  <c r="L545" i="27"/>
  <c r="L1511" i="27"/>
  <c r="M82" i="27"/>
  <c r="L153" i="27"/>
  <c r="L868" i="27"/>
  <c r="M583" i="27"/>
  <c r="L665" i="27"/>
  <c r="N1249" i="27"/>
  <c r="N1225" i="27"/>
  <c r="K364" i="27"/>
  <c r="M469" i="27"/>
  <c r="L809" i="27"/>
  <c r="K584" i="27"/>
  <c r="L70" i="27"/>
  <c r="N562" i="27"/>
  <c r="K24" i="27"/>
  <c r="M71" i="27"/>
  <c r="K1507" i="27"/>
  <c r="L266" i="27"/>
  <c r="M609" i="27"/>
  <c r="L853" i="27"/>
  <c r="L139" i="27"/>
  <c r="M1052" i="27"/>
  <c r="L1458" i="27"/>
  <c r="N1245" i="27"/>
  <c r="K1317" i="27"/>
  <c r="N234" i="27"/>
  <c r="K152" i="27"/>
  <c r="M1376" i="27"/>
  <c r="L86" i="27"/>
  <c r="K1289" i="27"/>
  <c r="M1407" i="27"/>
  <c r="N636" i="27"/>
  <c r="N322" i="27"/>
  <c r="N668" i="27"/>
  <c r="N214" i="27"/>
  <c r="N479" i="27"/>
  <c r="N1110" i="27"/>
  <c r="L859" i="27"/>
  <c r="K965" i="27"/>
  <c r="L909" i="27"/>
  <c r="L1329" i="27"/>
  <c r="L108" i="27"/>
  <c r="N187" i="27"/>
  <c r="L264" i="27"/>
  <c r="K74" i="27"/>
  <c r="L346" i="27"/>
  <c r="K250" i="27"/>
  <c r="N644" i="27"/>
  <c r="M602" i="27"/>
  <c r="N239" i="27"/>
  <c r="M958" i="27"/>
  <c r="M271" i="27"/>
  <c r="L275" i="27"/>
  <c r="N732" i="27"/>
  <c r="K882" i="27"/>
  <c r="K1316" i="27"/>
  <c r="M1338" i="27"/>
  <c r="L1177" i="27"/>
  <c r="K354" i="27"/>
  <c r="M1306" i="27"/>
  <c r="M406" i="27"/>
  <c r="K1304" i="27"/>
  <c r="N1148" i="27"/>
  <c r="N1432" i="27"/>
  <c r="K1090" i="27"/>
  <c r="N315" i="27"/>
  <c r="K838" i="27"/>
  <c r="N485" i="27"/>
  <c r="L830" i="27"/>
  <c r="N413" i="27"/>
  <c r="K1363" i="27"/>
  <c r="N782" i="27"/>
  <c r="M974" i="27"/>
  <c r="K586" i="27"/>
  <c r="K793" i="27"/>
  <c r="M640" i="27"/>
  <c r="L1371" i="27"/>
  <c r="L784" i="27"/>
  <c r="K1023" i="27"/>
  <c r="M1149" i="27"/>
  <c r="M53" i="27"/>
  <c r="K1017" i="27"/>
  <c r="M438" i="27"/>
  <c r="N37" i="27"/>
  <c r="L949" i="27"/>
  <c r="N768" i="27"/>
  <c r="E132" i="27"/>
  <c r="K1280" i="27"/>
  <c r="K733" i="27"/>
  <c r="L629" i="27"/>
  <c r="M1103" i="27"/>
  <c r="N1151" i="27"/>
  <c r="K1486" i="27"/>
  <c r="L416" i="27"/>
  <c r="K1372" i="27"/>
  <c r="K1410" i="27"/>
  <c r="M462" i="27"/>
  <c r="K1496" i="27"/>
  <c r="L976" i="27"/>
  <c r="E192" i="27"/>
  <c r="N1343" i="27"/>
  <c r="N276" i="27"/>
  <c r="M1375" i="27"/>
  <c r="N546" i="27"/>
  <c r="N456" i="27"/>
  <c r="L303" i="27"/>
  <c r="K642" i="27"/>
  <c r="E104" i="27"/>
  <c r="M467" i="27"/>
  <c r="N632" i="27"/>
  <c r="K253" i="27"/>
  <c r="L819" i="27"/>
  <c r="K424" i="27"/>
  <c r="E522" i="27"/>
  <c r="M1314" i="27"/>
  <c r="K1059" i="27"/>
  <c r="K668" i="27"/>
  <c r="K485" i="27"/>
  <c r="K1401" i="27"/>
  <c r="N346" i="27"/>
  <c r="L203" i="27"/>
  <c r="M1518" i="27"/>
  <c r="L924" i="27"/>
  <c r="K1339" i="27"/>
  <c r="N79" i="27"/>
  <c r="M630" i="27"/>
  <c r="N493" i="27"/>
  <c r="N1501" i="27"/>
  <c r="N319" i="27"/>
  <c r="K1474" i="27"/>
  <c r="K501" i="27"/>
  <c r="L1525" i="27"/>
  <c r="L323" i="27"/>
  <c r="N208" i="27"/>
  <c r="M76" i="27"/>
  <c r="K894" i="27"/>
  <c r="K790" i="27"/>
  <c r="K559" i="27"/>
  <c r="N995" i="27"/>
  <c r="M884" i="27"/>
  <c r="K1515" i="27"/>
  <c r="E131" i="27"/>
  <c r="N1258" i="27"/>
  <c r="M302" i="27"/>
  <c r="L241" i="27"/>
  <c r="K855" i="27"/>
  <c r="L677" i="27"/>
  <c r="L729" i="27"/>
  <c r="K409" i="27"/>
  <c r="K1329" i="27"/>
  <c r="N216" i="27"/>
  <c r="L495" i="27"/>
  <c r="L313" i="27"/>
  <c r="L344" i="27"/>
  <c r="K335" i="27"/>
  <c r="M541" i="27"/>
  <c r="N1054" i="27"/>
  <c r="K215" i="27"/>
  <c r="L213" i="27"/>
  <c r="K254" i="27"/>
  <c r="E398" i="27"/>
  <c r="L595" i="27"/>
  <c r="L514" i="27"/>
  <c r="K579" i="27"/>
  <c r="K708" i="27"/>
  <c r="K1512" i="27"/>
  <c r="M332" i="27"/>
  <c r="L821" i="27"/>
  <c r="N1492" i="27"/>
  <c r="N314" i="27"/>
  <c r="M1372" i="27"/>
  <c r="L122" i="27"/>
  <c r="N124" i="27"/>
  <c r="K962" i="27"/>
  <c r="K367" i="27"/>
  <c r="M936" i="27"/>
  <c r="M1190" i="27"/>
  <c r="M1424" i="27"/>
  <c r="L594" i="27"/>
  <c r="M73" i="27"/>
  <c r="M1050" i="27"/>
  <c r="N1122" i="27"/>
  <c r="M443" i="27"/>
  <c r="L892" i="27"/>
  <c r="E218" i="27"/>
  <c r="E447" i="27"/>
  <c r="E55" i="27"/>
  <c r="E506" i="27"/>
  <c r="E276" i="27"/>
  <c r="E167" i="27"/>
  <c r="E216" i="27"/>
  <c r="E545" i="27"/>
  <c r="E646" i="27"/>
  <c r="E539" i="27"/>
  <c r="E264" i="27"/>
  <c r="E709" i="27"/>
  <c r="E177" i="27"/>
  <c r="E213" i="27"/>
  <c r="E470" i="27"/>
  <c r="E591" i="27"/>
  <c r="M613" i="27"/>
  <c r="K1235" i="27"/>
  <c r="L585" i="27"/>
  <c r="N1192" i="27"/>
  <c r="N1201" i="27"/>
  <c r="K637" i="27"/>
  <c r="N1162" i="27"/>
  <c r="N540" i="27"/>
  <c r="N1382" i="27"/>
  <c r="L233" i="27"/>
  <c r="M374" i="27"/>
  <c r="L232" i="27"/>
  <c r="M1315" i="27"/>
  <c r="N1190" i="27"/>
  <c r="M164" i="27"/>
  <c r="K1099" i="27"/>
  <c r="K567" i="27"/>
  <c r="D5" i="27"/>
  <c r="N552" i="27"/>
  <c r="K1189" i="27"/>
  <c r="L619" i="27"/>
  <c r="M608" i="27"/>
  <c r="K602" i="27"/>
  <c r="E559" i="27"/>
  <c r="N1289" i="27"/>
  <c r="E179" i="27"/>
  <c r="M970" i="27"/>
  <c r="L1025" i="27"/>
  <c r="M380" i="27"/>
  <c r="K1278" i="27"/>
  <c r="L539" i="27"/>
  <c r="K87" i="27"/>
  <c r="L769" i="27"/>
  <c r="L828" i="27"/>
  <c r="M955" i="27"/>
  <c r="N1449" i="27"/>
  <c r="L76" i="27"/>
  <c r="N399" i="27"/>
  <c r="N100" i="27"/>
  <c r="K806" i="27"/>
  <c r="K92" i="27"/>
  <c r="M757" i="27"/>
  <c r="L913" i="27"/>
  <c r="K765" i="27"/>
  <c r="M804" i="27"/>
  <c r="M392" i="27"/>
  <c r="L843" i="27"/>
  <c r="L878" i="27"/>
  <c r="L530" i="27"/>
  <c r="L40" i="27"/>
  <c r="N538" i="27"/>
  <c r="L1460" i="27"/>
  <c r="N414" i="27"/>
  <c r="K1334" i="27"/>
  <c r="N1174" i="27"/>
  <c r="M790" i="27"/>
  <c r="L854" i="27"/>
  <c r="L858" i="27"/>
  <c r="N1200" i="27"/>
  <c r="N1118" i="27"/>
  <c r="L778" i="27"/>
  <c r="K937" i="27"/>
  <c r="M639" i="27"/>
  <c r="M705" i="27"/>
  <c r="N1487" i="27"/>
  <c r="L1194" i="27"/>
  <c r="M1493" i="27"/>
  <c r="L916" i="27"/>
  <c r="L1415" i="27"/>
  <c r="K293" i="27"/>
  <c r="K347" i="27"/>
  <c r="L852" i="27"/>
  <c r="M504" i="27"/>
  <c r="K1511" i="27"/>
  <c r="L1089" i="27"/>
  <c r="N1333" i="27"/>
  <c r="L95" i="27"/>
  <c r="K126" i="27"/>
  <c r="L982" i="27"/>
  <c r="L544" i="27"/>
  <c r="N1276" i="27"/>
  <c r="N795" i="27"/>
  <c r="K1423" i="27"/>
  <c r="K851" i="27"/>
  <c r="M90" i="27"/>
  <c r="N301" i="27"/>
  <c r="K634" i="27"/>
  <c r="K1451" i="27"/>
  <c r="M1435" i="27"/>
  <c r="K1175" i="27"/>
  <c r="M1326" i="27"/>
  <c r="M1119" i="27"/>
  <c r="M1250" i="27"/>
  <c r="L1405" i="27"/>
  <c r="E103" i="27"/>
  <c r="E350" i="27"/>
  <c r="E731" i="27"/>
  <c r="E732" i="27"/>
  <c r="E592" i="27"/>
  <c r="E117" i="27"/>
  <c r="E563" i="27"/>
  <c r="E716" i="27"/>
  <c r="E334" i="27"/>
  <c r="E533" i="27"/>
  <c r="E605" i="27"/>
  <c r="E328" i="27"/>
  <c r="E406" i="27"/>
  <c r="E34" i="27"/>
  <c r="E54" i="27"/>
  <c r="E71" i="27"/>
  <c r="E438" i="27"/>
  <c r="E496" i="27"/>
  <c r="E49" i="27"/>
  <c r="E143" i="27"/>
  <c r="E127" i="27"/>
  <c r="E98" i="27"/>
  <c r="K290" i="27"/>
  <c r="K366" i="27"/>
  <c r="L1352" i="27"/>
  <c r="N1346" i="27"/>
  <c r="K844" i="27"/>
  <c r="M979" i="27"/>
  <c r="M1527" i="27"/>
  <c r="N440" i="27"/>
  <c r="N983" i="27"/>
  <c r="L1060" i="27"/>
  <c r="E307" i="27"/>
  <c r="N541" i="27"/>
  <c r="M1529" i="27"/>
  <c r="K247" i="27"/>
  <c r="K968" i="27"/>
  <c r="M1482" i="27"/>
  <c r="K502" i="27"/>
  <c r="M145" i="27"/>
  <c r="K1320" i="27"/>
  <c r="L641" i="27"/>
  <c r="N236" i="27"/>
  <c r="N1212" i="27"/>
  <c r="N1528" i="27"/>
  <c r="K875" i="27"/>
  <c r="K51" i="27"/>
  <c r="K1108" i="27"/>
  <c r="M51" i="27"/>
  <c r="K462" i="27"/>
  <c r="K336" i="27"/>
  <c r="N1029" i="27"/>
  <c r="L1141" i="27"/>
  <c r="M149" i="27"/>
  <c r="K1529" i="27"/>
  <c r="K811" i="27"/>
  <c r="K546" i="27"/>
  <c r="K498" i="27"/>
  <c r="K1121" i="27"/>
  <c r="M663" i="27"/>
  <c r="L1492" i="27"/>
  <c r="K1132" i="27"/>
  <c r="N1358" i="27"/>
  <c r="M300" i="27"/>
  <c r="L1326" i="27"/>
  <c r="K1375" i="27"/>
  <c r="M1470" i="27"/>
  <c r="N1178" i="27"/>
  <c r="N772" i="27"/>
  <c r="M695" i="27"/>
  <c r="L1232" i="27"/>
  <c r="M92" i="27"/>
  <c r="M1277" i="27"/>
  <c r="E286" i="27"/>
  <c r="N1060" i="27"/>
  <c r="M343" i="27"/>
  <c r="N769" i="27"/>
  <c r="N142" i="27"/>
  <c r="K401" i="27"/>
  <c r="M1367" i="27"/>
  <c r="E400" i="27"/>
  <c r="N199" i="27"/>
  <c r="M1374" i="27"/>
  <c r="K428" i="27"/>
  <c r="N1061" i="27"/>
  <c r="M683" i="27"/>
  <c r="K1214" i="27"/>
  <c r="K921" i="27"/>
  <c r="K1081" i="27"/>
  <c r="E432" i="27"/>
  <c r="M197" i="27"/>
  <c r="L516" i="27"/>
  <c r="M1110" i="27"/>
  <c r="N1253" i="27"/>
  <c r="N807" i="27"/>
  <c r="L940" i="27"/>
  <c r="N389" i="27"/>
  <c r="E241" i="27"/>
  <c r="N75" i="27"/>
  <c r="M42" i="27"/>
  <c r="E231" i="27"/>
  <c r="K140" i="27"/>
  <c r="N862" i="27"/>
  <c r="K1024" i="27"/>
  <c r="K73" i="27"/>
  <c r="N751" i="27"/>
  <c r="K1414" i="27"/>
  <c r="K1267" i="27"/>
  <c r="K821" i="27"/>
  <c r="N407" i="27"/>
  <c r="L229" i="27"/>
  <c r="N894" i="27"/>
  <c r="M687" i="27"/>
  <c r="L21" i="27"/>
  <c r="L999" i="27"/>
  <c r="M962" i="27"/>
  <c r="N1414" i="27"/>
  <c r="E452" i="27"/>
  <c r="N966" i="27"/>
  <c r="L1305" i="27"/>
  <c r="E583" i="27"/>
  <c r="N1134" i="27"/>
  <c r="M433" i="27"/>
  <c r="K1311" i="27"/>
  <c r="N651" i="27"/>
  <c r="N870" i="27"/>
  <c r="M536" i="27"/>
  <c r="M1429" i="27"/>
  <c r="L1184" i="27"/>
  <c r="N660" i="27"/>
  <c r="L1239" i="27"/>
  <c r="M826" i="27"/>
  <c r="N739" i="27"/>
  <c r="N1337" i="27"/>
  <c r="M690" i="27"/>
  <c r="L1400" i="27"/>
  <c r="E507" i="27"/>
  <c r="K912" i="27"/>
  <c r="N249" i="27"/>
  <c r="L1251" i="27"/>
  <c r="N1513" i="27"/>
  <c r="K1381" i="27"/>
  <c r="K1477" i="27"/>
  <c r="K1354" i="27"/>
  <c r="K1286" i="27"/>
  <c r="K1158" i="27"/>
  <c r="K1378" i="27"/>
  <c r="N609" i="27"/>
  <c r="K209" i="27"/>
  <c r="M876" i="27"/>
  <c r="M937" i="27"/>
  <c r="L782" i="27"/>
  <c r="E489" i="27"/>
  <c r="K815" i="27"/>
  <c r="N159" i="27"/>
  <c r="L1316" i="27"/>
  <c r="L1062" i="27"/>
  <c r="M573" i="27"/>
  <c r="K473" i="27"/>
  <c r="N962" i="27"/>
  <c r="K1481" i="27"/>
  <c r="N610" i="27"/>
  <c r="K1321" i="27"/>
  <c r="L972" i="27"/>
  <c r="L1126" i="27"/>
  <c r="N770" i="27"/>
  <c r="K204" i="27"/>
  <c r="L62" i="27"/>
  <c r="M1357" i="27"/>
  <c r="L1011" i="27"/>
  <c r="M28" i="27"/>
  <c r="M1105" i="27"/>
  <c r="L202" i="27"/>
  <c r="M466" i="27"/>
  <c r="N292" i="27"/>
  <c r="K1301" i="27"/>
  <c r="N1484" i="27"/>
  <c r="M655" i="27"/>
  <c r="L1502" i="27"/>
  <c r="M100" i="27"/>
  <c r="N1203" i="27"/>
  <c r="L894" i="27"/>
  <c r="K1014" i="27"/>
  <c r="L356" i="27"/>
  <c r="M1391" i="27"/>
  <c r="E462" i="27"/>
  <c r="K1083" i="27"/>
  <c r="L1012" i="27"/>
  <c r="N359" i="27"/>
  <c r="E225" i="27"/>
  <c r="E32" i="27"/>
  <c r="L1125" i="27"/>
  <c r="M180" i="27"/>
  <c r="E696" i="27"/>
  <c r="M198" i="27"/>
  <c r="M1381" i="27"/>
  <c r="M1156" i="27"/>
  <c r="M1240" i="27"/>
  <c r="K1347" i="27"/>
  <c r="K1440" i="27"/>
  <c r="L1529" i="27"/>
  <c r="M633" i="27"/>
  <c r="L1407" i="27"/>
  <c r="N831" i="27"/>
  <c r="E579" i="27"/>
  <c r="N721" i="27"/>
  <c r="E542" i="27"/>
  <c r="N542" i="27"/>
  <c r="N1101" i="27"/>
  <c r="K726" i="27"/>
  <c r="L1325" i="27"/>
  <c r="N1031" i="27"/>
  <c r="M125" i="27"/>
  <c r="N514" i="27"/>
  <c r="K1262" i="27"/>
  <c r="K1323" i="27"/>
  <c r="L71" i="27"/>
  <c r="K1469" i="27"/>
  <c r="L1003" i="27"/>
  <c r="E275" i="27"/>
  <c r="E359" i="27"/>
  <c r="E595" i="27"/>
  <c r="L1246" i="27"/>
  <c r="N612" i="27"/>
  <c r="L1277" i="27"/>
  <c r="E689" i="27"/>
  <c r="N578" i="27"/>
  <c r="L1278" i="27"/>
  <c r="K1238" i="27"/>
  <c r="E299" i="27"/>
  <c r="K735" i="27"/>
  <c r="K1082" i="27"/>
  <c r="L436" i="27"/>
  <c r="E258" i="27"/>
  <c r="E16" i="27"/>
  <c r="E209" i="27"/>
  <c r="E698" i="27"/>
  <c r="E68" i="27"/>
  <c r="K703" i="27"/>
  <c r="M1428" i="27"/>
  <c r="N777" i="27"/>
  <c r="N1097" i="27"/>
  <c r="L182" i="27"/>
  <c r="K1494" i="27"/>
  <c r="K656" i="27"/>
  <c r="N1482" i="27"/>
  <c r="N503" i="27"/>
  <c r="E468" i="27"/>
  <c r="E581" i="27"/>
  <c r="M1106" i="27"/>
  <c r="E277" i="27"/>
  <c r="E436" i="27"/>
  <c r="E749" i="27"/>
  <c r="E67" i="27"/>
  <c r="E162" i="27"/>
  <c r="E64" i="27"/>
  <c r="E36" i="27"/>
  <c r="L328" i="27"/>
  <c r="K1048" i="27"/>
  <c r="L1186" i="27"/>
  <c r="L806" i="27"/>
  <c r="L357" i="27"/>
  <c r="K746" i="27"/>
  <c r="N683" i="27"/>
  <c r="E525" i="27"/>
  <c r="K119" i="27"/>
  <c r="E661" i="27"/>
  <c r="L348" i="27"/>
  <c r="M507" i="27"/>
  <c r="K43" i="27"/>
  <c r="L396" i="27"/>
  <c r="L978" i="27"/>
  <c r="N882" i="27"/>
  <c r="N1323" i="27"/>
  <c r="L104" i="27"/>
  <c r="M1333" i="27"/>
  <c r="N445" i="27"/>
  <c r="L128" i="27"/>
  <c r="N113" i="27"/>
  <c r="M1144" i="27"/>
  <c r="L1185" i="27"/>
  <c r="K986" i="27"/>
  <c r="N258" i="27"/>
  <c r="L1377" i="27"/>
  <c r="K734" i="27"/>
  <c r="K334" i="27"/>
  <c r="L797" i="27"/>
  <c r="M992" i="27"/>
  <c r="M1264" i="27"/>
  <c r="M1133" i="27"/>
  <c r="M1016" i="27"/>
  <c r="M1454" i="27"/>
  <c r="E102" i="27"/>
  <c r="M773" i="27"/>
  <c r="K1110" i="27"/>
  <c r="L1374" i="27"/>
  <c r="M1107" i="27"/>
  <c r="M435" i="27"/>
  <c r="L1330" i="27"/>
  <c r="N1502" i="27"/>
  <c r="L1275" i="27"/>
  <c r="M938" i="27"/>
  <c r="K1176" i="27"/>
  <c r="L1527" i="27"/>
  <c r="M1444" i="27"/>
  <c r="M1089" i="27"/>
  <c r="L460" i="27"/>
  <c r="M939" i="27"/>
  <c r="E734" i="27"/>
  <c r="L943" i="27"/>
  <c r="N226" i="27"/>
  <c r="L453" i="27"/>
  <c r="M923" i="27"/>
  <c r="K911" i="27"/>
  <c r="K46" i="27"/>
  <c r="L725" i="27"/>
  <c r="L204" i="27"/>
  <c r="L1516" i="27"/>
  <c r="N1142" i="27"/>
  <c r="N1248" i="27"/>
  <c r="L124" i="27"/>
  <c r="M715" i="27"/>
  <c r="L658" i="27"/>
  <c r="L683" i="27"/>
  <c r="K981" i="27"/>
  <c r="M1127" i="27"/>
  <c r="L939" i="27"/>
  <c r="N1316" i="27"/>
  <c r="N487" i="27"/>
  <c r="M875" i="27"/>
  <c r="N969" i="27"/>
  <c r="L1195" i="27"/>
  <c r="K244" i="27"/>
  <c r="M873" i="27"/>
  <c r="K753" i="27"/>
  <c r="K1424" i="27"/>
  <c r="K635" i="27"/>
  <c r="E674" i="27"/>
  <c r="K1444" i="27"/>
  <c r="M1267" i="27"/>
  <c r="E515" i="27"/>
  <c r="E326" i="27"/>
  <c r="E331" i="27"/>
  <c r="E382" i="27"/>
  <c r="E28" i="27"/>
  <c r="E690" i="27"/>
  <c r="M1088" i="27"/>
  <c r="K1252" i="27"/>
  <c r="L349" i="27"/>
  <c r="N444" i="27"/>
  <c r="L528" i="27"/>
  <c r="N572" i="27"/>
  <c r="K998" i="27"/>
  <c r="L653" i="27"/>
  <c r="E601" i="27"/>
  <c r="K751" i="27"/>
  <c r="K22" i="27"/>
  <c r="N720" i="27"/>
  <c r="N762" i="27"/>
  <c r="E149" i="27"/>
  <c r="E368" i="27"/>
  <c r="E415" i="27"/>
  <c r="E484" i="27"/>
  <c r="E310" i="27"/>
  <c r="E228" i="27"/>
  <c r="E91" i="27"/>
  <c r="N1089" i="27"/>
  <c r="N76" i="27"/>
  <c r="K179" i="27"/>
  <c r="N171" i="27"/>
  <c r="M935" i="27"/>
  <c r="M1026" i="27"/>
  <c r="M1252" i="27"/>
  <c r="L43" i="27"/>
  <c r="N454" i="27"/>
  <c r="M367" i="27"/>
  <c r="N1290" i="27"/>
  <c r="L1292" i="27"/>
  <c r="E92" i="27"/>
  <c r="E565" i="27"/>
  <c r="E499" i="27"/>
  <c r="E621" i="27"/>
  <c r="E757" i="27"/>
  <c r="E352" i="27"/>
  <c r="E88" i="27"/>
  <c r="E613" i="27"/>
  <c r="E430" i="27"/>
  <c r="N1032" i="27"/>
  <c r="L93" i="27"/>
  <c r="E504" i="27"/>
  <c r="L1520" i="27"/>
  <c r="L1518" i="27"/>
  <c r="M704" i="27"/>
  <c r="K1187" i="27"/>
  <c r="K60" i="27"/>
  <c r="M130" i="27"/>
  <c r="E203" i="27"/>
  <c r="N1428" i="27"/>
  <c r="K1234" i="27"/>
  <c r="M210" i="27"/>
  <c r="E456" i="27"/>
  <c r="M698" i="27"/>
  <c r="L1438" i="27"/>
  <c r="N550" i="27"/>
  <c r="K1049" i="27"/>
  <c r="L1522" i="27"/>
  <c r="K574" i="27"/>
  <c r="K755" i="27"/>
  <c r="N532" i="27"/>
  <c r="K1039" i="27"/>
  <c r="M89" i="27"/>
  <c r="K941" i="27"/>
  <c r="K281" i="27"/>
  <c r="L1519" i="27"/>
  <c r="M598" i="27"/>
  <c r="K852" i="27"/>
  <c r="K859" i="27"/>
  <c r="M459" i="27"/>
  <c r="N944" i="27"/>
  <c r="N1136" i="27"/>
  <c r="E196" i="27"/>
  <c r="K348" i="27"/>
  <c r="N855" i="27"/>
  <c r="E476" i="27"/>
  <c r="L1328" i="27"/>
  <c r="K242" i="27"/>
  <c r="K1315" i="27"/>
  <c r="K141" i="27"/>
  <c r="K168" i="27"/>
  <c r="N252" i="27"/>
  <c r="N637" i="27"/>
  <c r="M1500" i="27"/>
  <c r="M1021" i="27"/>
  <c r="L1287" i="27"/>
  <c r="L1051" i="27"/>
  <c r="L158" i="27"/>
  <c r="M612" i="27"/>
  <c r="M408" i="27"/>
  <c r="K525" i="27"/>
  <c r="M1010" i="27"/>
  <c r="M711" i="27"/>
  <c r="L690" i="27"/>
  <c r="M471" i="27"/>
  <c r="L771" i="27"/>
  <c r="M744" i="27"/>
  <c r="K518" i="27"/>
  <c r="M748" i="27"/>
  <c r="E739" i="27"/>
  <c r="L1176" i="27"/>
  <c r="N1071" i="27"/>
  <c r="N49" i="27"/>
  <c r="N1066" i="27"/>
  <c r="M193" i="27"/>
  <c r="K1403" i="27"/>
  <c r="K450" i="27"/>
  <c r="L596" i="27"/>
  <c r="K1353" i="27"/>
  <c r="N158" i="27"/>
  <c r="K649" i="27"/>
  <c r="M903" i="27"/>
  <c r="N81" i="27"/>
  <c r="K1027" i="27"/>
  <c r="K1369" i="27"/>
  <c r="M1474" i="27"/>
  <c r="L844" i="27"/>
  <c r="L723" i="27"/>
  <c r="K1054" i="27"/>
  <c r="M720" i="27"/>
  <c r="N343" i="27"/>
  <c r="E750" i="27"/>
  <c r="M1046" i="27"/>
  <c r="N1314" i="27"/>
  <c r="K1243" i="27"/>
  <c r="K203" i="27"/>
  <c r="M322" i="27"/>
  <c r="K697" i="27"/>
  <c r="N1183" i="27"/>
  <c r="M474" i="27"/>
  <c r="E313" i="27"/>
  <c r="E57" i="27"/>
  <c r="E74" i="27"/>
  <c r="E266" i="27"/>
  <c r="E303" i="27"/>
  <c r="E186" i="27"/>
  <c r="E652" i="27"/>
  <c r="E154" i="27"/>
  <c r="K454" i="27"/>
  <c r="L254" i="27"/>
  <c r="N561" i="27"/>
  <c r="K161" i="27"/>
  <c r="L234" i="27"/>
  <c r="L367" i="27"/>
  <c r="L663" i="27"/>
  <c r="K1351" i="27"/>
  <c r="K1011" i="27"/>
  <c r="N1398" i="27"/>
  <c r="L251" i="27"/>
  <c r="L776" i="27"/>
  <c r="N1170" i="27"/>
  <c r="K1366" i="27"/>
  <c r="K365" i="27"/>
  <c r="E41" i="27"/>
  <c r="E50" i="27"/>
  <c r="E402" i="27"/>
  <c r="E75" i="27"/>
  <c r="E747" i="27"/>
  <c r="E529" i="27"/>
  <c r="E83" i="27"/>
  <c r="E688" i="27"/>
  <c r="E56" i="27"/>
  <c r="E663" i="27"/>
  <c r="E318" i="27"/>
  <c r="E254" i="27"/>
  <c r="L354" i="27"/>
  <c r="M457" i="27"/>
  <c r="L671" i="27"/>
  <c r="M1079" i="27"/>
  <c r="E173" i="27"/>
  <c r="K156" i="27"/>
  <c r="L1469" i="27"/>
  <c r="E163" i="27"/>
  <c r="K1078" i="27"/>
  <c r="N351" i="27"/>
  <c r="K955" i="27"/>
  <c r="N452" i="27"/>
  <c r="E740" i="27"/>
  <c r="E335" i="27"/>
  <c r="E380" i="27"/>
  <c r="E384" i="27"/>
  <c r="E152" i="27"/>
  <c r="E682" i="27"/>
  <c r="E383" i="27"/>
  <c r="E270" i="27"/>
  <c r="L803" i="27"/>
  <c r="L465" i="27"/>
  <c r="N722" i="27"/>
  <c r="E692" i="27"/>
  <c r="K846" i="27"/>
  <c r="N62" i="27"/>
  <c r="M69" i="27"/>
  <c r="L734" i="27"/>
  <c r="N91" i="27"/>
  <c r="L726" i="27"/>
  <c r="L336" i="27"/>
  <c r="N41" i="27"/>
  <c r="L897" i="27"/>
  <c r="L439" i="27"/>
  <c r="N534" i="27"/>
  <c r="N356" i="27"/>
  <c r="L1044" i="27"/>
  <c r="K1356" i="27"/>
  <c r="K1151" i="27"/>
  <c r="M673" i="27"/>
  <c r="M798" i="27"/>
  <c r="L66" i="27"/>
  <c r="L736" i="27"/>
  <c r="M1365" i="27"/>
  <c r="M239" i="27"/>
  <c r="M1293" i="27"/>
  <c r="K358" i="27"/>
  <c r="N1451" i="27"/>
  <c r="E719" i="27"/>
  <c r="N868" i="27"/>
  <c r="L1086" i="27"/>
  <c r="N1111" i="27"/>
  <c r="N564" i="27"/>
  <c r="K1405" i="27"/>
  <c r="N557" i="27"/>
  <c r="M513" i="27"/>
  <c r="E165" i="27"/>
  <c r="K219" i="27"/>
  <c r="K583" i="27"/>
  <c r="L654" i="27"/>
  <c r="L1466" i="27"/>
  <c r="K1032" i="27"/>
  <c r="K1006" i="27"/>
  <c r="K646" i="27"/>
  <c r="L57" i="27"/>
  <c r="K666" i="27"/>
  <c r="N571" i="27"/>
  <c r="L650" i="27"/>
  <c r="L316" i="27"/>
  <c r="N1205" i="27"/>
  <c r="K1445" i="27"/>
  <c r="L1170" i="27"/>
  <c r="M972" i="27"/>
  <c r="L887" i="27"/>
  <c r="M377" i="27"/>
  <c r="N1040" i="27"/>
  <c r="K310" i="27"/>
  <c r="K631" i="27"/>
  <c r="M93" i="27"/>
  <c r="E578" i="27"/>
  <c r="N1310" i="27"/>
  <c r="M1457" i="27"/>
  <c r="L762" i="27"/>
  <c r="M291" i="27"/>
  <c r="M401" i="27"/>
  <c r="M175" i="27"/>
  <c r="M878" i="27"/>
  <c r="M593" i="27"/>
  <c r="L1115" i="27"/>
  <c r="N1418" i="27"/>
  <c r="M337" i="27"/>
  <c r="N1324" i="27"/>
  <c r="N1102" i="27"/>
  <c r="L968" i="27"/>
  <c r="M1139" i="27"/>
  <c r="N1153" i="27"/>
  <c r="M313" i="27"/>
  <c r="L1010" i="27"/>
  <c r="N680" i="27"/>
  <c r="L105" i="27"/>
  <c r="M55" i="27"/>
  <c r="K482" i="27"/>
  <c r="N1008" i="27"/>
  <c r="L739" i="27"/>
  <c r="K1116" i="27"/>
  <c r="N1114" i="27"/>
  <c r="M1360" i="27"/>
  <c r="E557" i="27"/>
  <c r="E399" i="27"/>
  <c r="N881" i="27"/>
  <c r="L1351" i="27"/>
  <c r="M1394" i="27"/>
  <c r="K799" i="27"/>
  <c r="K1273" i="27"/>
  <c r="M1044" i="27"/>
  <c r="N1262" i="27"/>
  <c r="N1493" i="27"/>
  <c r="L1055" i="27"/>
  <c r="L194" i="27"/>
  <c r="L220" i="27"/>
  <c r="M422" i="27"/>
  <c r="N1422" i="27"/>
  <c r="K1115" i="27"/>
  <c r="M461" i="27"/>
  <c r="K924" i="27"/>
  <c r="N815" i="27"/>
  <c r="E60" i="27"/>
  <c r="L102" i="27"/>
  <c r="M328" i="27"/>
  <c r="M1289" i="27"/>
  <c r="E410" i="27"/>
  <c r="K614" i="27"/>
  <c r="L301" i="27"/>
  <c r="N520" i="27"/>
  <c r="M889" i="27"/>
  <c r="N941" i="27"/>
  <c r="L487" i="27"/>
  <c r="K528" i="27"/>
  <c r="N74" i="27"/>
  <c r="K673" i="27"/>
  <c r="M995" i="27"/>
  <c r="M375" i="27"/>
  <c r="N623" i="27"/>
  <c r="K660" i="27"/>
  <c r="K695" i="27"/>
  <c r="N257" i="27"/>
  <c r="M312" i="27"/>
  <c r="M994" i="27"/>
  <c r="M369" i="27"/>
  <c r="M1343" i="27"/>
  <c r="M1057" i="27"/>
  <c r="L1343" i="27"/>
  <c r="N1443" i="27"/>
  <c r="M200" i="27"/>
  <c r="M1062" i="27"/>
  <c r="L796" i="27"/>
  <c r="M1392" i="27"/>
  <c r="L813" i="27"/>
  <c r="N1431" i="27"/>
  <c r="N1377" i="27"/>
  <c r="N906" i="27"/>
  <c r="K134" i="27"/>
  <c r="M1080" i="27"/>
  <c r="L403" i="27"/>
  <c r="L1034" i="27"/>
  <c r="L695" i="27"/>
  <c r="K394" i="27"/>
  <c r="M1064" i="27"/>
  <c r="K1450" i="27"/>
  <c r="M905" i="27"/>
  <c r="M1522" i="27"/>
  <c r="K1191" i="27"/>
  <c r="K431" i="27"/>
  <c r="L740" i="27"/>
  <c r="K600" i="27"/>
  <c r="K176" i="27"/>
  <c r="M861" i="27"/>
  <c r="E180" i="27"/>
  <c r="M352" i="27"/>
  <c r="M819" i="27"/>
  <c r="M562" i="27"/>
  <c r="N43" i="27"/>
  <c r="N195" i="27"/>
  <c r="N802" i="27"/>
  <c r="N265" i="27"/>
  <c r="E417" i="27"/>
  <c r="E25" i="27"/>
  <c r="E610" i="27"/>
  <c r="E371" i="27"/>
  <c r="E699" i="27"/>
  <c r="E589" i="27"/>
  <c r="E79" i="27"/>
  <c r="M708" i="27"/>
  <c r="L755" i="27"/>
  <c r="L1153" i="27"/>
  <c r="L994" i="27"/>
  <c r="K1484" i="27"/>
  <c r="N147" i="27"/>
  <c r="N98" i="27"/>
  <c r="K1264" i="27"/>
  <c r="L1091" i="27"/>
  <c r="K885" i="27"/>
  <c r="M1036" i="27"/>
  <c r="E625" i="27"/>
  <c r="L1112" i="27"/>
  <c r="M836" i="27"/>
  <c r="L474" i="27"/>
  <c r="E391" i="27"/>
  <c r="M1517" i="27"/>
  <c r="M261" i="27"/>
  <c r="L91" i="27"/>
  <c r="K1360" i="27"/>
  <c r="E538" i="27"/>
  <c r="N151" i="27"/>
  <c r="M39" i="27"/>
  <c r="M823" i="27"/>
  <c r="N1064" i="27"/>
  <c r="M59" i="27"/>
  <c r="M828" i="27"/>
  <c r="K1430" i="27"/>
  <c r="M941" i="27"/>
  <c r="L397" i="27"/>
  <c r="L1207" i="27"/>
  <c r="M499" i="27"/>
  <c r="N688" i="27"/>
  <c r="N129" i="27"/>
  <c r="K145" i="27"/>
  <c r="M1091" i="27"/>
  <c r="M250" i="27"/>
  <c r="M855" i="27"/>
  <c r="L731" i="27"/>
  <c r="K303" i="27"/>
  <c r="N164" i="27"/>
  <c r="N473" i="27"/>
  <c r="M103" i="27"/>
  <c r="K321" i="27"/>
  <c r="M1067" i="27"/>
  <c r="M886" i="27"/>
  <c r="L651" i="27"/>
  <c r="N996" i="27"/>
  <c r="K563" i="27"/>
  <c r="E490" i="27"/>
  <c r="M546" i="27"/>
  <c r="E600" i="27"/>
  <c r="L198" i="27"/>
  <c r="N429" i="27"/>
  <c r="M36" i="27"/>
  <c r="K1067" i="27"/>
  <c r="M1323" i="27"/>
  <c r="L1354" i="27"/>
  <c r="K1296" i="27"/>
  <c r="K869" i="27"/>
  <c r="N559" i="27"/>
  <c r="L136" i="27"/>
  <c r="K271" i="27"/>
  <c r="L307" i="27"/>
  <c r="N1424" i="27"/>
  <c r="N754" i="27"/>
  <c r="L604" i="27"/>
  <c r="K1503" i="27"/>
  <c r="N67" i="27"/>
  <c r="L32" i="27"/>
  <c r="E379" i="27"/>
  <c r="E562" i="27"/>
  <c r="E185" i="27"/>
  <c r="E300" i="27"/>
  <c r="E139" i="27"/>
  <c r="E205" i="27"/>
  <c r="E271" i="27"/>
  <c r="E151" i="27"/>
  <c r="E351" i="27"/>
  <c r="E273" i="27"/>
  <c r="E554" i="27"/>
  <c r="E314" i="27"/>
  <c r="E498" i="27"/>
  <c r="E389" i="27"/>
  <c r="E727" i="27"/>
  <c r="E419" i="27"/>
  <c r="E441" i="27"/>
  <c r="E483" i="27"/>
  <c r="E279" i="27"/>
  <c r="E553" i="27"/>
  <c r="E38" i="27"/>
  <c r="E622" i="27"/>
  <c r="E183" i="27"/>
  <c r="E285" i="27"/>
  <c r="E517" i="27"/>
  <c r="E200" i="27"/>
  <c r="E733" i="27"/>
  <c r="E549" i="27"/>
  <c r="K1154" i="27"/>
  <c r="L1523" i="27"/>
  <c r="N136" i="27"/>
  <c r="L38" i="27"/>
  <c r="L1344" i="27"/>
  <c r="K160" i="27"/>
  <c r="N607" i="27"/>
  <c r="M617" i="27"/>
  <c r="N1499" i="27"/>
  <c r="K1456" i="27"/>
  <c r="K1245" i="27"/>
  <c r="L272" i="27"/>
  <c r="N716" i="27"/>
  <c r="L1289" i="27"/>
  <c r="L1124" i="27"/>
  <c r="M26" i="27"/>
  <c r="E508" i="27"/>
  <c r="K400" i="27"/>
  <c r="N1065" i="27"/>
  <c r="N864" i="27"/>
  <c r="L1064" i="27"/>
  <c r="N402" i="27"/>
  <c r="M1437" i="27"/>
  <c r="M189" i="27"/>
  <c r="L647" i="27"/>
  <c r="M161" i="27"/>
  <c r="M940" i="27"/>
  <c r="M1167" i="27"/>
  <c r="K1035" i="27"/>
  <c r="L164" i="27"/>
  <c r="N1271" i="27"/>
  <c r="N331" i="27"/>
  <c r="L817" i="27"/>
  <c r="K568" i="27"/>
  <c r="N823" i="27"/>
  <c r="E214" i="27"/>
  <c r="E283" i="27"/>
  <c r="E278" i="27"/>
  <c r="E341" i="27"/>
  <c r="E593" i="27"/>
  <c r="E479" i="27"/>
  <c r="E323" i="27"/>
  <c r="E206" i="27"/>
  <c r="E332" i="27"/>
  <c r="E573" i="27"/>
  <c r="E503" i="27"/>
  <c r="E31" i="27"/>
  <c r="E330" i="27"/>
  <c r="E630" i="27"/>
  <c r="E628" i="27"/>
  <c r="E295" i="27"/>
  <c r="E369" i="27"/>
  <c r="E550" i="27"/>
  <c r="E711" i="27"/>
  <c r="E620" i="27"/>
  <c r="E47" i="27"/>
  <c r="E638" i="27"/>
  <c r="E70" i="27"/>
  <c r="E675" i="27"/>
  <c r="E422" i="27"/>
  <c r="E19" i="27"/>
  <c r="E423" i="27"/>
  <c r="E566" i="27"/>
  <c r="E245" i="27"/>
  <c r="K990" i="27"/>
  <c r="K604" i="27"/>
  <c r="M806" i="27"/>
  <c r="N884" i="27"/>
  <c r="L622" i="27"/>
  <c r="L47" i="27"/>
  <c r="E736" i="27"/>
  <c r="N153" i="27"/>
  <c r="L1082" i="27"/>
  <c r="E211" i="27"/>
  <c r="L399" i="27"/>
  <c r="L505" i="27"/>
  <c r="L309" i="27"/>
  <c r="K463" i="27"/>
  <c r="K997" i="27"/>
  <c r="L1202" i="27"/>
  <c r="L1252" i="27"/>
  <c r="M75" i="27"/>
  <c r="L623" i="27"/>
  <c r="K687" i="27"/>
  <c r="N649" i="27"/>
  <c r="K289" i="27"/>
  <c r="L1468" i="27"/>
  <c r="E73" i="27"/>
  <c r="N395" i="27"/>
  <c r="L1387" i="27"/>
  <c r="M523" i="27"/>
  <c r="K196" i="27"/>
  <c r="E147" i="27"/>
  <c r="N1306" i="27"/>
  <c r="E336" i="27"/>
  <c r="N1259" i="27"/>
  <c r="N566" i="27"/>
  <c r="M317" i="27"/>
  <c r="N516" i="27"/>
  <c r="L53" i="27"/>
  <c r="L877" i="27"/>
  <c r="E405" i="27"/>
  <c r="E414" i="27"/>
  <c r="E429" i="27"/>
  <c r="E455" i="27"/>
  <c r="E385" i="27"/>
  <c r="E416" i="27"/>
  <c r="E408" i="27"/>
  <c r="E443" i="27"/>
  <c r="E523" i="27"/>
  <c r="E256" i="27"/>
  <c r="E244" i="27"/>
  <c r="E249" i="27"/>
  <c r="E516" i="27"/>
  <c r="E101" i="27"/>
  <c r="E427" i="27"/>
  <c r="E230" i="27"/>
  <c r="E409" i="27"/>
  <c r="E528" i="27"/>
  <c r="E543" i="27"/>
  <c r="E437" i="27"/>
  <c r="E155" i="27"/>
  <c r="E364" i="27"/>
  <c r="E164" i="27"/>
  <c r="E708" i="27"/>
  <c r="E363" i="27"/>
  <c r="E72" i="27"/>
  <c r="E576" i="27"/>
  <c r="L614" i="27"/>
  <c r="K1185" i="27"/>
  <c r="N133" i="27"/>
  <c r="K1109" i="27"/>
  <c r="N1056" i="27"/>
  <c r="L908" i="27"/>
  <c r="L810" i="27"/>
  <c r="L184" i="27"/>
  <c r="M1172" i="27"/>
  <c r="M1182" i="27"/>
  <c r="M1524" i="27"/>
  <c r="L67" i="27"/>
  <c r="M551" i="27"/>
  <c r="L1392" i="27"/>
  <c r="N738" i="27"/>
  <c r="M680" i="27"/>
  <c r="N149" i="27"/>
  <c r="K1482" i="27"/>
  <c r="K489" i="27"/>
  <c r="K71" i="27"/>
  <c r="K618" i="27"/>
  <c r="K566" i="27"/>
  <c r="N1305" i="27"/>
  <c r="M1205" i="27"/>
  <c r="L696" i="27"/>
  <c r="E633" i="27"/>
  <c r="K661" i="27"/>
  <c r="L1174" i="27"/>
  <c r="L1456" i="27"/>
  <c r="N1459" i="27"/>
  <c r="M1078" i="27"/>
  <c r="L644" i="27"/>
  <c r="L1412" i="27"/>
  <c r="N652" i="27"/>
  <c r="N1523" i="27"/>
  <c r="N1132" i="27"/>
  <c r="L423" i="27"/>
  <c r="K1394" i="27"/>
  <c r="E184" i="27"/>
  <c r="K963" i="27"/>
  <c r="N518" i="27"/>
  <c r="N1022" i="27"/>
  <c r="M418" i="27"/>
  <c r="K862" i="27"/>
  <c r="L847" i="27"/>
  <c r="N849" i="27"/>
  <c r="K601" i="27"/>
  <c r="N24" i="27"/>
  <c r="M1378" i="27"/>
  <c r="L1463" i="27"/>
  <c r="K1455" i="27"/>
  <c r="M565" i="27"/>
  <c r="K57" i="27"/>
  <c r="L524" i="27"/>
  <c r="E475" i="27"/>
  <c r="L506" i="27"/>
  <c r="K1376" i="27"/>
  <c r="N1108" i="27"/>
  <c r="M510" i="27"/>
  <c r="N1156" i="27"/>
  <c r="M1404" i="27"/>
  <c r="L1040" i="27"/>
  <c r="N486" i="27"/>
  <c r="L109" i="27"/>
  <c r="K1155" i="27"/>
  <c r="L1375" i="27"/>
  <c r="K757" i="27"/>
  <c r="K1204" i="27"/>
  <c r="L1068" i="27"/>
  <c r="K1016" i="27"/>
  <c r="M1358" i="27"/>
  <c r="N350" i="27"/>
  <c r="E404" i="27"/>
  <c r="L1324" i="27"/>
  <c r="E267" i="27"/>
  <c r="K1509" i="27"/>
  <c r="K1153" i="27"/>
  <c r="K773" i="27"/>
  <c r="M456" i="27"/>
  <c r="K1319" i="27"/>
  <c r="N1021" i="27"/>
  <c r="M1446" i="27"/>
  <c r="N419" i="27"/>
  <c r="N726" i="27"/>
  <c r="E111" i="27"/>
  <c r="M1090" i="27"/>
  <c r="N872" i="27"/>
  <c r="M727" i="27"/>
  <c r="L1282" i="27"/>
  <c r="L1269" i="27"/>
  <c r="E448" i="27"/>
  <c r="K373" i="27"/>
  <c r="L1197" i="27"/>
  <c r="N1378" i="27"/>
  <c r="M204" i="27"/>
  <c r="L1341" i="27"/>
  <c r="M753" i="27"/>
  <c r="K191" i="27"/>
  <c r="N433" i="27"/>
  <c r="N531" i="27"/>
  <c r="N749" i="27"/>
  <c r="N306" i="27"/>
  <c r="K585" i="27"/>
  <c r="L1477" i="27"/>
  <c r="E193" i="27"/>
  <c r="E204" i="27"/>
  <c r="E171" i="27"/>
  <c r="L394" i="27"/>
  <c r="N119" i="27"/>
  <c r="E718" i="27"/>
  <c r="E744" i="27"/>
  <c r="E176" i="27"/>
  <c r="E97" i="27"/>
  <c r="E660" i="27"/>
  <c r="K836" i="27"/>
  <c r="L928" i="27"/>
  <c r="E473" i="27"/>
  <c r="E123" i="27"/>
  <c r="E752" i="27"/>
  <c r="E161" i="27"/>
  <c r="E333" i="27"/>
  <c r="E459" i="27"/>
  <c r="E687" i="27"/>
  <c r="E521" i="27"/>
  <c r="E182" i="27"/>
  <c r="M703" i="27"/>
  <c r="M945" i="27"/>
  <c r="L154" i="27"/>
  <c r="N508" i="27"/>
  <c r="M141" i="27"/>
  <c r="M1128" i="27"/>
  <c r="N964" i="27"/>
  <c r="E284" i="27"/>
  <c r="L44" i="27"/>
  <c r="L832" i="27"/>
  <c r="L1327" i="27"/>
  <c r="K63" i="27"/>
  <c r="M809" i="27"/>
  <c r="N880" i="27"/>
  <c r="L883" i="27"/>
  <c r="L258" i="27"/>
  <c r="L320" i="27"/>
  <c r="K1186" i="27"/>
  <c r="E281" i="27"/>
  <c r="E526" i="27"/>
  <c r="K945" i="27"/>
  <c r="E662" i="27"/>
  <c r="E392" i="27"/>
  <c r="E210" i="27"/>
  <c r="E187" i="27"/>
  <c r="E84" i="27"/>
  <c r="E239" i="27"/>
  <c r="E513" i="27"/>
  <c r="E403" i="27"/>
  <c r="E208" i="27"/>
  <c r="E551" i="27"/>
  <c r="E259" i="27"/>
  <c r="M774" i="27"/>
  <c r="E130" i="27"/>
  <c r="L206" i="27"/>
  <c r="L1165" i="27"/>
  <c r="M618" i="27"/>
  <c r="E457" i="27"/>
  <c r="K1276" i="27"/>
  <c r="N27" i="27"/>
  <c r="N1479" i="27"/>
  <c r="N468" i="27"/>
  <c r="L342" i="27"/>
  <c r="L577" i="27"/>
  <c r="N800" i="27"/>
  <c r="K843" i="27"/>
  <c r="N1109" i="27"/>
  <c r="K206" i="27"/>
  <c r="M1528" i="27"/>
  <c r="K122" i="27"/>
  <c r="E390" i="27"/>
  <c r="E388" i="27"/>
  <c r="E631" i="27"/>
  <c r="E451" i="27"/>
  <c r="M524" i="27"/>
  <c r="M1272" i="27"/>
  <c r="E413" i="27"/>
  <c r="E26" i="27"/>
  <c r="E632" i="27"/>
  <c r="E282" i="27"/>
  <c r="E100" i="27"/>
  <c r="E238" i="27"/>
  <c r="E547" i="27"/>
  <c r="E648" i="27"/>
  <c r="E246" i="27"/>
  <c r="K1244" i="27"/>
  <c r="K1163" i="27"/>
  <c r="M1400" i="27"/>
  <c r="N1519" i="27"/>
  <c r="L793" i="27"/>
  <c r="M336" i="27"/>
  <c r="N232" i="27"/>
  <c r="N1494" i="27"/>
  <c r="M1339" i="27"/>
  <c r="K56" i="27"/>
  <c r="N613" i="27"/>
  <c r="M1020" i="27"/>
  <c r="N1152" i="27"/>
  <c r="M1011" i="27"/>
  <c r="M196" i="27"/>
  <c r="M1194" i="27"/>
  <c r="M514" i="27"/>
  <c r="M230" i="27"/>
  <c r="L187" i="27"/>
  <c r="M176" i="27"/>
  <c r="M1301" i="27"/>
  <c r="M1002" i="27"/>
  <c r="L1308" i="27"/>
  <c r="N986" i="27"/>
  <c r="M755" i="27"/>
  <c r="K162" i="27"/>
  <c r="L1183" i="27"/>
  <c r="L874" i="27"/>
  <c r="L758" i="27"/>
  <c r="L936" i="27"/>
  <c r="N1520" i="27"/>
  <c r="M192" i="27"/>
  <c r="L1168" i="27"/>
  <c r="N215" i="27"/>
  <c r="N1476" i="27"/>
  <c r="K575" i="27"/>
  <c r="L1098" i="27"/>
  <c r="K539" i="27"/>
  <c r="L462" i="27"/>
  <c r="N991" i="27"/>
  <c r="M821" i="27"/>
  <c r="M1445" i="27"/>
  <c r="M1192" i="27"/>
  <c r="M398" i="27"/>
  <c r="M139" i="27"/>
  <c r="L1102" i="27"/>
  <c r="N943" i="27"/>
  <c r="E695" i="27"/>
  <c r="E440" i="27"/>
  <c r="E700" i="27"/>
  <c r="E590" i="27"/>
  <c r="K1181" i="27"/>
  <c r="K610" i="27"/>
  <c r="M756" i="27"/>
  <c r="L1368" i="27"/>
  <c r="M1362" i="27"/>
  <c r="K235" i="27"/>
  <c r="K1228" i="27"/>
  <c r="N859" i="27"/>
  <c r="N626" i="27"/>
  <c r="K175" i="27"/>
  <c r="E561" i="27"/>
  <c r="M281" i="27"/>
  <c r="N297" i="27"/>
  <c r="N384" i="27"/>
  <c r="E30" i="27"/>
  <c r="E320" i="27"/>
  <c r="E680" i="27"/>
  <c r="E684" i="27"/>
  <c r="E297" i="27"/>
  <c r="E288" i="27"/>
  <c r="E541" i="27"/>
  <c r="E435" i="27"/>
  <c r="E672" i="27"/>
  <c r="L1259" i="27"/>
  <c r="K1061" i="27"/>
  <c r="L1444" i="27"/>
  <c r="K958" i="27"/>
  <c r="E608" i="27"/>
  <c r="N1313" i="27"/>
  <c r="K1308" i="27"/>
  <c r="M475" i="27"/>
  <c r="L1067" i="27"/>
  <c r="L792" i="27"/>
  <c r="L1056" i="27"/>
  <c r="N287" i="27"/>
  <c r="E358" i="27"/>
  <c r="E518" i="27"/>
  <c r="E615" i="27"/>
  <c r="E552" i="27"/>
  <c r="E122" i="27"/>
  <c r="E377" i="27"/>
  <c r="E172" i="27"/>
  <c r="E229" i="27"/>
  <c r="E606" i="27"/>
  <c r="E66" i="27"/>
  <c r="E263" i="27"/>
  <c r="E322" i="27"/>
  <c r="E742" i="27"/>
  <c r="E449" i="27"/>
  <c r="E531" i="27"/>
  <c r="E240" i="27"/>
  <c r="E253" i="27"/>
  <c r="K1388" i="27"/>
  <c r="K925" i="27"/>
  <c r="L401" i="27"/>
  <c r="N1213" i="27"/>
  <c r="E715" i="27"/>
  <c r="N481" i="27"/>
  <c r="M1452" i="27"/>
  <c r="N917" i="27"/>
  <c r="E289" i="27"/>
  <c r="K1028" i="27"/>
  <c r="N490" i="27"/>
  <c r="M676" i="27"/>
  <c r="E560" i="27"/>
  <c r="L333" i="27"/>
  <c r="K732" i="27"/>
  <c r="L261" i="27"/>
  <c r="N895" i="27"/>
  <c r="L345" i="27"/>
  <c r="N365" i="27"/>
  <c r="K698" i="27"/>
  <c r="L965" i="27"/>
  <c r="M1086" i="27"/>
  <c r="L1313" i="27"/>
  <c r="K395" i="27"/>
  <c r="L277" i="27"/>
  <c r="L286" i="27"/>
  <c r="N1267" i="27"/>
  <c r="N1402" i="27"/>
  <c r="E144" i="27"/>
  <c r="E325" i="27"/>
  <c r="E197" i="27"/>
  <c r="E356" i="27"/>
  <c r="E46" i="27"/>
  <c r="E450" i="27"/>
  <c r="E121" i="27"/>
  <c r="E481" i="27"/>
  <c r="E540" i="27"/>
  <c r="E460" i="27"/>
  <c r="E488" i="27"/>
  <c r="E262" i="27"/>
  <c r="E729" i="27"/>
  <c r="E393" i="27"/>
  <c r="E467" i="27"/>
  <c r="E643" i="27"/>
  <c r="E191" i="27"/>
  <c r="E109" i="27"/>
  <c r="E324" i="27"/>
  <c r="E257" i="27"/>
  <c r="E292" i="27"/>
  <c r="K804" i="27"/>
  <c r="N108" i="27"/>
  <c r="L851" i="27"/>
  <c r="N294" i="27"/>
  <c r="L252" i="27"/>
  <c r="M35" i="27"/>
  <c r="N166" i="27"/>
  <c r="L1358" i="27"/>
  <c r="E90" i="27"/>
  <c r="K611" i="27"/>
  <c r="E720" i="27"/>
  <c r="E115" i="27"/>
  <c r="E133" i="27"/>
  <c r="E519" i="27"/>
  <c r="E361" i="27"/>
  <c r="E582" i="27"/>
  <c r="E76" i="27"/>
  <c r="E340" i="27"/>
  <c r="E428" i="27"/>
  <c r="E626" i="27"/>
  <c r="E512" i="27"/>
  <c r="E530" i="27"/>
  <c r="E141" i="27"/>
  <c r="E656" i="27"/>
  <c r="E701" i="27"/>
  <c r="E724" i="27"/>
  <c r="E683" i="27"/>
  <c r="E611" i="27"/>
  <c r="E347" i="27"/>
  <c r="E272" i="27"/>
  <c r="E355" i="27"/>
  <c r="E575" i="27"/>
  <c r="E411" i="27"/>
  <c r="E569" i="27"/>
  <c r="E603" i="27"/>
  <c r="E502" i="27"/>
  <c r="E644" i="27"/>
  <c r="E375" i="27"/>
  <c r="E425" i="27"/>
  <c r="E673" i="27"/>
  <c r="E598" i="27"/>
  <c r="E175" i="27"/>
  <c r="E444" i="27"/>
  <c r="E703" i="27"/>
  <c r="E118" i="27"/>
  <c r="E136" i="27"/>
  <c r="E505" i="27"/>
  <c r="N217" i="27"/>
  <c r="K1395" i="27"/>
  <c r="K456" i="27"/>
  <c r="K722" i="27"/>
  <c r="L721" i="27"/>
  <c r="L884" i="27"/>
  <c r="M1501" i="27"/>
  <c r="K1034" i="27"/>
  <c r="M424" i="27"/>
  <c r="E704" i="27"/>
  <c r="H1233" i="27" l="1"/>
  <c r="O1233" i="27" s="1"/>
  <c r="H1305" i="27"/>
  <c r="P1305" i="27" s="1"/>
  <c r="H972" i="27"/>
  <c r="B972" i="27" s="1"/>
  <c r="H883" i="27"/>
  <c r="P883" i="27" s="1"/>
  <c r="H890" i="27"/>
  <c r="B890" i="27" s="1"/>
  <c r="H1469" i="27"/>
  <c r="O1469" i="27" s="1"/>
  <c r="H1004" i="27"/>
  <c r="B1004" i="27" s="1"/>
  <c r="H1351" i="27"/>
  <c r="H1141" i="27"/>
  <c r="H777" i="27"/>
  <c r="H1082" i="27"/>
  <c r="H1316" i="27"/>
  <c r="H805" i="27"/>
  <c r="B805" i="27" s="1"/>
  <c r="H1437" i="27"/>
  <c r="O1437" i="27" s="1"/>
  <c r="H1162" i="27"/>
  <c r="O1162" i="27" s="1"/>
  <c r="H1287" i="27"/>
  <c r="O1287" i="27" s="1"/>
  <c r="H1301" i="27"/>
  <c r="O1301" i="27" s="1"/>
  <c r="H994" i="27"/>
  <c r="B994" i="27" s="1"/>
  <c r="H1224" i="27"/>
  <c r="B1224" i="27" s="1"/>
  <c r="H1078" i="27"/>
  <c r="O1078" i="27" s="1"/>
  <c r="H1260" i="27"/>
  <c r="H1245" i="27"/>
  <c r="P1245" i="27" s="1"/>
  <c r="H1354" i="27"/>
  <c r="H759" i="27"/>
  <c r="H1029" i="27"/>
  <c r="O1029" i="27" s="1"/>
  <c r="H1309" i="27"/>
  <c r="O1309" i="27" s="1"/>
  <c r="H874" i="27"/>
  <c r="O874" i="27" s="1"/>
  <c r="H1320" i="27"/>
  <c r="P1320" i="27" s="1"/>
  <c r="H1119" i="27"/>
  <c r="B1119" i="27" s="1"/>
  <c r="H1284" i="27"/>
  <c r="B1284" i="27" s="1"/>
  <c r="H761" i="27"/>
  <c r="B761" i="27" s="1"/>
  <c r="H834" i="27"/>
  <c r="P834" i="27" s="1"/>
  <c r="H924" i="27"/>
  <c r="H841" i="27"/>
  <c r="H1027" i="27"/>
  <c r="B1027" i="27" s="1"/>
  <c r="H1129" i="27"/>
  <c r="H1234" i="27"/>
  <c r="B1234" i="27" s="1"/>
  <c r="H1067" i="27"/>
  <c r="O1067" i="27" s="1"/>
  <c r="H1220" i="27"/>
  <c r="B1220" i="27" s="1"/>
  <c r="H1187" i="27"/>
  <c r="O1187" i="27" s="1"/>
  <c r="H1017" i="27"/>
  <c r="P1017" i="27" s="1"/>
  <c r="H1417" i="27"/>
  <c r="O1417" i="27" s="1"/>
  <c r="H1125" i="27"/>
  <c r="O1125" i="27" s="1"/>
  <c r="H1365" i="27"/>
  <c r="B1365" i="27" s="1"/>
  <c r="H968" i="27"/>
  <c r="H1024" i="27"/>
  <c r="B1024" i="27" s="1"/>
  <c r="H790" i="27"/>
  <c r="H1470" i="27"/>
  <c r="H951" i="27"/>
  <c r="O951" i="27" s="1"/>
  <c r="H1267" i="27"/>
  <c r="P1267" i="27" s="1"/>
  <c r="H939" i="27"/>
  <c r="P939" i="27" s="1"/>
  <c r="H1123" i="27"/>
  <c r="B1123" i="27" s="1"/>
  <c r="H1116" i="27"/>
  <c r="O1116" i="27" s="1"/>
  <c r="H846" i="27"/>
  <c r="P846" i="27" s="1"/>
  <c r="H937" i="27"/>
  <c r="P937" i="27" s="1"/>
  <c r="H1241" i="27"/>
  <c r="H863" i="27"/>
  <c r="H788" i="27"/>
  <c r="O788" i="27" s="1"/>
  <c r="H1408" i="27"/>
  <c r="H955" i="27"/>
  <c r="H898" i="27"/>
  <c r="B898" i="27" s="1"/>
  <c r="H1088" i="27"/>
  <c r="P1088" i="27" s="1"/>
  <c r="H956" i="27"/>
  <c r="O956" i="27" s="1"/>
  <c r="H961" i="27"/>
  <c r="P961" i="27" s="1"/>
  <c r="H1414" i="27"/>
  <c r="B1414" i="27" s="1"/>
  <c r="H997" i="27"/>
  <c r="B997" i="27" s="1"/>
  <c r="H1159" i="27"/>
  <c r="P1159" i="27" s="1"/>
  <c r="H938" i="27"/>
  <c r="H808" i="27"/>
  <c r="H853" i="27"/>
  <c r="H1015" i="27"/>
  <c r="H1369" i="27"/>
  <c r="B1369" i="27" s="1"/>
  <c r="H1509" i="27"/>
  <c r="P1509" i="27" s="1"/>
  <c r="H821" i="27"/>
  <c r="P821" i="27" s="1"/>
  <c r="H1308" i="27"/>
  <c r="P1308" i="27" s="1"/>
  <c r="H1329" i="27"/>
  <c r="B1329" i="27" s="1"/>
  <c r="H876" i="27"/>
  <c r="B876" i="27" s="1"/>
  <c r="H1457" i="27"/>
  <c r="P1457" i="27" s="1"/>
  <c r="H1463" i="27"/>
  <c r="B1463" i="27" s="1"/>
  <c r="H1011" i="27"/>
  <c r="H1022" i="27"/>
  <c r="H1472" i="27"/>
  <c r="P1472" i="27" s="1"/>
  <c r="H1315" i="27"/>
  <c r="H1512" i="27"/>
  <c r="H1070" i="27"/>
  <c r="B1070" i="27" s="1"/>
  <c r="H1361" i="27"/>
  <c r="O1361" i="27" s="1"/>
  <c r="H1155" i="27"/>
  <c r="O1155" i="27" s="1"/>
  <c r="H1416" i="27"/>
  <c r="B1416" i="27" s="1"/>
  <c r="H1257" i="27"/>
  <c r="O1257" i="27" s="1"/>
  <c r="H1375" i="27"/>
  <c r="P1375" i="27" s="1"/>
  <c r="H1133" i="27"/>
  <c r="P1133" i="27" s="1"/>
  <c r="H1514" i="27"/>
  <c r="P1514" i="27" s="1"/>
  <c r="H1394" i="27"/>
  <c r="H1524" i="27"/>
  <c r="P1524" i="27" s="1"/>
  <c r="H1486" i="27"/>
  <c r="H1387" i="27"/>
  <c r="P1387" i="27" s="1"/>
  <c r="H1195" i="27"/>
  <c r="P1195" i="27" s="1"/>
  <c r="H1054" i="27"/>
  <c r="O1054" i="27" s="1"/>
  <c r="H1179" i="27"/>
  <c r="O1179" i="27" s="1"/>
  <c r="H1117" i="27"/>
  <c r="P1117" i="27" s="1"/>
  <c r="H835" i="27"/>
  <c r="P835" i="27" s="1"/>
  <c r="H806" i="27"/>
  <c r="O806" i="27" s="1"/>
  <c r="H1525" i="27"/>
  <c r="B1525" i="27" s="1"/>
  <c r="H907" i="27"/>
  <c r="P907" i="27" s="1"/>
  <c r="H851" i="27"/>
  <c r="H1502" i="27"/>
  <c r="H1310" i="27"/>
  <c r="H1232" i="27"/>
  <c r="H1142" i="27"/>
  <c r="B1142" i="27" s="1"/>
  <c r="H1283" i="27"/>
  <c r="P1283" i="27" s="1"/>
  <c r="H1147" i="27"/>
  <c r="O1147" i="27" s="1"/>
  <c r="H1148" i="27"/>
  <c r="B1148" i="27" s="1"/>
  <c r="H1311" i="27"/>
  <c r="O1311" i="27" s="1"/>
  <c r="H1274" i="27"/>
  <c r="P1274" i="27" s="1"/>
  <c r="H779" i="27"/>
  <c r="H1447" i="27"/>
  <c r="H1415" i="27"/>
  <c r="H765" i="27"/>
  <c r="O765" i="27" s="1"/>
  <c r="H809" i="27"/>
  <c r="H1307" i="27"/>
  <c r="H1323" i="27"/>
  <c r="O1323" i="27" s="1"/>
  <c r="H1258" i="27"/>
  <c r="P1258" i="27" s="1"/>
  <c r="H1103" i="27"/>
  <c r="B1103" i="27" s="1"/>
  <c r="H1055" i="27"/>
  <c r="B1055" i="27" s="1"/>
  <c r="H1030" i="27"/>
  <c r="P1030" i="27" s="1"/>
  <c r="H778" i="27"/>
  <c r="H758" i="27"/>
  <c r="P758" i="27" s="1"/>
  <c r="H1521" i="27"/>
  <c r="B1521" i="27" s="1"/>
  <c r="H1289" i="27"/>
  <c r="H1131" i="27"/>
  <c r="O1131" i="27" s="1"/>
  <c r="H1068" i="27"/>
  <c r="H1389" i="27"/>
  <c r="H945" i="27"/>
  <c r="B945" i="27" s="1"/>
  <c r="H813" i="27"/>
  <c r="P813" i="27" s="1"/>
  <c r="H1378" i="27"/>
  <c r="P1378" i="27" s="1"/>
  <c r="H1008" i="27"/>
  <c r="P1008" i="27" s="1"/>
  <c r="H1480" i="27"/>
  <c r="O1480" i="27" s="1"/>
  <c r="H950" i="27"/>
  <c r="O950" i="27" s="1"/>
  <c r="H824" i="27"/>
  <c r="O824" i="27" s="1"/>
  <c r="H762" i="27"/>
  <c r="H1255" i="27"/>
  <c r="H1390" i="27"/>
  <c r="P1390" i="27" s="1"/>
  <c r="H807" i="27"/>
  <c r="H1175" i="27"/>
  <c r="H974" i="27"/>
  <c r="P974" i="27" s="1"/>
  <c r="H1167" i="27"/>
  <c r="B1167" i="27" s="1"/>
  <c r="H1482" i="27"/>
  <c r="P1482" i="27" s="1"/>
  <c r="H1327" i="27"/>
  <c r="B1327" i="27" s="1"/>
  <c r="H1132" i="27"/>
  <c r="B1132" i="27" s="1"/>
  <c r="H1221" i="27"/>
  <c r="P1221" i="27" s="1"/>
  <c r="H977" i="27"/>
  <c r="P977" i="27" s="1"/>
  <c r="H1325" i="27"/>
  <c r="P1325" i="27" s="1"/>
  <c r="H1198" i="27"/>
  <c r="H895" i="27"/>
  <c r="O895" i="27" s="1"/>
  <c r="H1188" i="27"/>
  <c r="H1440" i="27"/>
  <c r="H810" i="27"/>
  <c r="B810" i="27" s="1"/>
  <c r="H1085" i="27"/>
  <c r="O1085" i="27" s="1"/>
  <c r="H1466" i="27"/>
  <c r="B1466" i="27" s="1"/>
  <c r="H1176" i="27"/>
  <c r="B1176" i="27" s="1"/>
  <c r="H1344" i="27"/>
  <c r="P1344" i="27" s="1"/>
  <c r="H981" i="27"/>
  <c r="B981" i="27" s="1"/>
  <c r="H1373" i="27"/>
  <c r="B1373" i="27" s="1"/>
  <c r="H1508" i="27"/>
  <c r="H1270" i="27"/>
  <c r="H1412" i="27"/>
  <c r="H1051" i="27"/>
  <c r="H1062" i="27"/>
  <c r="H957" i="27"/>
  <c r="B957" i="27" s="1"/>
  <c r="H1046" i="27"/>
  <c r="P1046" i="27" s="1"/>
  <c r="H872" i="27"/>
  <c r="B872" i="27" s="1"/>
  <c r="H1170" i="27"/>
  <c r="B1170" i="27" s="1"/>
  <c r="H857" i="27"/>
  <c r="O857" i="27" s="1"/>
  <c r="H1356" i="27"/>
  <c r="P1356" i="27" s="1"/>
  <c r="H973" i="27"/>
  <c r="H1285" i="27"/>
  <c r="O1285" i="27" s="1"/>
  <c r="H775" i="27"/>
  <c r="H1278" i="27"/>
  <c r="H1402" i="27"/>
  <c r="H1511" i="27"/>
  <c r="H1059" i="27"/>
  <c r="O1059" i="27" s="1"/>
  <c r="H1526" i="27"/>
  <c r="O1526" i="27" s="1"/>
  <c r="H1438" i="27"/>
  <c r="B1438" i="27" s="1"/>
  <c r="H1010" i="27"/>
  <c r="O1010" i="27" s="1"/>
  <c r="H1090" i="27"/>
  <c r="O1090" i="27" s="1"/>
  <c r="H1160" i="27"/>
  <c r="O1160" i="27" s="1"/>
  <c r="H1227" i="27"/>
  <c r="H1445" i="27"/>
  <c r="H1193" i="27"/>
  <c r="O1193" i="27" s="1"/>
  <c r="H1040" i="27"/>
  <c r="O1040" i="27" s="1"/>
  <c r="H927" i="27"/>
  <c r="P927" i="27" s="1"/>
  <c r="H953" i="27"/>
  <c r="H889" i="27"/>
  <c r="O889" i="27" s="1"/>
  <c r="H1280" i="27"/>
  <c r="B1280" i="27" s="1"/>
  <c r="H884" i="27"/>
  <c r="P884" i="27" s="1"/>
  <c r="H1424" i="27"/>
  <c r="O1424" i="27" s="1"/>
  <c r="H1225" i="27"/>
  <c r="B1225" i="27" s="1"/>
  <c r="H1382" i="27"/>
  <c r="P1382" i="27" s="1"/>
  <c r="H1324" i="27"/>
  <c r="O1324" i="27" s="1"/>
  <c r="H785" i="27"/>
  <c r="H783" i="27"/>
  <c r="P783" i="27" s="1"/>
  <c r="H829" i="27"/>
  <c r="H1359" i="27"/>
  <c r="H795" i="27"/>
  <c r="H900" i="27"/>
  <c r="B900" i="27" s="1"/>
  <c r="H1202" i="27"/>
  <c r="O1202" i="27" s="1"/>
  <c r="H1306" i="27"/>
  <c r="P1306" i="27" s="1"/>
  <c r="H1107" i="27"/>
  <c r="O1107" i="27" s="1"/>
  <c r="H1395" i="27"/>
  <c r="O1395" i="27" s="1"/>
  <c r="H782" i="27"/>
  <c r="P782" i="27" s="1"/>
  <c r="H812" i="27"/>
  <c r="H1111" i="27"/>
  <c r="H1038" i="27"/>
  <c r="H845" i="27"/>
  <c r="B845" i="27" s="1"/>
  <c r="H993" i="27"/>
  <c r="H1042" i="27"/>
  <c r="H864" i="27"/>
  <c r="O864" i="27" s="1"/>
  <c r="H1092" i="27"/>
  <c r="B1092" i="27" s="1"/>
  <c r="H1491" i="27"/>
  <c r="B1491" i="27" s="1"/>
  <c r="H1425" i="27"/>
  <c r="O1425" i="27" s="1"/>
  <c r="H1350" i="27"/>
  <c r="O1350" i="27" s="1"/>
  <c r="H1151" i="27"/>
  <c r="P1151" i="27" s="1"/>
  <c r="H943" i="27"/>
  <c r="O943" i="27" s="1"/>
  <c r="H822" i="27"/>
  <c r="O822" i="27" s="1"/>
  <c r="H1286" i="27"/>
  <c r="H1326" i="27"/>
  <c r="H1503" i="27"/>
  <c r="H1124" i="27"/>
  <c r="H988" i="27"/>
  <c r="P988" i="27" s="1"/>
  <c r="H998" i="27"/>
  <c r="B998" i="27" s="1"/>
  <c r="H985" i="27"/>
  <c r="P985" i="27" s="1"/>
  <c r="H1035" i="27"/>
  <c r="P1035" i="27" s="1"/>
  <c r="H910" i="27"/>
  <c r="O910" i="27" s="1"/>
  <c r="H1192" i="27"/>
  <c r="H1143" i="27"/>
  <c r="B1143" i="27" s="1"/>
  <c r="H1331" i="27"/>
  <c r="H1169" i="27"/>
  <c r="H1458" i="27"/>
  <c r="O1458" i="27" s="1"/>
  <c r="H971" i="27"/>
  <c r="O971" i="27" s="1"/>
  <c r="H1383" i="27"/>
  <c r="H1518" i="27"/>
  <c r="B1518" i="27" s="1"/>
  <c r="H1476" i="27"/>
  <c r="O1476" i="27" s="1"/>
  <c r="H1186" i="27"/>
  <c r="B1186" i="27" s="1"/>
  <c r="H1121" i="27"/>
  <c r="P1121" i="27" s="1"/>
  <c r="H1226" i="27"/>
  <c r="B1226" i="27" s="1"/>
  <c r="H1216" i="27"/>
  <c r="H887" i="27"/>
  <c r="P887" i="27" s="1"/>
  <c r="H984" i="27"/>
  <c r="H814" i="27"/>
  <c r="O814" i="27" s="1"/>
  <c r="H1420" i="27"/>
  <c r="O1420" i="27" s="1"/>
  <c r="H1002" i="27"/>
  <c r="O1002" i="27" s="1"/>
  <c r="H1215" i="27"/>
  <c r="P1215" i="27" s="1"/>
  <c r="H768" i="27"/>
  <c r="B768" i="27" s="1"/>
  <c r="H1348" i="27"/>
  <c r="O1348" i="27" s="1"/>
  <c r="H1500" i="27"/>
  <c r="P1500" i="27" s="1"/>
  <c r="H881" i="27"/>
  <c r="O881" i="27" s="1"/>
  <c r="H1217" i="27"/>
  <c r="O1217" i="27" s="1"/>
  <c r="H929" i="27"/>
  <c r="H780" i="27"/>
  <c r="H854" i="27"/>
  <c r="H1161" i="27"/>
  <c r="H913" i="27"/>
  <c r="P913" i="27" s="1"/>
  <c r="H1393" i="27"/>
  <c r="H1275" i="27"/>
  <c r="H1178" i="27"/>
  <c r="B1178" i="27" s="1"/>
  <c r="H1276" i="27"/>
  <c r="O1276" i="27" s="1"/>
  <c r="H1349" i="27"/>
  <c r="B1349" i="27" s="1"/>
  <c r="H856" i="27"/>
  <c r="P856" i="27" s="1"/>
  <c r="H1444" i="27"/>
  <c r="O1444" i="27" s="1"/>
  <c r="H921" i="27"/>
  <c r="O921" i="27" s="1"/>
  <c r="H1434" i="27"/>
  <c r="H1456" i="27"/>
  <c r="B1456" i="27" s="1"/>
  <c r="H787" i="27"/>
  <c r="H869" i="27"/>
  <c r="O869" i="27" s="1"/>
  <c r="H1113" i="27"/>
  <c r="H1231" i="27"/>
  <c r="H1321" i="27"/>
  <c r="P1321" i="27" s="1"/>
  <c r="H894" i="27"/>
  <c r="B894" i="27" s="1"/>
  <c r="H1432" i="27"/>
  <c r="P1432" i="27" s="1"/>
  <c r="H1376" i="27"/>
  <c r="P1376" i="27" s="1"/>
  <c r="H1207" i="27"/>
  <c r="B1207" i="27" s="1"/>
  <c r="H1338" i="27"/>
  <c r="P1338" i="27" s="1"/>
  <c r="H796" i="27"/>
  <c r="O796" i="27" s="1"/>
  <c r="H1230" i="27"/>
  <c r="H842" i="27"/>
  <c r="H1377" i="27"/>
  <c r="O1377" i="27" s="1"/>
  <c r="H982" i="27"/>
  <c r="H1271" i="27"/>
  <c r="H1317" i="27"/>
  <c r="B1317" i="27" s="1"/>
  <c r="H801" i="27"/>
  <c r="B801" i="27" s="1"/>
  <c r="H760" i="27"/>
  <c r="B760" i="27" s="1"/>
  <c r="H1028" i="27"/>
  <c r="O1028" i="27" s="1"/>
  <c r="H1166" i="27"/>
  <c r="O1166" i="27" s="1"/>
  <c r="H1041" i="27"/>
  <c r="O1041" i="27" s="1"/>
  <c r="H909" i="27"/>
  <c r="P909" i="27" s="1"/>
  <c r="H861" i="27"/>
  <c r="H908" i="27"/>
  <c r="O908" i="27" s="1"/>
  <c r="H949" i="27"/>
  <c r="B949" i="27" s="1"/>
  <c r="H1515" i="27"/>
  <c r="H962" i="27"/>
  <c r="O962" i="27" s="1"/>
  <c r="H800" i="27"/>
  <c r="P800" i="27" s="1"/>
  <c r="H1034" i="27"/>
  <c r="B1034" i="27" s="1"/>
  <c r="H1353" i="27"/>
  <c r="P1353" i="27" s="1"/>
  <c r="H905" i="27"/>
  <c r="P905" i="27" s="1"/>
  <c r="H1244" i="27"/>
  <c r="O1244" i="27" s="1"/>
  <c r="H825" i="27"/>
  <c r="P825" i="27" s="1"/>
  <c r="H1172" i="27"/>
  <c r="O1172" i="27" s="1"/>
  <c r="H1487" i="27"/>
  <c r="H1033" i="27"/>
  <c r="H1392" i="27"/>
  <c r="H917" i="27"/>
  <c r="H1152" i="27"/>
  <c r="H1212" i="27"/>
  <c r="P1212" i="27" s="1"/>
  <c r="H1358" i="27"/>
  <c r="P1358" i="27" s="1"/>
  <c r="H879" i="27"/>
  <c r="O879" i="27" s="1"/>
  <c r="H1439" i="27"/>
  <c r="B1439" i="27" s="1"/>
  <c r="H1478" i="27"/>
  <c r="B1478" i="27" s="1"/>
  <c r="H1341" i="27"/>
  <c r="B1341" i="27" s="1"/>
  <c r="H1381" i="27"/>
  <c r="P1381" i="27" s="1"/>
  <c r="H1003" i="27"/>
  <c r="H1128" i="27"/>
  <c r="H885" i="27"/>
  <c r="B885" i="27" s="1"/>
  <c r="H936" i="27"/>
  <c r="H1428" i="27"/>
  <c r="H1421" i="27"/>
  <c r="O1421" i="27" s="1"/>
  <c r="H823" i="27"/>
  <c r="O823" i="27" s="1"/>
  <c r="H1474" i="27"/>
  <c r="P1474" i="27" s="1"/>
  <c r="H1523" i="27"/>
  <c r="B1523" i="27" s="1"/>
  <c r="H935" i="27"/>
  <c r="O935" i="27" s="1"/>
  <c r="H928" i="27"/>
  <c r="P928" i="27" s="1"/>
  <c r="H893" i="27"/>
  <c r="O893" i="27" s="1"/>
  <c r="H873" i="27"/>
  <c r="H1164" i="27"/>
  <c r="H1089" i="27"/>
  <c r="H1039" i="27"/>
  <c r="H1422" i="27"/>
  <c r="P1422" i="27" s="1"/>
  <c r="H1462" i="27"/>
  <c r="P1462" i="27" s="1"/>
  <c r="H1407" i="27"/>
  <c r="O1407" i="27" s="1"/>
  <c r="H1044" i="27"/>
  <c r="O1044" i="27" s="1"/>
  <c r="H866" i="27"/>
  <c r="O866" i="27" s="1"/>
  <c r="H1436" i="27"/>
  <c r="B1436" i="27" s="1"/>
  <c r="H827" i="27"/>
  <c r="B827" i="27" s="1"/>
  <c r="H1087" i="27"/>
  <c r="P1087" i="27" s="1"/>
  <c r="H940" i="27"/>
  <c r="H1335" i="27"/>
  <c r="B1335" i="27" s="1"/>
  <c r="H1360" i="27"/>
  <c r="P1360" i="27" s="1"/>
  <c r="H1032" i="27"/>
  <c r="H1091" i="27"/>
  <c r="P1091" i="27" s="1"/>
  <c r="H1065" i="27"/>
  <c r="O1065" i="27" s="1"/>
  <c r="H1104" i="27"/>
  <c r="O1104" i="27" s="1"/>
  <c r="H1299" i="27"/>
  <c r="P1299" i="27" s="1"/>
  <c r="H1139" i="27"/>
  <c r="B1139" i="27" s="1"/>
  <c r="H1023" i="27"/>
  <c r="O1023" i="27" s="1"/>
  <c r="H1081" i="27"/>
  <c r="P1081" i="27" s="1"/>
  <c r="H1409" i="27"/>
  <c r="B1409" i="27" s="1"/>
  <c r="H818" i="27"/>
  <c r="H1385" i="27"/>
  <c r="H1429" i="27"/>
  <c r="O1429" i="27" s="1"/>
  <c r="H867" i="27"/>
  <c r="P867" i="27" s="1"/>
  <c r="H1453" i="27"/>
  <c r="H871" i="27"/>
  <c r="B871" i="27" s="1"/>
  <c r="H1036" i="27"/>
  <c r="O1036" i="27" s="1"/>
  <c r="H1448" i="27"/>
  <c r="O1448" i="27" s="1"/>
  <c r="H1352" i="27"/>
  <c r="B1352" i="27" s="1"/>
  <c r="H903" i="27"/>
  <c r="P903" i="27" s="1"/>
  <c r="H1477" i="27"/>
  <c r="H1057" i="27"/>
  <c r="P1057" i="27" s="1"/>
  <c r="H1398" i="27"/>
  <c r="H1347" i="27"/>
  <c r="H1218" i="27"/>
  <c r="H1058" i="27"/>
  <c r="H1153" i="27"/>
  <c r="H1163" i="27"/>
  <c r="P1163" i="27" s="1"/>
  <c r="H978" i="27"/>
  <c r="B978" i="27" s="1"/>
  <c r="H1146" i="27"/>
  <c r="B1146" i="27" s="1"/>
  <c r="H776" i="27"/>
  <c r="P776" i="27" s="1"/>
  <c r="H773" i="27"/>
  <c r="O773" i="27" s="1"/>
  <c r="H836" i="27"/>
  <c r="O836" i="27" s="1"/>
  <c r="H1268" i="27"/>
  <c r="O1268" i="27" s="1"/>
  <c r="H1168" i="27"/>
  <c r="O1168" i="27" s="1"/>
  <c r="H1001" i="27"/>
  <c r="H794" i="27"/>
  <c r="P794" i="27" s="1"/>
  <c r="H868" i="27"/>
  <c r="O868" i="27" s="1"/>
  <c r="H1014" i="27"/>
  <c r="H1109" i="27"/>
  <c r="P1109" i="27" s="1"/>
  <c r="H1005" i="27"/>
  <c r="P1005" i="27" s="1"/>
  <c r="H1018" i="27"/>
  <c r="O1018" i="27" s="1"/>
  <c r="H798" i="27"/>
  <c r="O798" i="27" s="1"/>
  <c r="H882" i="27"/>
  <c r="B882" i="27" s="1"/>
  <c r="H1403" i="27"/>
  <c r="B1403" i="27" s="1"/>
  <c r="H855" i="27"/>
  <c r="O855" i="27" s="1"/>
  <c r="H976" i="27"/>
  <c r="H769" i="27"/>
  <c r="H1137" i="27"/>
  <c r="H1411" i="27"/>
  <c r="H1140" i="27"/>
  <c r="H1248" i="27"/>
  <c r="O1248" i="27" s="1"/>
  <c r="H1204" i="27"/>
  <c r="B1204" i="27" s="1"/>
  <c r="H1203" i="27"/>
  <c r="B1203" i="27" s="1"/>
  <c r="H1497" i="27"/>
  <c r="P1497" i="27" s="1"/>
  <c r="H1281" i="27"/>
  <c r="O1281" i="27" s="1"/>
  <c r="H1450" i="27"/>
  <c r="B1450" i="27" s="1"/>
  <c r="H1144" i="27"/>
  <c r="P1144" i="27" s="1"/>
  <c r="H1219" i="27"/>
  <c r="O1219" i="27" s="1"/>
  <c r="H860" i="27"/>
  <c r="H1528" i="27"/>
  <c r="P1528" i="27" s="1"/>
  <c r="H911" i="27"/>
  <c r="H1184" i="27"/>
  <c r="H1093" i="27"/>
  <c r="B1093" i="27" s="1"/>
  <c r="H1256" i="27"/>
  <c r="O1256" i="27" s="1"/>
  <c r="H838" i="27"/>
  <c r="O838" i="27" s="1"/>
  <c r="H1404" i="27"/>
  <c r="B1404" i="27" s="1"/>
  <c r="H1185" i="27"/>
  <c r="P1185" i="27" s="1"/>
  <c r="H1236" i="27"/>
  <c r="H964" i="27"/>
  <c r="H1269" i="27"/>
  <c r="P1269" i="27" s="1"/>
  <c r="H859" i="27"/>
  <c r="H1242" i="27"/>
  <c r="P1242" i="27" s="1"/>
  <c r="H1199" i="27"/>
  <c r="H1460" i="27"/>
  <c r="H1300" i="27"/>
  <c r="B1300" i="27" s="1"/>
  <c r="H1488" i="27"/>
  <c r="P1488" i="27" s="1"/>
  <c r="H1468" i="27"/>
  <c r="O1468" i="27" s="1"/>
  <c r="H1136" i="27"/>
  <c r="B1136" i="27" s="1"/>
  <c r="H946" i="27"/>
  <c r="O946" i="27" s="1"/>
  <c r="H891" i="27"/>
  <c r="B891" i="27" s="1"/>
  <c r="H1492" i="27"/>
  <c r="B1492" i="27" s="1"/>
  <c r="H1294" i="27"/>
  <c r="H969" i="27"/>
  <c r="O969" i="27" s="1"/>
  <c r="H1053" i="27"/>
  <c r="O1053" i="27" s="1"/>
  <c r="H986" i="27"/>
  <c r="H1239" i="27"/>
  <c r="H840" i="27"/>
  <c r="B840" i="27" s="1"/>
  <c r="H1026" i="27"/>
  <c r="B1026" i="27" s="1"/>
  <c r="H817" i="27"/>
  <c r="O817" i="27" s="1"/>
  <c r="H1328" i="27"/>
  <c r="O1328" i="27" s="1"/>
  <c r="H1459" i="27"/>
  <c r="B1459" i="27" s="1"/>
  <c r="H1114" i="27"/>
  <c r="B1114" i="27" s="1"/>
  <c r="H858" i="27"/>
  <c r="H852" i="27"/>
  <c r="H784" i="27"/>
  <c r="H763" i="27"/>
  <c r="H1183" i="27"/>
  <c r="H1086" i="27"/>
  <c r="H1441" i="27"/>
  <c r="P1441" i="27" s="1"/>
  <c r="H1006" i="27"/>
  <c r="B1006" i="27" s="1"/>
  <c r="H1433" i="27"/>
  <c r="O1433" i="27" s="1"/>
  <c r="H1126" i="27"/>
  <c r="O1126" i="27" s="1"/>
  <c r="H1063" i="27"/>
  <c r="O1063" i="27" s="1"/>
  <c r="H1243" i="27"/>
  <c r="B1243" i="27" s="1"/>
  <c r="H1135" i="27"/>
  <c r="O1135" i="27" s="1"/>
  <c r="H1298" i="27"/>
  <c r="H1504" i="27"/>
  <c r="B1504" i="27" s="1"/>
  <c r="H1096" i="27"/>
  <c r="H1529" i="27"/>
  <c r="H933" i="27"/>
  <c r="H1265" i="27"/>
  <c r="O1265" i="27" s="1"/>
  <c r="H1397" i="27"/>
  <c r="P1397" i="27" s="1"/>
  <c r="H772" i="27"/>
  <c r="O772" i="27" s="1"/>
  <c r="H1449" i="27"/>
  <c r="O1449" i="27" s="1"/>
  <c r="H1007" i="27"/>
  <c r="B1007" i="27" s="1"/>
  <c r="H1426" i="27"/>
  <c r="O1426" i="27" s="1"/>
  <c r="H793" i="27"/>
  <c r="O793" i="27" s="1"/>
  <c r="H888" i="27"/>
  <c r="H1145" i="27"/>
  <c r="H966" i="27"/>
  <c r="H1066" i="27"/>
  <c r="H831" i="27"/>
  <c r="H1374" i="27"/>
  <c r="B1374" i="27" s="1"/>
  <c r="H992" i="27"/>
  <c r="P992" i="27" s="1"/>
  <c r="H1490" i="27"/>
  <c r="O1490" i="27" s="1"/>
  <c r="H1074" i="27"/>
  <c r="B1074" i="27" s="1"/>
  <c r="H897" i="27"/>
  <c r="P897" i="27" s="1"/>
  <c r="H1357" i="27"/>
  <c r="H1181" i="27"/>
  <c r="O1181" i="27" s="1"/>
  <c r="H1247" i="27"/>
  <c r="H848" i="27"/>
  <c r="O848" i="27" s="1"/>
  <c r="H1279" i="27"/>
  <c r="B1279" i="27" s="1"/>
  <c r="H767" i="27"/>
  <c r="H1473" i="27"/>
  <c r="H1050" i="27"/>
  <c r="B1050" i="27" s="1"/>
  <c r="H1318" i="27"/>
  <c r="O1318" i="27" s="1"/>
  <c r="H1314" i="27"/>
  <c r="O1314" i="27" s="1"/>
  <c r="H1319" i="27"/>
  <c r="P1319" i="27" s="1"/>
  <c r="H1340" i="27"/>
  <c r="B1340" i="27" s="1"/>
  <c r="H1332" i="27"/>
  <c r="H1498" i="27"/>
  <c r="O1498" i="27" s="1"/>
  <c r="H830" i="27"/>
  <c r="H781" i="27"/>
  <c r="H1501" i="27"/>
  <c r="H1406" i="27"/>
  <c r="H1037" i="27"/>
  <c r="H1228" i="27"/>
  <c r="P1228" i="27" s="1"/>
  <c r="H1266" i="27"/>
  <c r="P1266" i="27" s="1"/>
  <c r="H947" i="27"/>
  <c r="O947" i="27" s="1"/>
  <c r="H1251" i="27"/>
  <c r="P1251" i="27" s="1"/>
  <c r="H1363" i="27"/>
  <c r="O1363" i="27" s="1"/>
  <c r="H918" i="27"/>
  <c r="H1154" i="27"/>
  <c r="P1154" i="27" s="1"/>
  <c r="H960" i="27"/>
  <c r="H1384" i="27"/>
  <c r="H1295" i="27"/>
  <c r="H1194" i="27"/>
  <c r="B1194" i="27" s="1"/>
  <c r="H1410" i="27"/>
  <c r="H896" i="27"/>
  <c r="B896" i="27" s="1"/>
  <c r="H1423" i="27"/>
  <c r="O1423" i="27" s="1"/>
  <c r="H1190" i="27"/>
  <c r="B1190" i="27" s="1"/>
  <c r="H926" i="27"/>
  <c r="P926" i="27" s="1"/>
  <c r="H1060" i="27"/>
  <c r="P1060" i="27" s="1"/>
  <c r="H877" i="27"/>
  <c r="O877" i="27" s="1"/>
  <c r="H1064" i="27"/>
  <c r="P1064" i="27" s="1"/>
  <c r="H1297" i="27"/>
  <c r="P1297" i="27" s="1"/>
  <c r="H942" i="27"/>
  <c r="P942" i="27" s="1"/>
  <c r="H920" i="27"/>
  <c r="H925" i="27"/>
  <c r="H934" i="27"/>
  <c r="O934" i="27" s="1"/>
  <c r="H764" i="27"/>
  <c r="O764" i="27" s="1"/>
  <c r="H1517" i="27"/>
  <c r="P1517" i="27" s="1"/>
  <c r="H865" i="27"/>
  <c r="P865" i="27" s="1"/>
  <c r="H1097" i="27"/>
  <c r="O1097" i="27" s="1"/>
  <c r="H1105" i="27"/>
  <c r="O1105" i="27" s="1"/>
  <c r="H1246" i="27"/>
  <c r="O1246" i="27" s="1"/>
  <c r="H1401" i="27"/>
  <c r="B1401" i="27" s="1"/>
  <c r="H1292" i="27"/>
  <c r="O1292" i="27" s="1"/>
  <c r="H963" i="27"/>
  <c r="H958" i="27"/>
  <c r="B958" i="27" s="1"/>
  <c r="H1430" i="27"/>
  <c r="B1430" i="27" s="1"/>
  <c r="H959" i="27"/>
  <c r="H797" i="27"/>
  <c r="P797" i="27" s="1"/>
  <c r="H786" i="27"/>
  <c r="B786" i="27" s="1"/>
  <c r="H991" i="27"/>
  <c r="B991" i="27" s="1"/>
  <c r="H819" i="27"/>
  <c r="B819" i="27" s="1"/>
  <c r="H1471" i="27"/>
  <c r="O1471" i="27" s="1"/>
  <c r="H1371" i="27"/>
  <c r="B1371" i="27" s="1"/>
  <c r="H1388" i="27"/>
  <c r="B1388" i="27" s="1"/>
  <c r="H1272" i="27"/>
  <c r="H1180" i="27"/>
  <c r="H967" i="27"/>
  <c r="P967" i="27" s="1"/>
  <c r="H1080" i="27"/>
  <c r="H1171" i="27"/>
  <c r="B1171" i="27" s="1"/>
  <c r="H1366" i="27"/>
  <c r="O1366" i="27" s="1"/>
  <c r="H1461" i="27"/>
  <c r="B1461" i="27" s="1"/>
  <c r="H811" i="27"/>
  <c r="O811" i="27" s="1"/>
  <c r="H1505" i="27"/>
  <c r="P1505" i="27" s="1"/>
  <c r="H1262" i="27"/>
  <c r="B1262" i="27" s="1"/>
  <c r="H1507" i="27"/>
  <c r="B1507" i="27" s="1"/>
  <c r="H1481" i="27"/>
  <c r="O1481" i="27" s="1"/>
  <c r="H1495" i="27"/>
  <c r="H1211" i="27"/>
  <c r="H1016" i="27"/>
  <c r="B1016" i="27" s="1"/>
  <c r="H1443" i="27"/>
  <c r="H803" i="27"/>
  <c r="P803" i="27" s="1"/>
  <c r="H1431" i="27"/>
  <c r="O1431" i="27" s="1"/>
  <c r="H922" i="27"/>
  <c r="O922" i="27" s="1"/>
  <c r="H1496" i="27"/>
  <c r="B1496" i="27" s="1"/>
  <c r="H1031" i="27"/>
  <c r="P1031" i="27" s="1"/>
  <c r="H1250" i="27"/>
  <c r="B1250" i="27" s="1"/>
  <c r="H1115" i="27"/>
  <c r="H980" i="27"/>
  <c r="B980" i="27" s="1"/>
  <c r="H1076" i="27"/>
  <c r="H1293" i="27"/>
  <c r="H1252" i="27"/>
  <c r="O1252" i="27" s="1"/>
  <c r="H1150" i="27"/>
  <c r="H1261" i="27"/>
  <c r="H904" i="27"/>
  <c r="B904" i="27" s="1"/>
  <c r="H770" i="27"/>
  <c r="B770" i="27" s="1"/>
  <c r="H941" i="27"/>
  <c r="B941" i="27" s="1"/>
  <c r="H1277" i="27"/>
  <c r="P1277" i="27" s="1"/>
  <c r="H1165" i="27"/>
  <c r="P1165" i="27" s="1"/>
  <c r="H1288" i="27"/>
  <c r="P1288" i="27" s="1"/>
  <c r="H1061" i="27"/>
  <c r="H1100" i="27"/>
  <c r="H1380" i="27"/>
  <c r="H901" i="27"/>
  <c r="O901" i="27" s="1"/>
  <c r="H1048" i="27"/>
  <c r="H1208" i="27"/>
  <c r="H1222" i="27"/>
  <c r="B1222" i="27" s="1"/>
  <c r="H802" i="27"/>
  <c r="P802" i="27" s="1"/>
  <c r="H1177" i="27"/>
  <c r="B1177" i="27" s="1"/>
  <c r="H1264" i="27"/>
  <c r="P1264" i="27" s="1"/>
  <c r="H1049" i="27"/>
  <c r="B1049" i="27" s="1"/>
  <c r="H1302" i="27"/>
  <c r="P1302" i="27" s="1"/>
  <c r="H1322" i="27"/>
  <c r="H774" i="27"/>
  <c r="B774" i="27" s="1"/>
  <c r="H1304" i="27"/>
  <c r="H1073" i="27"/>
  <c r="P1073" i="27" s="1"/>
  <c r="H1427" i="27"/>
  <c r="H970" i="27"/>
  <c r="H923" i="27"/>
  <c r="B923" i="27" s="1"/>
  <c r="H820" i="27"/>
  <c r="P820" i="27" s="1"/>
  <c r="H1451" i="27"/>
  <c r="O1451" i="27" s="1"/>
  <c r="H1400" i="27"/>
  <c r="O1400" i="27" s="1"/>
  <c r="H995" i="27"/>
  <c r="O995" i="27" s="1"/>
  <c r="H850" i="27"/>
  <c r="H1342" i="27"/>
  <c r="O1342" i="27" s="1"/>
  <c r="H1435" i="27"/>
  <c r="H1249" i="27"/>
  <c r="P1249" i="27" s="1"/>
  <c r="H1095" i="27"/>
  <c r="H1368" i="27"/>
  <c r="H1083" i="27"/>
  <c r="H1209" i="27"/>
  <c r="B1209" i="27" s="1"/>
  <c r="H1052" i="27"/>
  <c r="P1052" i="27" s="1"/>
  <c r="H766" i="27"/>
  <c r="P766" i="27" s="1"/>
  <c r="H1499" i="27"/>
  <c r="B1499" i="27" s="1"/>
  <c r="H1071" i="27"/>
  <c r="P1071" i="27" s="1"/>
  <c r="H902" i="27"/>
  <c r="B902" i="27" s="1"/>
  <c r="H916" i="27"/>
  <c r="O916" i="27" s="1"/>
  <c r="H870" i="27"/>
  <c r="H828" i="27"/>
  <c r="H930" i="27"/>
  <c r="P930" i="27" s="1"/>
  <c r="H832" i="27"/>
  <c r="H1237" i="27"/>
  <c r="H1419" i="27"/>
  <c r="B1419" i="27" s="1"/>
  <c r="H1303" i="27"/>
  <c r="B1303" i="27" s="1"/>
  <c r="H1047" i="27"/>
  <c r="P1047" i="27" s="1"/>
  <c r="H1112" i="27"/>
  <c r="O1112" i="27" s="1"/>
  <c r="H837" i="27"/>
  <c r="P837" i="27" s="1"/>
  <c r="H1370" i="27"/>
  <c r="H1206" i="27"/>
  <c r="B1206" i="27" s="1"/>
  <c r="H1084" i="27"/>
  <c r="H990" i="27"/>
  <c r="P990" i="27" s="1"/>
  <c r="H1339" i="27"/>
  <c r="O1339" i="27" s="1"/>
  <c r="H1489" i="27"/>
  <c r="H1484" i="27"/>
  <c r="P1484" i="27" s="1"/>
  <c r="H1418" i="27"/>
  <c r="B1418" i="27" s="1"/>
  <c r="H1158" i="27"/>
  <c r="O1158" i="27" s="1"/>
  <c r="H1485" i="27"/>
  <c r="O1485" i="27" s="1"/>
  <c r="H1346" i="27"/>
  <c r="B1346" i="27" s="1"/>
  <c r="H1355" i="27"/>
  <c r="O1355" i="27" s="1"/>
  <c r="H862" i="27"/>
  <c r="O862" i="27" s="1"/>
  <c r="H989" i="27"/>
  <c r="B989" i="27" s="1"/>
  <c r="H799" i="27"/>
  <c r="H826" i="27"/>
  <c r="H1333" i="27"/>
  <c r="B1333" i="27" s="1"/>
  <c r="H1254" i="27"/>
  <c r="H1446" i="27"/>
  <c r="B1446" i="27" s="1"/>
  <c r="H996" i="27"/>
  <c r="B996" i="27" s="1"/>
  <c r="H1156" i="27"/>
  <c r="B1156" i="27" s="1"/>
  <c r="H1174" i="27"/>
  <c r="B1174" i="27" s="1"/>
  <c r="H965" i="27"/>
  <c r="B965" i="27" s="1"/>
  <c r="H1253" i="27"/>
  <c r="P1253" i="27" s="1"/>
  <c r="H1519" i="27"/>
  <c r="B1519" i="27" s="1"/>
  <c r="H919" i="27"/>
  <c r="B919" i="27" s="1"/>
  <c r="H1094" i="27"/>
  <c r="O1094" i="27" s="1"/>
  <c r="H816" i="27"/>
  <c r="H1118" i="27"/>
  <c r="O1118" i="27" s="1"/>
  <c r="H1213" i="27"/>
  <c r="H1200" i="27"/>
  <c r="H791" i="27"/>
  <c r="B791" i="27" s="1"/>
  <c r="H1009" i="27"/>
  <c r="B1009" i="27" s="1"/>
  <c r="H1494" i="27"/>
  <c r="O1494" i="27" s="1"/>
  <c r="H1379" i="27"/>
  <c r="P1379" i="27" s="1"/>
  <c r="H979" i="27"/>
  <c r="B979" i="27" s="1"/>
  <c r="H1075" i="27"/>
  <c r="P1075" i="27" s="1"/>
  <c r="H1223" i="27"/>
  <c r="H1343" i="27"/>
  <c r="H1021" i="27"/>
  <c r="H1149" i="27"/>
  <c r="P1149" i="27" s="1"/>
  <c r="H1069" i="27"/>
  <c r="H1479" i="27"/>
  <c r="O1479" i="27" s="1"/>
  <c r="H952" i="27"/>
  <c r="B952" i="27" s="1"/>
  <c r="H1101" i="27"/>
  <c r="B1101" i="27" s="1"/>
  <c r="H1506" i="27"/>
  <c r="O1506" i="27" s="1"/>
  <c r="H954" i="27"/>
  <c r="P954" i="27" s="1"/>
  <c r="H1493" i="27"/>
  <c r="P1493" i="27" s="1"/>
  <c r="H1513" i="27"/>
  <c r="B1513" i="27" s="1"/>
  <c r="H975" i="27"/>
  <c r="O975" i="27" s="1"/>
  <c r="H1127" i="27"/>
  <c r="H1197" i="27"/>
  <c r="H1330" i="27"/>
  <c r="B1330" i="27" s="1"/>
  <c r="H1134" i="27"/>
  <c r="H1099" i="27"/>
  <c r="H948" i="27"/>
  <c r="O948" i="27" s="1"/>
  <c r="H1235" i="27"/>
  <c r="O1235" i="27" s="1"/>
  <c r="H1452" i="27"/>
  <c r="B1452" i="27" s="1"/>
  <c r="H1108" i="27"/>
  <c r="P1108" i="27" s="1"/>
  <c r="H1110" i="27"/>
  <c r="B1110" i="27" s="1"/>
  <c r="H1475" i="27"/>
  <c r="O1475" i="27" s="1"/>
  <c r="H1465" i="27"/>
  <c r="P1465" i="27" s="1"/>
  <c r="H1464" i="27"/>
  <c r="H1413" i="27"/>
  <c r="H1396" i="27"/>
  <c r="H906" i="27"/>
  <c r="H1043" i="27"/>
  <c r="H1201" i="27"/>
  <c r="P1201" i="27" s="1"/>
  <c r="H914" i="27"/>
  <c r="B914" i="27" s="1"/>
  <c r="H1527" i="27"/>
  <c r="O1527" i="27" s="1"/>
  <c r="H833" i="27"/>
  <c r="O833" i="27" s="1"/>
  <c r="H804" i="27"/>
  <c r="O804" i="27" s="1"/>
  <c r="H1296" i="27"/>
  <c r="P1296" i="27" s="1"/>
  <c r="H878" i="27"/>
  <c r="P878" i="27" s="1"/>
  <c r="H1077" i="27"/>
  <c r="H880" i="27"/>
  <c r="H1138" i="27"/>
  <c r="H1012" i="27"/>
  <c r="H1157" i="27"/>
  <c r="H843" i="27"/>
  <c r="B843" i="27" s="1"/>
  <c r="H1510" i="27"/>
  <c r="O1510" i="27" s="1"/>
  <c r="H1020" i="27"/>
  <c r="B1020" i="27" s="1"/>
  <c r="H815" i="27"/>
  <c r="P815" i="27" s="1"/>
  <c r="H1191" i="27"/>
  <c r="O1191" i="27" s="1"/>
  <c r="H1273" i="27"/>
  <c r="H1312" i="27"/>
  <c r="H899" i="27"/>
  <c r="H1367" i="27"/>
  <c r="P1367" i="27" s="1"/>
  <c r="H1455" i="27"/>
  <c r="H1405" i="27"/>
  <c r="H1120" i="27"/>
  <c r="H849" i="27"/>
  <c r="B849" i="27" s="1"/>
  <c r="H1336" i="27"/>
  <c r="P1336" i="27" s="1"/>
  <c r="H847" i="27"/>
  <c r="P847" i="27" s="1"/>
  <c r="H1263" i="27"/>
  <c r="B1263" i="27" s="1"/>
  <c r="H1259" i="27"/>
  <c r="P1259" i="27" s="1"/>
  <c r="H1182" i="27"/>
  <c r="B1182" i="27" s="1"/>
  <c r="H932" i="27"/>
  <c r="P932" i="27" s="1"/>
  <c r="H1173" i="27"/>
  <c r="H1313" i="27"/>
  <c r="H771" i="27"/>
  <c r="P771" i="27" s="1"/>
  <c r="H1000" i="27"/>
  <c r="H1072" i="27"/>
  <c r="H1345" i="27"/>
  <c r="P1345" i="27" s="1"/>
  <c r="H1522" i="27"/>
  <c r="P1522" i="27" s="1"/>
  <c r="H1362" i="27"/>
  <c r="B1362" i="27" s="1"/>
  <c r="H1019" i="27"/>
  <c r="P1019" i="27" s="1"/>
  <c r="H1483" i="27"/>
  <c r="B1483" i="27" s="1"/>
  <c r="H892" i="27"/>
  <c r="B892" i="27" s="1"/>
  <c r="H1290" i="27"/>
  <c r="B1290" i="27" s="1"/>
  <c r="H1454" i="27"/>
  <c r="H912" i="27"/>
  <c r="H1214" i="27"/>
  <c r="H1337" i="27"/>
  <c r="H1282" i="27"/>
  <c r="H1056" i="27"/>
  <c r="O1056" i="27" s="1"/>
  <c r="H844" i="27"/>
  <c r="O844" i="27" s="1"/>
  <c r="H1364" i="27"/>
  <c r="B1364" i="27" s="1"/>
  <c r="H1238" i="27"/>
  <c r="O1238" i="27" s="1"/>
  <c r="H1516" i="27"/>
  <c r="P1516" i="27" s="1"/>
  <c r="H789" i="27"/>
  <c r="H1098" i="27"/>
  <c r="H792" i="27"/>
  <c r="H987" i="27"/>
  <c r="H839" i="27"/>
  <c r="H1520" i="27"/>
  <c r="H1467" i="27"/>
  <c r="O1467" i="27" s="1"/>
  <c r="H1130" i="27"/>
  <c r="B1130" i="27" s="1"/>
  <c r="H1106" i="27"/>
  <c r="B1106" i="27" s="1"/>
  <c r="H1291" i="27"/>
  <c r="P1291" i="27" s="1"/>
  <c r="H1334" i="27"/>
  <c r="P1334" i="27" s="1"/>
  <c r="H1210" i="27"/>
  <c r="B1210" i="27" s="1"/>
  <c r="H1399" i="27"/>
  <c r="B1399" i="27" s="1"/>
  <c r="H1240" i="27"/>
  <c r="P1240" i="27" s="1"/>
  <c r="H1196" i="27"/>
  <c r="H1013" i="27"/>
  <c r="H983" i="27"/>
  <c r="P983" i="27" s="1"/>
  <c r="H999" i="27"/>
  <c r="H1102" i="27"/>
  <c r="P1102" i="27" s="1"/>
  <c r="H1189" i="27"/>
  <c r="O1189" i="27" s="1"/>
  <c r="H1229" i="27"/>
  <c r="P1229" i="27" s="1"/>
  <c r="H1025" i="27"/>
  <c r="P1025" i="27" s="1"/>
  <c r="H886" i="27"/>
  <c r="P886" i="27" s="1"/>
  <c r="H1045" i="27"/>
  <c r="B1045" i="27" s="1"/>
  <c r="H1391" i="27"/>
  <c r="P1391" i="27" s="1"/>
  <c r="H1372" i="27"/>
  <c r="P1372" i="27" s="1"/>
  <c r="H1205" i="27"/>
  <c r="H931" i="27"/>
  <c r="B931" i="27" s="1"/>
  <c r="H1386" i="27"/>
  <c r="P1386" i="27" s="1"/>
  <c r="H1442" i="27"/>
  <c r="H915" i="27"/>
  <c r="H1122" i="27"/>
  <c r="B1122" i="27" s="1"/>
  <c r="H875" i="27"/>
  <c r="P875" i="27" s="1"/>
  <c r="H1079" i="27"/>
  <c r="B1079" i="27" s="1"/>
  <c r="H944" i="27"/>
  <c r="B944" i="27" s="1"/>
  <c r="O46" i="25"/>
  <c r="N28" i="25"/>
  <c r="O34" i="25"/>
  <c r="O10" i="25"/>
  <c r="N25" i="25"/>
  <c r="N27" i="25"/>
  <c r="N45" i="25"/>
  <c r="O17" i="25"/>
  <c r="O11" i="25"/>
  <c r="O38" i="25"/>
  <c r="N14" i="25"/>
  <c r="O20" i="25"/>
  <c r="O37" i="25"/>
  <c r="N44" i="25"/>
  <c r="O16" i="25"/>
  <c r="O24" i="25"/>
  <c r="O22" i="25"/>
  <c r="N18" i="25"/>
  <c r="O47" i="25"/>
  <c r="N23" i="25"/>
  <c r="N31" i="25"/>
  <c r="O36" i="25"/>
  <c r="N12" i="25"/>
  <c r="O9" i="25"/>
  <c r="N9" i="25"/>
  <c r="N19" i="25"/>
  <c r="N43" i="25"/>
  <c r="O13" i="25"/>
  <c r="N40" i="25"/>
  <c r="O29" i="25"/>
  <c r="O26" i="25"/>
  <c r="O15" i="25"/>
  <c r="O32" i="25"/>
  <c r="O42" i="25"/>
  <c r="N41" i="25"/>
  <c r="O35" i="25"/>
  <c r="AC12" i="22"/>
  <c r="E311" i="27"/>
  <c r="E202" i="27"/>
  <c r="E509" i="27"/>
  <c r="E738" i="27"/>
  <c r="E482" i="27"/>
  <c r="E190" i="27"/>
  <c r="E616" i="27"/>
  <c r="E354" i="27"/>
  <c r="E514" i="27"/>
  <c r="E381" i="27"/>
  <c r="E321" i="27"/>
  <c r="E717" i="27"/>
  <c r="E640" i="27"/>
  <c r="E348" i="27"/>
  <c r="E574" i="27"/>
  <c r="E612" i="27"/>
  <c r="E23" i="27"/>
  <c r="E87" i="27"/>
  <c r="E707" i="27"/>
  <c r="E39" i="27"/>
  <c r="E669" i="27"/>
  <c r="E741" i="27"/>
  <c r="E442" i="27"/>
  <c r="E308" i="27"/>
  <c r="E657" i="27"/>
  <c r="E106" i="27"/>
  <c r="E296" i="27"/>
  <c r="E21" i="27"/>
  <c r="E607" i="27"/>
  <c r="E201" i="27"/>
  <c r="E520" i="27"/>
  <c r="E412" i="27"/>
  <c r="E722" i="27"/>
  <c r="E129" i="27"/>
  <c r="E635" i="27"/>
  <c r="E751" i="27"/>
  <c r="E665" i="27"/>
  <c r="E24" i="27"/>
  <c r="E471" i="27"/>
  <c r="E580" i="27"/>
  <c r="E650" i="27"/>
  <c r="E524" i="27"/>
  <c r="E617" i="27"/>
  <c r="E434" i="27"/>
  <c r="E194" i="27"/>
  <c r="E487" i="27"/>
  <c r="E353" i="27"/>
  <c r="E255" i="27"/>
  <c r="E466" i="27"/>
  <c r="E397" i="27"/>
  <c r="E454" i="27"/>
  <c r="E146" i="27"/>
  <c r="E81" i="27"/>
  <c r="E421" i="27"/>
  <c r="E306" i="27"/>
  <c r="E654" i="27"/>
  <c r="E95" i="27"/>
  <c r="E236" i="27"/>
  <c r="E577" i="27"/>
  <c r="E511" i="27"/>
  <c r="E367" i="27"/>
  <c r="E195" i="27"/>
  <c r="E251" i="27"/>
  <c r="E639" i="27"/>
  <c r="E366" i="27"/>
  <c r="E221" i="27"/>
  <c r="E319" i="27"/>
  <c r="E234" i="27"/>
  <c r="E33" i="27"/>
  <c r="E293" i="27"/>
  <c r="E571" i="27"/>
  <c r="E585" i="27"/>
  <c r="E126" i="27"/>
  <c r="E587" i="27"/>
  <c r="E745" i="27"/>
  <c r="E148" i="27"/>
  <c r="E721" i="27"/>
  <c r="E493" i="27"/>
  <c r="E735" i="27"/>
  <c r="E424" i="27"/>
  <c r="E677" i="27"/>
  <c r="E360" i="27"/>
  <c r="E664" i="27"/>
  <c r="E372" i="27"/>
  <c r="E458" i="27"/>
  <c r="E224" i="27"/>
  <c r="E465" i="27"/>
  <c r="E642" i="27"/>
  <c r="E40" i="27"/>
  <c r="E99" i="27"/>
  <c r="E755" i="27"/>
  <c r="E27" i="27"/>
  <c r="E233" i="27"/>
  <c r="E110" i="27"/>
  <c r="E647" i="27"/>
  <c r="E327" i="27"/>
  <c r="E114" i="27"/>
  <c r="E269" i="27"/>
  <c r="E548" i="27"/>
  <c r="E125" i="27"/>
  <c r="E294" i="27"/>
  <c r="E20" i="27"/>
  <c r="E138" i="27"/>
  <c r="E746" i="27"/>
  <c r="E713" i="27"/>
  <c r="E694" i="27"/>
  <c r="E634" i="27"/>
  <c r="E198" i="27"/>
  <c r="E51" i="27"/>
  <c r="E376" i="27"/>
  <c r="E618" i="27"/>
  <c r="E676" i="27"/>
  <c r="E223" i="27"/>
  <c r="E43" i="27"/>
  <c r="E461" i="27"/>
  <c r="E85" i="27"/>
  <c r="E45" i="27"/>
  <c r="E362" i="27"/>
  <c r="E710" i="27"/>
  <c r="E649" i="27"/>
  <c r="E338" i="27"/>
  <c r="E679" i="27"/>
  <c r="E705" i="27"/>
  <c r="E35" i="27"/>
  <c r="E29" i="27"/>
  <c r="E691" i="27"/>
  <c r="E365" i="27"/>
  <c r="E265" i="27"/>
  <c r="E268" i="27"/>
  <c r="E614" i="27"/>
  <c r="E678" i="27"/>
  <c r="E232" i="27"/>
  <c r="E637" i="27"/>
  <c r="E668" i="27"/>
  <c r="E181" i="27"/>
  <c r="E61" i="27"/>
  <c r="E378" i="27"/>
  <c r="E349" i="27"/>
  <c r="E212" i="27"/>
  <c r="E77" i="27"/>
  <c r="E18" i="27"/>
  <c r="E305" i="27"/>
  <c r="E568" i="27"/>
  <c r="E536" i="27"/>
  <c r="E394" i="27"/>
  <c r="E189" i="27"/>
  <c r="E558" i="27"/>
  <c r="E222" i="27"/>
  <c r="P1233" i="27" l="1"/>
  <c r="O900" i="27"/>
  <c r="B974" i="27"/>
  <c r="B1212" i="27"/>
  <c r="B1155" i="27"/>
  <c r="B1054" i="27"/>
  <c r="P1059" i="27"/>
  <c r="B1195" i="27"/>
  <c r="O945" i="27"/>
  <c r="B1029" i="27"/>
  <c r="O805" i="27"/>
  <c r="B1233" i="27"/>
  <c r="O1518" i="27"/>
  <c r="O1046" i="27"/>
  <c r="B939" i="27"/>
  <c r="P1421" i="27"/>
  <c r="P1518" i="27"/>
  <c r="P1187" i="27"/>
  <c r="P1054" i="27"/>
  <c r="O1320" i="27"/>
  <c r="O768" i="27"/>
  <c r="P1300" i="27"/>
  <c r="P810" i="27"/>
  <c r="B1323" i="27"/>
  <c r="B1109" i="27"/>
  <c r="P1029" i="27"/>
  <c r="P805" i="27"/>
  <c r="B1265" i="27"/>
  <c r="P956" i="27"/>
  <c r="P1317" i="27"/>
  <c r="B1217" i="27"/>
  <c r="O1121" i="27"/>
  <c r="O1008" i="27"/>
  <c r="P1523" i="27"/>
  <c r="B1248" i="27"/>
  <c r="B889" i="27"/>
  <c r="P1070" i="27"/>
  <c r="P945" i="27"/>
  <c r="P1202" i="27"/>
  <c r="O1212" i="27"/>
  <c r="P978" i="27"/>
  <c r="B1361" i="27"/>
  <c r="P1132" i="27"/>
  <c r="O884" i="27"/>
  <c r="P1280" i="27"/>
  <c r="O801" i="27"/>
  <c r="P896" i="27"/>
  <c r="P1116" i="27"/>
  <c r="O1416" i="27"/>
  <c r="B1437" i="27"/>
  <c r="O1167" i="27"/>
  <c r="O1523" i="27"/>
  <c r="P1418" i="27"/>
  <c r="O1500" i="27"/>
  <c r="P1220" i="27"/>
  <c r="B1358" i="27"/>
  <c r="O1220" i="27"/>
  <c r="O978" i="27"/>
  <c r="P1101" i="27"/>
  <c r="B1088" i="27"/>
  <c r="O1461" i="27"/>
  <c r="B817" i="27"/>
  <c r="B921" i="27"/>
  <c r="O840" i="27"/>
  <c r="O1283" i="27"/>
  <c r="O1222" i="27"/>
  <c r="B772" i="27"/>
  <c r="B1526" i="27"/>
  <c r="P1044" i="27"/>
  <c r="P1433" i="27"/>
  <c r="O1306" i="27"/>
  <c r="P889" i="27"/>
  <c r="B800" i="27"/>
  <c r="P840" i="27"/>
  <c r="P1414" i="27"/>
  <c r="O797" i="27"/>
  <c r="O1228" i="27"/>
  <c r="P890" i="27"/>
  <c r="O1482" i="27"/>
  <c r="P1209" i="27"/>
  <c r="O800" i="27"/>
  <c r="O1462" i="27"/>
  <c r="O1374" i="27"/>
  <c r="P1248" i="27"/>
  <c r="P1250" i="27"/>
  <c r="P1374" i="27"/>
  <c r="B1229" i="27"/>
  <c r="P1167" i="27"/>
  <c r="O1305" i="27"/>
  <c r="O1229" i="27"/>
  <c r="O856" i="27"/>
  <c r="P1123" i="27"/>
  <c r="B1005" i="27"/>
  <c r="P1348" i="27"/>
  <c r="P1142" i="27"/>
  <c r="B1318" i="27"/>
  <c r="O1509" i="27"/>
  <c r="B1287" i="27"/>
  <c r="P1107" i="27"/>
  <c r="B874" i="27"/>
  <c r="O1195" i="27"/>
  <c r="B881" i="27"/>
  <c r="P1526" i="27"/>
  <c r="O1379" i="27"/>
  <c r="B1107" i="27"/>
  <c r="P1170" i="27"/>
  <c r="O1117" i="27"/>
  <c r="O1148" i="27"/>
  <c r="B1187" i="27"/>
  <c r="O905" i="27"/>
  <c r="O1009" i="27"/>
  <c r="P1235" i="27"/>
  <c r="B821" i="27"/>
  <c r="P1416" i="27"/>
  <c r="O1020" i="27"/>
  <c r="O1250" i="27"/>
  <c r="O1139" i="27"/>
  <c r="P979" i="27"/>
  <c r="O904" i="27"/>
  <c r="B1010" i="27"/>
  <c r="P1366" i="27"/>
  <c r="B1065" i="27"/>
  <c r="B1117" i="27"/>
  <c r="P1222" i="27"/>
  <c r="O1376" i="27"/>
  <c r="B1328" i="27"/>
  <c r="P1444" i="27"/>
  <c r="P1425" i="27"/>
  <c r="B1350" i="27"/>
  <c r="P1191" i="27"/>
  <c r="B1444" i="27"/>
  <c r="O961" i="27"/>
  <c r="P1136" i="27"/>
  <c r="P1207" i="27"/>
  <c r="P1074" i="27"/>
  <c r="B922" i="27"/>
  <c r="B1449" i="27"/>
  <c r="P844" i="27"/>
  <c r="O770" i="27"/>
  <c r="B764" i="27"/>
  <c r="O1074" i="27"/>
  <c r="B1071" i="27"/>
  <c r="B1424" i="27"/>
  <c r="P1449" i="27"/>
  <c r="P838" i="27"/>
  <c r="O1079" i="27"/>
  <c r="B1309" i="27"/>
  <c r="P1340" i="27"/>
  <c r="O815" i="27"/>
  <c r="B1363" i="27"/>
  <c r="P801" i="27"/>
  <c r="P1067" i="27"/>
  <c r="P819" i="27"/>
  <c r="B1121" i="27"/>
  <c r="O821" i="27"/>
  <c r="P1256" i="27"/>
  <c r="B875" i="27"/>
  <c r="P914" i="27"/>
  <c r="B1281" i="27"/>
  <c r="B1471" i="27"/>
  <c r="B1301" i="27"/>
  <c r="O776" i="27"/>
  <c r="O1391" i="27"/>
  <c r="O965" i="27"/>
  <c r="B1320" i="27"/>
  <c r="B866" i="27"/>
  <c r="O825" i="27"/>
  <c r="P1301" i="27"/>
  <c r="O1382" i="27"/>
  <c r="O886" i="27"/>
  <c r="B956" i="27"/>
  <c r="O1251" i="27"/>
  <c r="B1480" i="27"/>
  <c r="P1490" i="27"/>
  <c r="O1441" i="27"/>
  <c r="P1475" i="27"/>
  <c r="B825" i="27"/>
  <c r="O897" i="27"/>
  <c r="P1436" i="27"/>
  <c r="O1136" i="27"/>
  <c r="P881" i="27"/>
  <c r="B1251" i="27"/>
  <c r="P1148" i="27"/>
  <c r="B903" i="27"/>
  <c r="P1459" i="27"/>
  <c r="P1097" i="27"/>
  <c r="P827" i="27"/>
  <c r="P904" i="27"/>
  <c r="P1178" i="27"/>
  <c r="P791" i="27"/>
  <c r="O1109" i="27"/>
  <c r="O1209" i="27"/>
  <c r="O1300" i="27"/>
  <c r="P871" i="27"/>
  <c r="B1509" i="27"/>
  <c r="B951" i="27"/>
  <c r="O1163" i="27"/>
  <c r="O1122" i="27"/>
  <c r="O1071" i="27"/>
  <c r="O810" i="27"/>
  <c r="O1070" i="27"/>
  <c r="P1419" i="27"/>
  <c r="O1234" i="27"/>
  <c r="P1234" i="27"/>
  <c r="B948" i="27"/>
  <c r="O974" i="27"/>
  <c r="P1424" i="27"/>
  <c r="P923" i="27"/>
  <c r="P951" i="27"/>
  <c r="P1439" i="27"/>
  <c r="P1189" i="27"/>
  <c r="O1170" i="27"/>
  <c r="O1050" i="27"/>
  <c r="B1035" i="27"/>
  <c r="O896" i="27"/>
  <c r="P764" i="27"/>
  <c r="P1093" i="27"/>
  <c r="B1163" i="27"/>
  <c r="O988" i="27"/>
  <c r="O923" i="27"/>
  <c r="B1059" i="27"/>
  <c r="O1093" i="27"/>
  <c r="B1400" i="27"/>
  <c r="B1382" i="27"/>
  <c r="P768" i="27"/>
  <c r="B950" i="27"/>
  <c r="B1228" i="27"/>
  <c r="P1010" i="27"/>
  <c r="B1441" i="27"/>
  <c r="O1516" i="27"/>
  <c r="P1065" i="27"/>
  <c r="B1355" i="27"/>
  <c r="P1327" i="27"/>
  <c r="B1299" i="27"/>
  <c r="B1378" i="27"/>
  <c r="P947" i="27"/>
  <c r="P935" i="27"/>
  <c r="B1308" i="27"/>
  <c r="O1174" i="27"/>
  <c r="B1527" i="27"/>
  <c r="P1122" i="27"/>
  <c r="B776" i="27"/>
  <c r="P948" i="27"/>
  <c r="B857" i="27"/>
  <c r="P1480" i="27"/>
  <c r="B1506" i="27"/>
  <c r="O1352" i="27"/>
  <c r="B935" i="27"/>
  <c r="O847" i="27"/>
  <c r="O1142" i="27"/>
  <c r="P1287" i="27"/>
  <c r="O1353" i="27"/>
  <c r="O957" i="27"/>
  <c r="B1060" i="27"/>
  <c r="O1308" i="27"/>
  <c r="P1437" i="27"/>
  <c r="P1466" i="27"/>
  <c r="P1146" i="27"/>
  <c r="O1317" i="27"/>
  <c r="B1353" i="27"/>
  <c r="O1474" i="27"/>
  <c r="O1340" i="27"/>
  <c r="O1049" i="27"/>
  <c r="B1493" i="27"/>
  <c r="P1438" i="27"/>
  <c r="B1162" i="27"/>
  <c r="P972" i="27"/>
  <c r="O1349" i="27"/>
  <c r="B1147" i="27"/>
  <c r="O1201" i="27"/>
  <c r="O1345" i="27"/>
  <c r="O1418" i="27"/>
  <c r="O876" i="27"/>
  <c r="B1112" i="27"/>
  <c r="B1017" i="27"/>
  <c r="P900" i="27"/>
  <c r="B864" i="27"/>
  <c r="P1265" i="27"/>
  <c r="B1283" i="27"/>
  <c r="O890" i="27"/>
  <c r="O1436" i="27"/>
  <c r="B1379" i="27"/>
  <c r="B856" i="27"/>
  <c r="P1329" i="27"/>
  <c r="O1488" i="27"/>
  <c r="O1019" i="27"/>
  <c r="B883" i="27"/>
  <c r="O1414" i="27"/>
  <c r="O760" i="27"/>
  <c r="O898" i="27"/>
  <c r="P898" i="27"/>
  <c r="P952" i="27"/>
  <c r="O1052" i="27"/>
  <c r="B1244" i="27"/>
  <c r="B797" i="27"/>
  <c r="B1462" i="27"/>
  <c r="B798" i="27"/>
  <c r="O871" i="27"/>
  <c r="O952" i="27"/>
  <c r="B802" i="27"/>
  <c r="P957" i="27"/>
  <c r="B1321" i="27"/>
  <c r="P1056" i="27"/>
  <c r="P1431" i="27"/>
  <c r="B1023" i="27"/>
  <c r="B1431" i="27"/>
  <c r="B988" i="27"/>
  <c r="B1008" i="27"/>
  <c r="P1243" i="27"/>
  <c r="O849" i="27"/>
  <c r="B1057" i="27"/>
  <c r="O1321" i="27"/>
  <c r="O928" i="27"/>
  <c r="B1019" i="27"/>
  <c r="P1050" i="27"/>
  <c r="O1302" i="27"/>
  <c r="B1366" i="27"/>
  <c r="B847" i="27"/>
  <c r="P1130" i="27"/>
  <c r="P1114" i="27"/>
  <c r="O1146" i="27"/>
  <c r="O1178" i="27"/>
  <c r="P1519" i="27"/>
  <c r="B1189" i="27"/>
  <c r="P996" i="27"/>
  <c r="O1075" i="27"/>
  <c r="P1041" i="27"/>
  <c r="P843" i="27"/>
  <c r="O996" i="27"/>
  <c r="O791" i="27"/>
  <c r="O843" i="27"/>
  <c r="O1493" i="27"/>
  <c r="B1075" i="27"/>
  <c r="O827" i="27"/>
  <c r="P864" i="27"/>
  <c r="B1421" i="27"/>
  <c r="P849" i="27"/>
  <c r="P1162" i="27"/>
  <c r="P1494" i="27"/>
  <c r="O1491" i="27"/>
  <c r="O1329" i="27"/>
  <c r="B905" i="27"/>
  <c r="O1263" i="27"/>
  <c r="O1114" i="27"/>
  <c r="B1319" i="27"/>
  <c r="P1323" i="27"/>
  <c r="B946" i="27"/>
  <c r="B1031" i="27"/>
  <c r="P1510" i="27"/>
  <c r="P998" i="27"/>
  <c r="B1433" i="27"/>
  <c r="P1226" i="27"/>
  <c r="P1404" i="27"/>
  <c r="O786" i="27"/>
  <c r="B954" i="27"/>
  <c r="O903" i="27"/>
  <c r="O1060" i="27"/>
  <c r="B1046" i="27"/>
  <c r="O1177" i="27"/>
  <c r="P1309" i="27"/>
  <c r="O813" i="27"/>
  <c r="P946" i="27"/>
  <c r="P1423" i="27"/>
  <c r="O1006" i="27"/>
  <c r="O1459" i="27"/>
  <c r="P1045" i="27"/>
  <c r="O820" i="27"/>
  <c r="B1522" i="27"/>
  <c r="O837" i="27"/>
  <c r="B1517" i="27"/>
  <c r="P1471" i="27"/>
  <c r="B1063" i="27"/>
  <c r="O1045" i="27"/>
  <c r="O1519" i="27"/>
  <c r="P770" i="27"/>
  <c r="B1314" i="27"/>
  <c r="B1469" i="27"/>
  <c r="P922" i="27"/>
  <c r="O1005" i="27"/>
  <c r="P857" i="27"/>
  <c r="B1266" i="27"/>
  <c r="O894" i="27"/>
  <c r="P1263" i="27"/>
  <c r="O1030" i="27"/>
  <c r="P1311" i="27"/>
  <c r="P944" i="27"/>
  <c r="B1052" i="27"/>
  <c r="B886" i="27"/>
  <c r="P1318" i="27"/>
  <c r="O819" i="27"/>
  <c r="P833" i="27"/>
  <c r="O1439" i="27"/>
  <c r="B1334" i="27"/>
  <c r="P1238" i="27"/>
  <c r="P823" i="27"/>
  <c r="B1516" i="27"/>
  <c r="O944" i="27"/>
  <c r="P965" i="27"/>
  <c r="B909" i="27"/>
  <c r="O802" i="27"/>
  <c r="O1108" i="27"/>
  <c r="B1505" i="27"/>
  <c r="P1112" i="27"/>
  <c r="P1034" i="27"/>
  <c r="B1025" i="27"/>
  <c r="P941" i="27"/>
  <c r="B820" i="27"/>
  <c r="P1006" i="27"/>
  <c r="O1483" i="27"/>
  <c r="B1126" i="27"/>
  <c r="B1488" i="27"/>
  <c r="O1517" i="27"/>
  <c r="P1126" i="27"/>
  <c r="O1319" i="27"/>
  <c r="O1123" i="27"/>
  <c r="O1031" i="27"/>
  <c r="O1035" i="27"/>
  <c r="O1207" i="27"/>
  <c r="O998" i="27"/>
  <c r="B1165" i="27"/>
  <c r="O1346" i="27"/>
  <c r="P817" i="27"/>
  <c r="B1253" i="27"/>
  <c r="B793" i="27"/>
  <c r="P1478" i="27"/>
  <c r="P1139" i="27"/>
  <c r="O1034" i="27"/>
  <c r="O1103" i="27"/>
  <c r="P1483" i="27"/>
  <c r="P1361" i="27"/>
  <c r="O1336" i="27"/>
  <c r="B1108" i="27"/>
  <c r="P1499" i="27"/>
  <c r="B985" i="27"/>
  <c r="O1358" i="27"/>
  <c r="O1499" i="27"/>
  <c r="P1179" i="27"/>
  <c r="B844" i="27"/>
  <c r="B1028" i="27"/>
  <c r="O1327" i="27"/>
  <c r="P991" i="27"/>
  <c r="P1346" i="27"/>
  <c r="B1149" i="27"/>
  <c r="O1025" i="27"/>
  <c r="O1057" i="27"/>
  <c r="O865" i="27"/>
  <c r="B855" i="27"/>
  <c r="O1264" i="27"/>
  <c r="P1352" i="27"/>
  <c r="O1404" i="27"/>
  <c r="B1277" i="27"/>
  <c r="B833" i="27"/>
  <c r="O1334" i="27"/>
  <c r="P1451" i="27"/>
  <c r="B926" i="27"/>
  <c r="B815" i="27"/>
  <c r="O1378" i="27"/>
  <c r="O1055" i="27"/>
  <c r="B1276" i="27"/>
  <c r="P1281" i="27"/>
  <c r="P910" i="27"/>
  <c r="O1253" i="27"/>
  <c r="B884" i="27"/>
  <c r="O1497" i="27"/>
  <c r="B1258" i="27"/>
  <c r="B1202" i="27"/>
  <c r="O954" i="27"/>
  <c r="B1085" i="27"/>
  <c r="O1226" i="27"/>
  <c r="P916" i="27"/>
  <c r="O1280" i="27"/>
  <c r="O926" i="27"/>
  <c r="B838" i="27"/>
  <c r="B1238" i="27"/>
  <c r="P874" i="27"/>
  <c r="P760" i="27"/>
  <c r="O883" i="27"/>
  <c r="B1030" i="27"/>
  <c r="P1355" i="27"/>
  <c r="P798" i="27"/>
  <c r="O1362" i="27"/>
  <c r="O977" i="27"/>
  <c r="B1296" i="27"/>
  <c r="O1373" i="27"/>
  <c r="P1328" i="27"/>
  <c r="P1400" i="27"/>
  <c r="O882" i="27"/>
  <c r="P1028" i="27"/>
  <c r="O1007" i="27"/>
  <c r="O1176" i="27"/>
  <c r="B1376" i="27"/>
  <c r="B897" i="27"/>
  <c r="O1507" i="27"/>
  <c r="P877" i="27"/>
  <c r="O1277" i="27"/>
  <c r="B1425" i="27"/>
  <c r="P1244" i="27"/>
  <c r="O1132" i="27"/>
  <c r="B846" i="27"/>
  <c r="O1182" i="27"/>
  <c r="B961" i="27"/>
  <c r="O1225" i="27"/>
  <c r="B1056" i="27"/>
  <c r="P921" i="27"/>
  <c r="P773" i="27"/>
  <c r="B1097" i="27"/>
  <c r="B1264" i="27"/>
  <c r="B1497" i="27"/>
  <c r="B1311" i="27"/>
  <c r="P1507" i="27"/>
  <c r="B877" i="27"/>
  <c r="O1165" i="27"/>
  <c r="O846" i="27"/>
  <c r="P1225" i="27"/>
  <c r="B773" i="27"/>
  <c r="P1350" i="27"/>
  <c r="P882" i="27"/>
  <c r="O1259" i="27"/>
  <c r="P1007" i="27"/>
  <c r="P1176" i="27"/>
  <c r="B1391" i="27"/>
  <c r="B804" i="27"/>
  <c r="P866" i="27"/>
  <c r="P1055" i="27"/>
  <c r="B1105" i="27"/>
  <c r="O1505" i="27"/>
  <c r="P1420" i="27"/>
  <c r="B1381" i="27"/>
  <c r="B1259" i="27"/>
  <c r="P1257" i="27"/>
  <c r="B1185" i="27"/>
  <c r="B1417" i="27"/>
  <c r="O1344" i="27"/>
  <c r="O782" i="27"/>
  <c r="P1160" i="27"/>
  <c r="P1262" i="27"/>
  <c r="P1105" i="27"/>
  <c r="O1119" i="27"/>
  <c r="B1201" i="27"/>
  <c r="B758" i="27"/>
  <c r="P943" i="27"/>
  <c r="O758" i="27"/>
  <c r="O1419" i="27"/>
  <c r="B1345" i="27"/>
  <c r="B1465" i="27"/>
  <c r="B1135" i="27"/>
  <c r="O1472" i="27"/>
  <c r="O1390" i="27"/>
  <c r="O1333" i="27"/>
  <c r="O1465" i="27"/>
  <c r="O1171" i="27"/>
  <c r="O1524" i="27"/>
  <c r="P1373" i="27"/>
  <c r="O932" i="27"/>
  <c r="P1407" i="27"/>
  <c r="O937" i="27"/>
  <c r="P894" i="27"/>
  <c r="P1156" i="27"/>
  <c r="O1397" i="27"/>
  <c r="O1004" i="27"/>
  <c r="P1106" i="27"/>
  <c r="B1423" i="27"/>
  <c r="O1522" i="27"/>
  <c r="B1336" i="27"/>
  <c r="P975" i="27"/>
  <c r="O992" i="27"/>
  <c r="P1206" i="27"/>
  <c r="B1267" i="27"/>
  <c r="O1258" i="27"/>
  <c r="P1469" i="27"/>
  <c r="P1182" i="27"/>
  <c r="O1092" i="27"/>
  <c r="P806" i="27"/>
  <c r="O1204" i="27"/>
  <c r="B1256" i="27"/>
  <c r="B928" i="27"/>
  <c r="P981" i="27"/>
  <c r="B1356" i="27"/>
  <c r="P786" i="27"/>
  <c r="B1158" i="27"/>
  <c r="P1461" i="27"/>
  <c r="B1191" i="27"/>
  <c r="O1399" i="27"/>
  <c r="B1305" i="27"/>
  <c r="B992" i="27"/>
  <c r="P1276" i="27"/>
  <c r="P1110" i="27"/>
  <c r="B910" i="27"/>
  <c r="B1257" i="27"/>
  <c r="B1407" i="27"/>
  <c r="O939" i="27"/>
  <c r="P1085" i="27"/>
  <c r="O783" i="27"/>
  <c r="O1452" i="27"/>
  <c r="B1476" i="27"/>
  <c r="O902" i="27"/>
  <c r="P1092" i="27"/>
  <c r="B806" i="27"/>
  <c r="B865" i="27"/>
  <c r="B1036" i="27"/>
  <c r="P1204" i="27"/>
  <c r="B1468" i="27"/>
  <c r="B1160" i="27"/>
  <c r="B1246" i="27"/>
  <c r="O981" i="27"/>
  <c r="P772" i="27"/>
  <c r="O1356" i="27"/>
  <c r="P1395" i="27"/>
  <c r="B932" i="27"/>
  <c r="P879" i="27"/>
  <c r="B907" i="27"/>
  <c r="B893" i="27"/>
  <c r="B1102" i="27"/>
  <c r="B975" i="27"/>
  <c r="P1009" i="27"/>
  <c r="P822" i="27"/>
  <c r="B943" i="27"/>
  <c r="O1106" i="27"/>
  <c r="P1158" i="27"/>
  <c r="P1399" i="27"/>
  <c r="B1067" i="27"/>
  <c r="B822" i="27"/>
  <c r="O1267" i="27"/>
  <c r="B1041" i="27"/>
  <c r="P1476" i="27"/>
  <c r="O1325" i="27"/>
  <c r="O1101" i="27"/>
  <c r="P1036" i="27"/>
  <c r="P1303" i="27"/>
  <c r="P1246" i="27"/>
  <c r="O1088" i="27"/>
  <c r="O1159" i="27"/>
  <c r="B813" i="27"/>
  <c r="P1026" i="27"/>
  <c r="O914" i="27"/>
  <c r="O931" i="27"/>
  <c r="O909" i="27"/>
  <c r="B1348" i="27"/>
  <c r="P997" i="27"/>
  <c r="O1243" i="27"/>
  <c r="B1235" i="27"/>
  <c r="B1291" i="27"/>
  <c r="P855" i="27"/>
  <c r="B823" i="27"/>
  <c r="O1156" i="27"/>
  <c r="B1448" i="27"/>
  <c r="O1296" i="27"/>
  <c r="O1026" i="27"/>
  <c r="B1395" i="27"/>
  <c r="O1110" i="27"/>
  <c r="B1104" i="27"/>
  <c r="P1284" i="27"/>
  <c r="B1218" i="27"/>
  <c r="O1218" i="27"/>
  <c r="B1040" i="27"/>
  <c r="P1040" i="27"/>
  <c r="P885" i="27"/>
  <c r="B1242" i="27"/>
  <c r="O1084" i="27"/>
  <c r="P1084" i="27"/>
  <c r="O1435" i="27"/>
  <c r="P1435" i="27"/>
  <c r="P818" i="27"/>
  <c r="B818" i="27"/>
  <c r="P1218" i="27"/>
  <c r="B1118" i="27"/>
  <c r="O1098" i="27"/>
  <c r="B1098" i="27"/>
  <c r="P1098" i="27"/>
  <c r="O1312" i="27"/>
  <c r="P1312" i="27"/>
  <c r="B1223" i="27"/>
  <c r="P1223" i="27"/>
  <c r="B1481" i="27"/>
  <c r="P1481" i="27"/>
  <c r="P1181" i="27"/>
  <c r="B1181" i="27"/>
  <c r="O858" i="27"/>
  <c r="B858" i="27"/>
  <c r="O964" i="27"/>
  <c r="B964" i="27"/>
  <c r="P1172" i="27"/>
  <c r="B1172" i="27"/>
  <c r="B1434" i="27"/>
  <c r="P1434" i="27"/>
  <c r="O1434" i="27"/>
  <c r="B780" i="27"/>
  <c r="P780" i="27"/>
  <c r="O1143" i="27"/>
  <c r="P1143" i="27"/>
  <c r="P812" i="27"/>
  <c r="O812" i="27"/>
  <c r="P1227" i="27"/>
  <c r="B1227" i="27"/>
  <c r="B973" i="27"/>
  <c r="P973" i="27"/>
  <c r="O973" i="27"/>
  <c r="P824" i="27"/>
  <c r="B824" i="27"/>
  <c r="B779" i="27"/>
  <c r="P779" i="27"/>
  <c r="O1223" i="27"/>
  <c r="B1073" i="27"/>
  <c r="P1004" i="27"/>
  <c r="B1159" i="27"/>
  <c r="O1386" i="27"/>
  <c r="B1133" i="27"/>
  <c r="B1087" i="27"/>
  <c r="P789" i="27"/>
  <c r="B789" i="27"/>
  <c r="O789" i="27"/>
  <c r="P892" i="27"/>
  <c r="O892" i="27"/>
  <c r="B1273" i="27"/>
  <c r="P1273" i="27"/>
  <c r="O1273" i="27"/>
  <c r="O1513" i="27"/>
  <c r="P1513" i="27"/>
  <c r="B862" i="27"/>
  <c r="P862" i="27"/>
  <c r="O1370" i="27"/>
  <c r="P1370" i="27"/>
  <c r="B1370" i="27"/>
  <c r="P850" i="27"/>
  <c r="B850" i="27"/>
  <c r="O850" i="27"/>
  <c r="B1288" i="27"/>
  <c r="O1288" i="27"/>
  <c r="P1115" i="27"/>
  <c r="O1115" i="27"/>
  <c r="O1371" i="27"/>
  <c r="P1371" i="27"/>
  <c r="B918" i="27"/>
  <c r="O918" i="27"/>
  <c r="P918" i="27"/>
  <c r="P1332" i="27"/>
  <c r="O1332" i="27"/>
  <c r="P1357" i="27"/>
  <c r="B1357" i="27"/>
  <c r="O1357" i="27"/>
  <c r="P1426" i="27"/>
  <c r="B1426" i="27"/>
  <c r="P891" i="27"/>
  <c r="O891" i="27"/>
  <c r="O1236" i="27"/>
  <c r="P1236" i="27"/>
  <c r="B1236" i="27"/>
  <c r="P1450" i="27"/>
  <c r="O1450" i="27"/>
  <c r="P1403" i="27"/>
  <c r="O1403" i="27"/>
  <c r="B836" i="27"/>
  <c r="P836" i="27"/>
  <c r="P1477" i="27"/>
  <c r="O1477" i="27"/>
  <c r="O1081" i="27"/>
  <c r="B1081" i="27"/>
  <c r="O1341" i="27"/>
  <c r="P1341" i="27"/>
  <c r="B1338" i="27"/>
  <c r="O1338" i="27"/>
  <c r="P929" i="27"/>
  <c r="B929" i="27"/>
  <c r="O929" i="27"/>
  <c r="P1216" i="27"/>
  <c r="B1216" i="27"/>
  <c r="P1192" i="27"/>
  <c r="O1192" i="27"/>
  <c r="B1151" i="27"/>
  <c r="O1151" i="27"/>
  <c r="B1221" i="27"/>
  <c r="O1221" i="27"/>
  <c r="O778" i="27"/>
  <c r="P778" i="27"/>
  <c r="B1274" i="27"/>
  <c r="O1274" i="27"/>
  <c r="O1457" i="27"/>
  <c r="B1457" i="27"/>
  <c r="B1115" i="27"/>
  <c r="B1192" i="27"/>
  <c r="P980" i="27"/>
  <c r="P796" i="27"/>
  <c r="P950" i="27"/>
  <c r="P989" i="27"/>
  <c r="O997" i="27"/>
  <c r="B1342" i="27"/>
  <c r="P1417" i="27"/>
  <c r="P902" i="27"/>
  <c r="B834" i="27"/>
  <c r="B782" i="27"/>
  <c r="B1475" i="27"/>
  <c r="O994" i="27"/>
  <c r="O1372" i="27"/>
  <c r="B1332" i="27"/>
  <c r="B1375" i="27"/>
  <c r="O1375" i="27"/>
  <c r="O1284" i="27"/>
  <c r="B1094" i="27"/>
  <c r="B969" i="27"/>
  <c r="P1492" i="27"/>
  <c r="B1472" i="27"/>
  <c r="P994" i="27"/>
  <c r="B983" i="27"/>
  <c r="P1224" i="27"/>
  <c r="O1216" i="27"/>
  <c r="B1302" i="27"/>
  <c r="B778" i="27"/>
  <c r="O885" i="27"/>
  <c r="O1149" i="27"/>
  <c r="P1333" i="27"/>
  <c r="P1342" i="27"/>
  <c r="P1290" i="27"/>
  <c r="O983" i="27"/>
  <c r="P1268" i="27"/>
  <c r="P774" i="27"/>
  <c r="O1087" i="27"/>
  <c r="P793" i="27"/>
  <c r="P901" i="27"/>
  <c r="O1240" i="27"/>
  <c r="O1401" i="27"/>
  <c r="P1214" i="27"/>
  <c r="B1214" i="27"/>
  <c r="O1214" i="27"/>
  <c r="P1278" i="27"/>
  <c r="O1278" i="27"/>
  <c r="B1278" i="27"/>
  <c r="P1024" i="27"/>
  <c r="O1024" i="27"/>
  <c r="O930" i="27"/>
  <c r="B1061" i="27"/>
  <c r="P1061" i="27"/>
  <c r="P969" i="27"/>
  <c r="O1144" i="27"/>
  <c r="B977" i="27"/>
  <c r="O1381" i="27"/>
  <c r="P761" i="27"/>
  <c r="O1206" i="27"/>
  <c r="B901" i="27"/>
  <c r="P1463" i="27"/>
  <c r="B1477" i="27"/>
  <c r="O766" i="27"/>
  <c r="O1017" i="27"/>
  <c r="O1478" i="27"/>
  <c r="P876" i="27"/>
  <c r="P1452" i="27"/>
  <c r="O1266" i="27"/>
  <c r="P1090" i="27"/>
  <c r="P1468" i="27"/>
  <c r="O875" i="27"/>
  <c r="B1047" i="27"/>
  <c r="B1397" i="27"/>
  <c r="P1023" i="27"/>
  <c r="O1130" i="27"/>
  <c r="P1203" i="27"/>
  <c r="B995" i="27"/>
  <c r="P1217" i="27"/>
  <c r="O991" i="27"/>
  <c r="P1063" i="27"/>
  <c r="P1166" i="27"/>
  <c r="O1210" i="27"/>
  <c r="B837" i="27"/>
  <c r="P811" i="27"/>
  <c r="O1262" i="27"/>
  <c r="P1174" i="27"/>
  <c r="P1363" i="27"/>
  <c r="O979" i="27"/>
  <c r="P995" i="27"/>
  <c r="B835" i="27"/>
  <c r="O1185" i="27"/>
  <c r="P804" i="27"/>
  <c r="P1210" i="27"/>
  <c r="B1344" i="27"/>
  <c r="P1527" i="27"/>
  <c r="O835" i="27"/>
  <c r="O1186" i="27"/>
  <c r="P1049" i="27"/>
  <c r="B1090" i="27"/>
  <c r="B1474" i="27"/>
  <c r="O1303" i="27"/>
  <c r="P1496" i="27"/>
  <c r="O1466" i="27"/>
  <c r="B1510" i="27"/>
  <c r="P1119" i="27"/>
  <c r="P1104" i="27"/>
  <c r="B1166" i="27"/>
  <c r="B1500" i="27"/>
  <c r="B1116" i="27"/>
  <c r="O1282" i="27"/>
  <c r="B1282" i="27"/>
  <c r="P1072" i="27"/>
  <c r="B1072" i="27"/>
  <c r="O1072" i="27"/>
  <c r="P1043" i="27"/>
  <c r="B1043" i="27"/>
  <c r="O1043" i="27"/>
  <c r="O1099" i="27"/>
  <c r="P1099" i="27"/>
  <c r="B1099" i="27"/>
  <c r="O1200" i="27"/>
  <c r="B1200" i="27"/>
  <c r="O1237" i="27"/>
  <c r="B1237" i="27"/>
  <c r="P1237" i="27"/>
  <c r="B1083" i="27"/>
  <c r="P1083" i="27"/>
  <c r="O1083" i="27"/>
  <c r="P1208" i="27"/>
  <c r="O1208" i="27"/>
  <c r="B1208" i="27"/>
  <c r="P1261" i="27"/>
  <c r="O1261" i="27"/>
  <c r="O959" i="27"/>
  <c r="P959" i="27"/>
  <c r="B959" i="27"/>
  <c r="P1410" i="27"/>
  <c r="B1410" i="27"/>
  <c r="O1410" i="27"/>
  <c r="P1037" i="27"/>
  <c r="O1037" i="27"/>
  <c r="B1037" i="27"/>
  <c r="P1473" i="27"/>
  <c r="B1473" i="27"/>
  <c r="O1473" i="27"/>
  <c r="P831" i="27"/>
  <c r="B831" i="27"/>
  <c r="O933" i="27"/>
  <c r="P933" i="27"/>
  <c r="B933" i="27"/>
  <c r="B1086" i="27"/>
  <c r="P1086" i="27"/>
  <c r="P1239" i="27"/>
  <c r="B1239" i="27"/>
  <c r="O1239" i="27"/>
  <c r="O1460" i="27"/>
  <c r="B1460" i="27"/>
  <c r="P1460" i="27"/>
  <c r="O1014" i="27"/>
  <c r="P1014" i="27"/>
  <c r="B1014" i="27"/>
  <c r="P1453" i="27"/>
  <c r="B1453" i="27"/>
  <c r="O1428" i="27"/>
  <c r="P1428" i="27"/>
  <c r="B1152" i="27"/>
  <c r="P1152" i="27"/>
  <c r="O1152" i="27"/>
  <c r="B962" i="27"/>
  <c r="P962" i="27"/>
  <c r="B1271" i="27"/>
  <c r="O1271" i="27"/>
  <c r="O1231" i="27"/>
  <c r="P1231" i="27"/>
  <c r="B1231" i="27"/>
  <c r="O1275" i="27"/>
  <c r="B1275" i="27"/>
  <c r="P1275" i="27"/>
  <c r="B1383" i="27"/>
  <c r="O1383" i="27"/>
  <c r="P1124" i="27"/>
  <c r="B1124" i="27"/>
  <c r="O1124" i="27"/>
  <c r="B1042" i="27"/>
  <c r="P1042" i="27"/>
  <c r="O1042" i="27"/>
  <c r="B795" i="27"/>
  <c r="O795" i="27"/>
  <c r="O953" i="27"/>
  <c r="P953" i="27"/>
  <c r="B953" i="27"/>
  <c r="B1511" i="27"/>
  <c r="O1511" i="27"/>
  <c r="P1511" i="27"/>
  <c r="O1062" i="27"/>
  <c r="P1062" i="27"/>
  <c r="B1062" i="27"/>
  <c r="P1440" i="27"/>
  <c r="O1440" i="27"/>
  <c r="O1175" i="27"/>
  <c r="B1175" i="27"/>
  <c r="P1175" i="27"/>
  <c r="O1389" i="27"/>
  <c r="P1389" i="27"/>
  <c r="B1389" i="27"/>
  <c r="B1307" i="27"/>
  <c r="P1307" i="27"/>
  <c r="O1307" i="27"/>
  <c r="P1232" i="27"/>
  <c r="B1232" i="27"/>
  <c r="P1512" i="27"/>
  <c r="B1512" i="27"/>
  <c r="O1512" i="27"/>
  <c r="B1470" i="27"/>
  <c r="O1470" i="27"/>
  <c r="P1470" i="27"/>
  <c r="B999" i="27"/>
  <c r="P999" i="27"/>
  <c r="O999" i="27"/>
  <c r="O1520" i="27"/>
  <c r="B1520" i="27"/>
  <c r="P1520" i="27"/>
  <c r="P1337" i="27"/>
  <c r="B1337" i="27"/>
  <c r="O1337" i="27"/>
  <c r="O1000" i="27"/>
  <c r="B1000" i="27"/>
  <c r="P1000" i="27"/>
  <c r="B1405" i="27"/>
  <c r="P1405" i="27"/>
  <c r="O1134" i="27"/>
  <c r="B1134" i="27"/>
  <c r="P1134" i="27"/>
  <c r="O1069" i="27"/>
  <c r="P1069" i="27"/>
  <c r="B1069" i="27"/>
  <c r="B1213" i="27"/>
  <c r="P1213" i="27"/>
  <c r="O1213" i="27"/>
  <c r="O1254" i="27"/>
  <c r="O1489" i="27"/>
  <c r="B1489" i="27"/>
  <c r="P1489" i="27"/>
  <c r="P832" i="27"/>
  <c r="B832" i="27"/>
  <c r="O832" i="27"/>
  <c r="O1368" i="27"/>
  <c r="P1368" i="27"/>
  <c r="P1427" i="27"/>
  <c r="O1427" i="27"/>
  <c r="O1150" i="27"/>
  <c r="P1150" i="27"/>
  <c r="O1080" i="27"/>
  <c r="P1080" i="27"/>
  <c r="B1080" i="27"/>
  <c r="O1430" i="27"/>
  <c r="O925" i="27"/>
  <c r="P925" i="27"/>
  <c r="P767" i="27"/>
  <c r="B767" i="27"/>
  <c r="B1066" i="27"/>
  <c r="P1066" i="27"/>
  <c r="O1066" i="27"/>
  <c r="P1529" i="27"/>
  <c r="B1183" i="27"/>
  <c r="O1183" i="27"/>
  <c r="P1183" i="27"/>
  <c r="O986" i="27"/>
  <c r="P986" i="27"/>
  <c r="B986" i="27"/>
  <c r="P1199" i="27"/>
  <c r="B1199" i="27"/>
  <c r="O1199" i="27"/>
  <c r="O911" i="27"/>
  <c r="P911" i="27"/>
  <c r="O1411" i="27"/>
  <c r="P1411" i="27"/>
  <c r="B868" i="27"/>
  <c r="P868" i="27"/>
  <c r="P1058" i="27"/>
  <c r="B1058" i="27"/>
  <c r="B867" i="27"/>
  <c r="O867" i="27"/>
  <c r="O1032" i="27"/>
  <c r="B1032" i="27"/>
  <c r="P1032" i="27"/>
  <c r="P1039" i="27"/>
  <c r="O1039" i="27"/>
  <c r="B1039" i="27"/>
  <c r="B936" i="27"/>
  <c r="P936" i="27"/>
  <c r="O936" i="27"/>
  <c r="B917" i="27"/>
  <c r="P1515" i="27"/>
  <c r="B1515" i="27"/>
  <c r="P982" i="27"/>
  <c r="O982" i="27"/>
  <c r="B982" i="27"/>
  <c r="P1113" i="27"/>
  <c r="O1113" i="27"/>
  <c r="B1113" i="27"/>
  <c r="P1393" i="27"/>
  <c r="B1393" i="27"/>
  <c r="O1393" i="27"/>
  <c r="B1002" i="27"/>
  <c r="P1002" i="27"/>
  <c r="B971" i="27"/>
  <c r="P971" i="27"/>
  <c r="P1503" i="27"/>
  <c r="B1503" i="27"/>
  <c r="O1503" i="27"/>
  <c r="O993" i="27"/>
  <c r="B993" i="27"/>
  <c r="P1359" i="27"/>
  <c r="O1359" i="27"/>
  <c r="B1359" i="27"/>
  <c r="P1402" i="27"/>
  <c r="B1402" i="27"/>
  <c r="P1051" i="27"/>
  <c r="O1051" i="27"/>
  <c r="B1051" i="27"/>
  <c r="O1188" i="27"/>
  <c r="P1188" i="27"/>
  <c r="P807" i="27"/>
  <c r="O807" i="27"/>
  <c r="P1068" i="27"/>
  <c r="B1068" i="27"/>
  <c r="O1068" i="27"/>
  <c r="O809" i="27"/>
  <c r="B809" i="27"/>
  <c r="B1310" i="27"/>
  <c r="P1310" i="27"/>
  <c r="O1310" i="27"/>
  <c r="B1486" i="27"/>
  <c r="O1486" i="27"/>
  <c r="B1315" i="27"/>
  <c r="O1315" i="27"/>
  <c r="O1015" i="27"/>
  <c r="B1015" i="27"/>
  <c r="P1015" i="27"/>
  <c r="O1408" i="27"/>
  <c r="O1082" i="27"/>
  <c r="P1408" i="27"/>
  <c r="B1408" i="27"/>
  <c r="B911" i="27"/>
  <c r="P1430" i="27"/>
  <c r="P1171" i="27"/>
  <c r="P1315" i="27"/>
  <c r="O1058" i="27"/>
  <c r="P1254" i="27"/>
  <c r="O1515" i="27"/>
  <c r="B955" i="27"/>
  <c r="O1453" i="27"/>
  <c r="P931" i="27"/>
  <c r="P987" i="27"/>
  <c r="B987" i="27"/>
  <c r="O987" i="27"/>
  <c r="B1313" i="27"/>
  <c r="O1313" i="27"/>
  <c r="B1367" i="27"/>
  <c r="O1367" i="27"/>
  <c r="P1413" i="27"/>
  <c r="O1413" i="27"/>
  <c r="B1413" i="27"/>
  <c r="O1197" i="27"/>
  <c r="B826" i="27"/>
  <c r="P826" i="27"/>
  <c r="P828" i="27"/>
  <c r="O828" i="27"/>
  <c r="B828" i="27"/>
  <c r="O1304" i="27"/>
  <c r="P1304" i="27"/>
  <c r="B1304" i="27"/>
  <c r="B1380" i="27"/>
  <c r="P1380" i="27"/>
  <c r="O1380" i="27"/>
  <c r="O1180" i="27"/>
  <c r="P1180" i="27"/>
  <c r="B1180" i="27"/>
  <c r="O963" i="27"/>
  <c r="P963" i="27"/>
  <c r="B942" i="27"/>
  <c r="O942" i="27"/>
  <c r="B1384" i="27"/>
  <c r="P1384" i="27"/>
  <c r="O1384" i="27"/>
  <c r="P781" i="27"/>
  <c r="B781" i="27"/>
  <c r="O781" i="27"/>
  <c r="B848" i="27"/>
  <c r="P848" i="27"/>
  <c r="P1145" i="27"/>
  <c r="O1145" i="27"/>
  <c r="B1145" i="27"/>
  <c r="B860" i="27"/>
  <c r="O860" i="27"/>
  <c r="P860" i="27"/>
  <c r="P769" i="27"/>
  <c r="B1001" i="27"/>
  <c r="P1001" i="27"/>
  <c r="O1347" i="27"/>
  <c r="B1347" i="27"/>
  <c r="P1347" i="27"/>
  <c r="B1385" i="27"/>
  <c r="O1385" i="27"/>
  <c r="O1335" i="27"/>
  <c r="P1335" i="27"/>
  <c r="P1164" i="27"/>
  <c r="O1164" i="27"/>
  <c r="B1164" i="27"/>
  <c r="B1128" i="27"/>
  <c r="P1128" i="27"/>
  <c r="O1128" i="27"/>
  <c r="O1033" i="27"/>
  <c r="P1033" i="27"/>
  <c r="B1033" i="27"/>
  <c r="B908" i="27"/>
  <c r="P908" i="27"/>
  <c r="P842" i="27"/>
  <c r="B842" i="27"/>
  <c r="O787" i="27"/>
  <c r="P787" i="27"/>
  <c r="P1161" i="27"/>
  <c r="O1161" i="27"/>
  <c r="B1161" i="27"/>
  <c r="O1169" i="27"/>
  <c r="B1286" i="27"/>
  <c r="P1286" i="27"/>
  <c r="O1286" i="27"/>
  <c r="O1038" i="27"/>
  <c r="P1038" i="27"/>
  <c r="B1038" i="27"/>
  <c r="P775" i="27"/>
  <c r="O775" i="27"/>
  <c r="B775" i="27"/>
  <c r="P1270" i="27"/>
  <c r="B1270" i="27"/>
  <c r="O1270" i="27"/>
  <c r="B1198" i="27"/>
  <c r="O1198" i="27"/>
  <c r="O1255" i="27"/>
  <c r="B1255" i="27"/>
  <c r="P1255" i="27"/>
  <c r="O1289" i="27"/>
  <c r="P1415" i="27"/>
  <c r="O1415" i="27"/>
  <c r="P851" i="27"/>
  <c r="O851" i="27"/>
  <c r="O1394" i="27"/>
  <c r="P1394" i="27"/>
  <c r="P1022" i="27"/>
  <c r="B1022" i="27"/>
  <c r="O1022" i="27"/>
  <c r="P808" i="27"/>
  <c r="O808" i="27"/>
  <c r="B808" i="27"/>
  <c r="P863" i="27"/>
  <c r="B863" i="27"/>
  <c r="O863" i="27"/>
  <c r="B1141" i="27"/>
  <c r="B1387" i="27"/>
  <c r="B1193" i="27"/>
  <c r="P1197" i="27"/>
  <c r="P1282" i="27"/>
  <c r="B783" i="27"/>
  <c r="O955" i="27"/>
  <c r="P917" i="27"/>
  <c r="O1422" i="27"/>
  <c r="B1196" i="27"/>
  <c r="O1196" i="27"/>
  <c r="P1196" i="27"/>
  <c r="O1454" i="27"/>
  <c r="B1454" i="27"/>
  <c r="O899" i="27"/>
  <c r="B899" i="27"/>
  <c r="B1077" i="27"/>
  <c r="O1077" i="27"/>
  <c r="P1077" i="27"/>
  <c r="P1464" i="27"/>
  <c r="O1464" i="27"/>
  <c r="P1094" i="27"/>
  <c r="P870" i="27"/>
  <c r="O870" i="27"/>
  <c r="B870" i="27"/>
  <c r="B1435" i="27"/>
  <c r="O1495" i="27"/>
  <c r="B1495" i="27"/>
  <c r="P1495" i="27"/>
  <c r="P1292" i="27"/>
  <c r="O1297" i="27"/>
  <c r="B1297" i="27"/>
  <c r="B960" i="27"/>
  <c r="P960" i="27"/>
  <c r="O960" i="27"/>
  <c r="B830" i="27"/>
  <c r="P830" i="27"/>
  <c r="O830" i="27"/>
  <c r="O1247" i="27"/>
  <c r="B1247" i="27"/>
  <c r="P1247" i="27"/>
  <c r="B888" i="27"/>
  <c r="P888" i="27"/>
  <c r="P1298" i="27"/>
  <c r="O1298" i="27"/>
  <c r="B1298" i="27"/>
  <c r="O852" i="27"/>
  <c r="B852" i="27"/>
  <c r="P852" i="27"/>
  <c r="B976" i="27"/>
  <c r="P976" i="27"/>
  <c r="P1168" i="27"/>
  <c r="B1168" i="27"/>
  <c r="O1398" i="27"/>
  <c r="P1398" i="27"/>
  <c r="P940" i="27"/>
  <c r="B940" i="27"/>
  <c r="O940" i="27"/>
  <c r="O873" i="27"/>
  <c r="B873" i="27"/>
  <c r="P873" i="27"/>
  <c r="B1003" i="27"/>
  <c r="O1003" i="27"/>
  <c r="P1003" i="27"/>
  <c r="O1487" i="27"/>
  <c r="B1487" i="27"/>
  <c r="B861" i="27"/>
  <c r="P861" i="27"/>
  <c r="B1230" i="27"/>
  <c r="P1456" i="27"/>
  <c r="O1456" i="27"/>
  <c r="B854" i="27"/>
  <c r="P854" i="27"/>
  <c r="O854" i="27"/>
  <c r="O984" i="27"/>
  <c r="B984" i="27"/>
  <c r="B1331" i="27"/>
  <c r="P1331" i="27"/>
  <c r="O1331" i="27"/>
  <c r="B1111" i="27"/>
  <c r="O1111" i="27"/>
  <c r="P1111" i="27"/>
  <c r="P785" i="27"/>
  <c r="B785" i="27"/>
  <c r="O785" i="27"/>
  <c r="B1445" i="27"/>
  <c r="O1445" i="27"/>
  <c r="P1445" i="27"/>
  <c r="P1285" i="27"/>
  <c r="B1285" i="27"/>
  <c r="O1508" i="27"/>
  <c r="P1508" i="27"/>
  <c r="B1508" i="27"/>
  <c r="O762" i="27"/>
  <c r="P762" i="27"/>
  <c r="B762" i="27"/>
  <c r="O1521" i="27"/>
  <c r="P1521" i="27"/>
  <c r="P1447" i="27"/>
  <c r="B1447" i="27"/>
  <c r="O1447" i="27"/>
  <c r="O907" i="27"/>
  <c r="B1514" i="27"/>
  <c r="O1514" i="27"/>
  <c r="O1011" i="27"/>
  <c r="B1011" i="27"/>
  <c r="P1011" i="27"/>
  <c r="P938" i="27"/>
  <c r="B938" i="27"/>
  <c r="B1241" i="27"/>
  <c r="O1241" i="27"/>
  <c r="P1351" i="27"/>
  <c r="O1351" i="27"/>
  <c r="B1351" i="27"/>
  <c r="O1387" i="27"/>
  <c r="P1193" i="27"/>
  <c r="B1197" i="27"/>
  <c r="O774" i="27"/>
  <c r="O1230" i="27"/>
  <c r="B1084" i="27"/>
  <c r="P955" i="27"/>
  <c r="P1048" i="27"/>
  <c r="P1241" i="27"/>
  <c r="O1405" i="27"/>
  <c r="B1422" i="27"/>
  <c r="P1454" i="27"/>
  <c r="B1415" i="27"/>
  <c r="P1230" i="27"/>
  <c r="B807" i="27"/>
  <c r="B1188" i="27"/>
  <c r="P1487" i="27"/>
  <c r="P795" i="27"/>
  <c r="O1048" i="27"/>
  <c r="B787" i="27"/>
  <c r="B963" i="27"/>
  <c r="B1082" i="27"/>
  <c r="O769" i="27"/>
  <c r="B927" i="27"/>
  <c r="P1271" i="27"/>
  <c r="O861" i="27"/>
  <c r="O888" i="27"/>
  <c r="B1048" i="27"/>
  <c r="B814" i="27"/>
  <c r="P1082" i="27"/>
  <c r="B769" i="27"/>
  <c r="O927" i="27"/>
  <c r="O1086" i="27"/>
  <c r="P1157" i="27"/>
  <c r="B1157" i="27"/>
  <c r="O1157" i="27"/>
  <c r="O970" i="27"/>
  <c r="B970" i="27"/>
  <c r="B934" i="27"/>
  <c r="P934" i="27"/>
  <c r="B1153" i="27"/>
  <c r="P1153" i="27"/>
  <c r="O1153" i="27"/>
  <c r="O1129" i="27"/>
  <c r="P1129" i="27"/>
  <c r="B1129" i="27"/>
  <c r="B1442" i="27"/>
  <c r="O1442" i="27"/>
  <c r="P1442" i="27"/>
  <c r="O1443" i="27"/>
  <c r="B1443" i="27"/>
  <c r="P1443" i="27"/>
  <c r="O790" i="27"/>
  <c r="B790" i="27"/>
  <c r="P790" i="27"/>
  <c r="O912" i="27"/>
  <c r="B912" i="27"/>
  <c r="P912" i="27"/>
  <c r="P816" i="27"/>
  <c r="O816" i="27"/>
  <c r="B816" i="27"/>
  <c r="O1293" i="27"/>
  <c r="B1293" i="27"/>
  <c r="O784" i="27"/>
  <c r="B784" i="27"/>
  <c r="P784" i="27"/>
  <c r="P1260" i="27"/>
  <c r="B1260" i="27"/>
  <c r="O1260" i="27"/>
  <c r="O842" i="27"/>
  <c r="B1205" i="27"/>
  <c r="O1205" i="27"/>
  <c r="P1205" i="27"/>
  <c r="O1127" i="27"/>
  <c r="O1100" i="27"/>
  <c r="P1100" i="27"/>
  <c r="B1100" i="27"/>
  <c r="O1294" i="27"/>
  <c r="P1294" i="27"/>
  <c r="O1365" i="27"/>
  <c r="P1365" i="27"/>
  <c r="B1325" i="27"/>
  <c r="O917" i="27"/>
  <c r="B803" i="27"/>
  <c r="O990" i="27"/>
  <c r="P1141" i="27"/>
  <c r="O767" i="27"/>
  <c r="B1169" i="27"/>
  <c r="B1398" i="27"/>
  <c r="B1215" i="27"/>
  <c r="P814" i="27"/>
  <c r="P1383" i="27"/>
  <c r="P1127" i="27"/>
  <c r="P1289" i="27"/>
  <c r="B1440" i="27"/>
  <c r="B1411" i="27"/>
  <c r="O826" i="27"/>
  <c r="P1200" i="27"/>
  <c r="O803" i="27"/>
  <c r="P970" i="27"/>
  <c r="P1293" i="27"/>
  <c r="O1141" i="27"/>
  <c r="P1169" i="27"/>
  <c r="B851" i="27"/>
  <c r="O831" i="27"/>
  <c r="P1446" i="27"/>
  <c r="P1467" i="27"/>
  <c r="O1215" i="27"/>
  <c r="O1091" i="27"/>
  <c r="B1127" i="27"/>
  <c r="O1369" i="27"/>
  <c r="B1289" i="27"/>
  <c r="P1198" i="27"/>
  <c r="B915" i="27"/>
  <c r="P915" i="27"/>
  <c r="O915" i="27"/>
  <c r="P1120" i="27"/>
  <c r="O1120" i="27"/>
  <c r="O1484" i="27"/>
  <c r="B1484" i="27"/>
  <c r="B1140" i="27"/>
  <c r="O1140" i="27"/>
  <c r="P1140" i="27"/>
  <c r="P759" i="27"/>
  <c r="O759" i="27"/>
  <c r="B759" i="27"/>
  <c r="B1120" i="27"/>
  <c r="O906" i="27"/>
  <c r="P906" i="27"/>
  <c r="B906" i="27"/>
  <c r="O1194" i="27"/>
  <c r="P1194" i="27"/>
  <c r="O1354" i="27"/>
  <c r="P1354" i="27"/>
  <c r="B1354" i="27"/>
  <c r="B1254" i="27"/>
  <c r="P809" i="27"/>
  <c r="P993" i="27"/>
  <c r="O1013" i="27"/>
  <c r="P1013" i="27"/>
  <c r="B1013" i="27"/>
  <c r="O1021" i="27"/>
  <c r="P1021" i="27"/>
  <c r="B1021" i="27"/>
  <c r="B1211" i="27"/>
  <c r="O1211" i="27"/>
  <c r="P1211" i="27"/>
  <c r="O859" i="27"/>
  <c r="P859" i="27"/>
  <c r="B859" i="27"/>
  <c r="B924" i="27"/>
  <c r="P924" i="27"/>
  <c r="O924" i="27"/>
  <c r="P1385" i="27"/>
  <c r="P792" i="27"/>
  <c r="B792" i="27"/>
  <c r="O792" i="27"/>
  <c r="P1343" i="27"/>
  <c r="B1343" i="27"/>
  <c r="O1343" i="27"/>
  <c r="O1076" i="27"/>
  <c r="B1076" i="27"/>
  <c r="P1076" i="27"/>
  <c r="O1269" i="27"/>
  <c r="B1269" i="27"/>
  <c r="O834" i="27"/>
  <c r="B990" i="27"/>
  <c r="O818" i="27"/>
  <c r="B1428" i="27"/>
  <c r="B1150" i="27"/>
  <c r="O1446" i="27"/>
  <c r="B1368" i="27"/>
  <c r="P899" i="27"/>
  <c r="B925" i="27"/>
  <c r="B1091" i="27"/>
  <c r="P1369" i="27"/>
  <c r="P1486" i="27"/>
  <c r="P1479" i="27"/>
  <c r="B1184" i="27"/>
  <c r="O1184" i="27"/>
  <c r="P1184" i="27"/>
  <c r="O1316" i="27"/>
  <c r="P1316" i="27"/>
  <c r="B1316" i="27"/>
  <c r="O1012" i="27"/>
  <c r="P1012" i="27"/>
  <c r="B1012" i="27"/>
  <c r="P1406" i="27"/>
  <c r="O1406" i="27"/>
  <c r="B1406" i="27"/>
  <c r="P1027" i="27"/>
  <c r="O1027" i="27"/>
  <c r="O880" i="27"/>
  <c r="P880" i="27"/>
  <c r="B880" i="27"/>
  <c r="O1249" i="27"/>
  <c r="B1249" i="27"/>
  <c r="O1504" i="27"/>
  <c r="B968" i="27"/>
  <c r="O968" i="27"/>
  <c r="P1173" i="27"/>
  <c r="O1173" i="27"/>
  <c r="B1173" i="27"/>
  <c r="P799" i="27"/>
  <c r="B799" i="27"/>
  <c r="O799" i="27"/>
  <c r="B1272" i="27"/>
  <c r="O1272" i="27"/>
  <c r="P1272" i="27"/>
  <c r="B1219" i="27"/>
  <c r="B1078" i="27"/>
  <c r="P1078" i="27"/>
  <c r="B1464" i="27"/>
  <c r="P1313" i="27"/>
  <c r="O1402" i="27"/>
  <c r="B1294" i="27"/>
  <c r="P1219" i="27"/>
  <c r="B1394" i="27"/>
  <c r="B1292" i="27"/>
  <c r="P1504" i="27"/>
  <c r="O1001" i="27"/>
  <c r="O938" i="27"/>
  <c r="B1427" i="27"/>
  <c r="O1232" i="27"/>
  <c r="P968" i="27"/>
  <c r="B1261" i="27"/>
  <c r="B1467" i="27"/>
  <c r="O976" i="27"/>
  <c r="O1102" i="27"/>
  <c r="O1529" i="27"/>
  <c r="P984" i="27"/>
  <c r="B1479" i="27"/>
  <c r="B1386" i="27"/>
  <c r="O839" i="27"/>
  <c r="B839" i="27"/>
  <c r="B771" i="27"/>
  <c r="O771" i="27"/>
  <c r="O1455" i="27"/>
  <c r="B1455" i="27"/>
  <c r="O1138" i="27"/>
  <c r="B1138" i="27"/>
  <c r="P1138" i="27"/>
  <c r="O1396" i="27"/>
  <c r="B1396" i="27"/>
  <c r="P1396" i="27"/>
  <c r="P1330" i="27"/>
  <c r="O1330" i="27"/>
  <c r="P1118" i="27"/>
  <c r="B1339" i="27"/>
  <c r="P1339" i="27"/>
  <c r="O1095" i="27"/>
  <c r="B1095" i="27"/>
  <c r="P1095" i="27"/>
  <c r="B1252" i="27"/>
  <c r="P1252" i="27"/>
  <c r="O1016" i="27"/>
  <c r="P1016" i="27"/>
  <c r="O967" i="27"/>
  <c r="B967" i="27"/>
  <c r="O958" i="27"/>
  <c r="P958" i="27"/>
  <c r="P920" i="27"/>
  <c r="O920" i="27"/>
  <c r="P1295" i="27"/>
  <c r="B1295" i="27"/>
  <c r="O1295" i="27"/>
  <c r="O1501" i="27"/>
  <c r="P1501" i="27"/>
  <c r="P1279" i="27"/>
  <c r="O1279" i="27"/>
  <c r="P966" i="27"/>
  <c r="B966" i="27"/>
  <c r="O966" i="27"/>
  <c r="B1096" i="27"/>
  <c r="O1096" i="27"/>
  <c r="P1096" i="27"/>
  <c r="B763" i="27"/>
  <c r="O763" i="27"/>
  <c r="P763" i="27"/>
  <c r="B1053" i="27"/>
  <c r="P1053" i="27"/>
  <c r="O1528" i="27"/>
  <c r="P1137" i="27"/>
  <c r="O1137" i="27"/>
  <c r="B1137" i="27"/>
  <c r="B794" i="27"/>
  <c r="O794" i="27"/>
  <c r="P1429" i="27"/>
  <c r="B1429" i="27"/>
  <c r="B1360" i="27"/>
  <c r="O1360" i="27"/>
  <c r="P1089" i="27"/>
  <c r="O1089" i="27"/>
  <c r="O1392" i="27"/>
  <c r="P1392" i="27"/>
  <c r="P949" i="27"/>
  <c r="O949" i="27"/>
  <c r="B1377" i="27"/>
  <c r="P1377" i="27"/>
  <c r="B869" i="27"/>
  <c r="P869" i="27"/>
  <c r="B913" i="27"/>
  <c r="O913" i="27"/>
  <c r="P1458" i="27"/>
  <c r="B1458" i="27"/>
  <c r="P1326" i="27"/>
  <c r="O1326" i="27"/>
  <c r="B1326" i="27"/>
  <c r="P845" i="27"/>
  <c r="O845" i="27"/>
  <c r="O829" i="27"/>
  <c r="B829" i="27"/>
  <c r="P829" i="27"/>
  <c r="P1412" i="27"/>
  <c r="O1412" i="27"/>
  <c r="P895" i="27"/>
  <c r="B895" i="27"/>
  <c r="B1390" i="27"/>
  <c r="P1131" i="27"/>
  <c r="B1131" i="27"/>
  <c r="P765" i="27"/>
  <c r="B765" i="27"/>
  <c r="B1502" i="27"/>
  <c r="P1502" i="27"/>
  <c r="O1502" i="27"/>
  <c r="B1524" i="27"/>
  <c r="B853" i="27"/>
  <c r="O853" i="27"/>
  <c r="P853" i="27"/>
  <c r="P788" i="27"/>
  <c r="B788" i="27"/>
  <c r="O841" i="27"/>
  <c r="P841" i="27"/>
  <c r="B841" i="27"/>
  <c r="O1245" i="27"/>
  <c r="B1245" i="27"/>
  <c r="O777" i="27"/>
  <c r="B777" i="27"/>
  <c r="P777" i="27"/>
  <c r="B1501" i="27"/>
  <c r="O1242" i="27"/>
  <c r="B1528" i="27"/>
  <c r="B920" i="27"/>
  <c r="B1412" i="27"/>
  <c r="B1420" i="27"/>
  <c r="P839" i="27"/>
  <c r="O1073" i="27"/>
  <c r="B930" i="27"/>
  <c r="P1455" i="27"/>
  <c r="B1089" i="27"/>
  <c r="B1392" i="27"/>
  <c r="B1018" i="27"/>
  <c r="B1322" i="27"/>
  <c r="O878" i="27"/>
  <c r="B766" i="27"/>
  <c r="P1190" i="27"/>
  <c r="O1154" i="27"/>
  <c r="P1506" i="27"/>
  <c r="P1155" i="27"/>
  <c r="P1186" i="27"/>
  <c r="P1314" i="27"/>
  <c r="O1388" i="27"/>
  <c r="O1224" i="27"/>
  <c r="B1485" i="27"/>
  <c r="O985" i="27"/>
  <c r="P1020" i="27"/>
  <c r="O1203" i="27"/>
  <c r="B1324" i="27"/>
  <c r="P1018" i="27"/>
  <c r="B812" i="27"/>
  <c r="B1432" i="27"/>
  <c r="B1064" i="27"/>
  <c r="P1401" i="27"/>
  <c r="O779" i="27"/>
  <c r="O1322" i="27"/>
  <c r="B1268" i="27"/>
  <c r="B878" i="27"/>
  <c r="O1190" i="27"/>
  <c r="B1494" i="27"/>
  <c r="O1364" i="27"/>
  <c r="O780" i="27"/>
  <c r="P1388" i="27"/>
  <c r="B916" i="27"/>
  <c r="P1491" i="27"/>
  <c r="P1485" i="27"/>
  <c r="P872" i="27"/>
  <c r="P1135" i="27"/>
  <c r="P1324" i="27"/>
  <c r="O1133" i="27"/>
  <c r="P1498" i="27"/>
  <c r="B1179" i="27"/>
  <c r="O980" i="27"/>
  <c r="P1322" i="27"/>
  <c r="O989" i="27"/>
  <c r="O919" i="27"/>
  <c r="B1306" i="27"/>
  <c r="B879" i="27"/>
  <c r="P1364" i="27"/>
  <c r="P1349" i="27"/>
  <c r="O1299" i="27"/>
  <c r="O1463" i="27"/>
  <c r="B947" i="27"/>
  <c r="B1451" i="27"/>
  <c r="P1177" i="27"/>
  <c r="O872" i="27"/>
  <c r="B1372" i="27"/>
  <c r="P1409" i="27"/>
  <c r="P893" i="27"/>
  <c r="P1079" i="27"/>
  <c r="P1525" i="27"/>
  <c r="B796" i="27"/>
  <c r="B1312" i="27"/>
  <c r="O1438" i="27"/>
  <c r="O761" i="27"/>
  <c r="O887" i="27"/>
  <c r="P919" i="27"/>
  <c r="O1227" i="27"/>
  <c r="O1290" i="27"/>
  <c r="B1490" i="27"/>
  <c r="O941" i="27"/>
  <c r="P1103" i="27"/>
  <c r="O1291" i="27"/>
  <c r="P964" i="27"/>
  <c r="B937" i="27"/>
  <c r="B1240" i="27"/>
  <c r="B811" i="27"/>
  <c r="O1047" i="27"/>
  <c r="B1482" i="27"/>
  <c r="P1362" i="27"/>
  <c r="B1144" i="27"/>
  <c r="O1409" i="27"/>
  <c r="O1525" i="27"/>
  <c r="B1044" i="27"/>
  <c r="B887" i="27"/>
  <c r="O1492" i="27"/>
  <c r="O1061" i="27"/>
  <c r="B1154" i="27"/>
  <c r="P858" i="27"/>
  <c r="O1496" i="27"/>
  <c r="P1448" i="27"/>
  <c r="P1125" i="27"/>
  <c r="B1125" i="27"/>
  <c r="O1432" i="27"/>
  <c r="O972" i="27"/>
  <c r="B1498" i="27"/>
  <c r="P1147" i="27"/>
  <c r="O1064" i="27"/>
  <c r="G1" i="27"/>
  <c r="G2" i="27"/>
  <c r="J2" i="27" s="1"/>
  <c r="CB51" i="22"/>
  <c r="CA51" i="22"/>
  <c r="BZ51" i="22"/>
  <c r="BY51" i="22"/>
  <c r="BX51" i="22"/>
  <c r="BW51" i="22"/>
  <c r="BV51" i="22"/>
  <c r="BU51" i="22"/>
  <c r="BT51" i="22"/>
  <c r="BS51" i="22"/>
  <c r="BR51" i="22"/>
  <c r="BQ51" i="22"/>
  <c r="BP51" i="22"/>
  <c r="BO51" i="22"/>
  <c r="BN51" i="22"/>
  <c r="BM51" i="22"/>
  <c r="AC51" i="22"/>
  <c r="Z51" i="22"/>
  <c r="W51" i="22"/>
  <c r="V51" i="22"/>
  <c r="U51" i="22"/>
  <c r="CB50" i="22"/>
  <c r="CA50" i="22"/>
  <c r="BZ50" i="22"/>
  <c r="BY50" i="22"/>
  <c r="BX50" i="22"/>
  <c r="BW50" i="22"/>
  <c r="BV50" i="22"/>
  <c r="BU50" i="22"/>
  <c r="BT50" i="22"/>
  <c r="BS50" i="22"/>
  <c r="BR50" i="22"/>
  <c r="BQ50" i="22"/>
  <c r="BP50" i="22"/>
  <c r="BO50" i="22"/>
  <c r="BN50" i="22"/>
  <c r="BM50" i="22"/>
  <c r="AC50" i="22"/>
  <c r="Z50" i="22"/>
  <c r="W50" i="22"/>
  <c r="V50" i="22"/>
  <c r="U50" i="22"/>
  <c r="CB49" i="22"/>
  <c r="CA49" i="22"/>
  <c r="BZ49" i="22"/>
  <c r="BY49" i="22"/>
  <c r="BX49" i="22"/>
  <c r="BW49" i="22"/>
  <c r="BV49" i="22"/>
  <c r="BU49" i="22"/>
  <c r="BT49" i="22"/>
  <c r="BS49" i="22"/>
  <c r="BR49" i="22"/>
  <c r="BQ49" i="22"/>
  <c r="BP49" i="22"/>
  <c r="BO49" i="22"/>
  <c r="BN49" i="22"/>
  <c r="BM49" i="22"/>
  <c r="AC49" i="22"/>
  <c r="Z49" i="22"/>
  <c r="W49" i="22"/>
  <c r="V49" i="22"/>
  <c r="U49" i="22"/>
  <c r="CB48" i="22"/>
  <c r="CA48" i="22"/>
  <c r="BZ48" i="22"/>
  <c r="BY48" i="22"/>
  <c r="BX48" i="22"/>
  <c r="BW48" i="22"/>
  <c r="BV48" i="22"/>
  <c r="BU48" i="22"/>
  <c r="BT48" i="22"/>
  <c r="BS48" i="22"/>
  <c r="BR48" i="22"/>
  <c r="BQ48" i="22"/>
  <c r="BP48" i="22"/>
  <c r="BO48" i="22"/>
  <c r="BN48" i="22"/>
  <c r="BM48" i="22"/>
  <c r="AC48" i="22"/>
  <c r="Z48" i="22"/>
  <c r="W48" i="22"/>
  <c r="V48" i="22"/>
  <c r="U48" i="22"/>
  <c r="CB47" i="22"/>
  <c r="CA47" i="22"/>
  <c r="BZ47" i="22"/>
  <c r="BY47" i="22"/>
  <c r="BX47" i="22"/>
  <c r="BW47" i="22"/>
  <c r="BV47" i="22"/>
  <c r="BU47" i="22"/>
  <c r="BT47" i="22"/>
  <c r="BS47" i="22"/>
  <c r="BR47" i="22"/>
  <c r="BQ47" i="22"/>
  <c r="BP47" i="22"/>
  <c r="BO47" i="22"/>
  <c r="BN47" i="22"/>
  <c r="BM47" i="22"/>
  <c r="AC47" i="22"/>
  <c r="Z47" i="22"/>
  <c r="W47" i="22"/>
  <c r="V47" i="22"/>
  <c r="U47" i="22"/>
  <c r="CB46" i="22"/>
  <c r="CA46" i="22"/>
  <c r="BZ46" i="22"/>
  <c r="BY46" i="22"/>
  <c r="BX46" i="22"/>
  <c r="BW46" i="22"/>
  <c r="BV46" i="22"/>
  <c r="BU46" i="22"/>
  <c r="BT46" i="22"/>
  <c r="BS46" i="22"/>
  <c r="BR46" i="22"/>
  <c r="BQ46" i="22"/>
  <c r="BP46" i="22"/>
  <c r="BO46" i="22"/>
  <c r="BN46" i="22"/>
  <c r="BM46" i="22"/>
  <c r="AC46" i="22"/>
  <c r="Z46" i="22"/>
  <c r="W46" i="22"/>
  <c r="V46" i="22"/>
  <c r="U46" i="22"/>
  <c r="CB45" i="22"/>
  <c r="CA45" i="22"/>
  <c r="BZ45" i="22"/>
  <c r="BY45" i="22"/>
  <c r="BX45" i="22"/>
  <c r="BW45" i="22"/>
  <c r="BV45" i="22"/>
  <c r="BU45" i="22"/>
  <c r="BT45" i="22"/>
  <c r="BS45" i="22"/>
  <c r="BR45" i="22"/>
  <c r="BQ45" i="22"/>
  <c r="BP45" i="22"/>
  <c r="BO45" i="22"/>
  <c r="BN45" i="22"/>
  <c r="BM45" i="22"/>
  <c r="AC45" i="22"/>
  <c r="Z45" i="22"/>
  <c r="W45" i="22"/>
  <c r="V45" i="22"/>
  <c r="U45" i="22"/>
  <c r="CB44" i="22"/>
  <c r="CA44" i="22"/>
  <c r="BZ44" i="22"/>
  <c r="BY44" i="22"/>
  <c r="BX44" i="22"/>
  <c r="BW44" i="22"/>
  <c r="BV44" i="22"/>
  <c r="BU44" i="22"/>
  <c r="BT44" i="22"/>
  <c r="BS44" i="22"/>
  <c r="BR44" i="22"/>
  <c r="BQ44" i="22"/>
  <c r="BP44" i="22"/>
  <c r="BO44" i="22"/>
  <c r="BN44" i="22"/>
  <c r="BM44" i="22"/>
  <c r="AC44" i="22"/>
  <c r="Z44" i="22"/>
  <c r="W44" i="22"/>
  <c r="V44" i="22"/>
  <c r="U44" i="22"/>
  <c r="Z13" i="22"/>
  <c r="Z14" i="22"/>
  <c r="Z15" i="22"/>
  <c r="Z16" i="22"/>
  <c r="Z17" i="22"/>
  <c r="Z18" i="22"/>
  <c r="Z19" i="22"/>
  <c r="Z20" i="22"/>
  <c r="Z21" i="22"/>
  <c r="Z22" i="22"/>
  <c r="Z23" i="22"/>
  <c r="Z24" i="22"/>
  <c r="Z25" i="22"/>
  <c r="Z26" i="22"/>
  <c r="Z27" i="22"/>
  <c r="Z28" i="22"/>
  <c r="Z29" i="22"/>
  <c r="Z30" i="22"/>
  <c r="Z31" i="22"/>
  <c r="Z32" i="22"/>
  <c r="Z33" i="22"/>
  <c r="Z34" i="22"/>
  <c r="Z35" i="22"/>
  <c r="Z36" i="22"/>
  <c r="Z37" i="22"/>
  <c r="Z38" i="22"/>
  <c r="Z39" i="22"/>
  <c r="Z40" i="22"/>
  <c r="Z41" i="22"/>
  <c r="Z42" i="22"/>
  <c r="Z43" i="22"/>
  <c r="Z12" i="22"/>
  <c r="CB32" i="22"/>
  <c r="CA32" i="22"/>
  <c r="BZ32" i="22"/>
  <c r="BY32" i="22"/>
  <c r="BX32" i="22"/>
  <c r="BW32" i="22"/>
  <c r="BV32" i="22"/>
  <c r="BU32" i="22"/>
  <c r="BT32" i="22"/>
  <c r="BS32" i="22"/>
  <c r="BR32" i="22"/>
  <c r="BQ32" i="22"/>
  <c r="BP32" i="22"/>
  <c r="BO32" i="22"/>
  <c r="BN32" i="22"/>
  <c r="BM32" i="22"/>
  <c r="AC32" i="22"/>
  <c r="W32" i="22"/>
  <c r="V32" i="22"/>
  <c r="U32" i="22"/>
  <c r="CB43" i="22"/>
  <c r="CA43" i="22"/>
  <c r="BZ43" i="22"/>
  <c r="BY43" i="22"/>
  <c r="BX43" i="22"/>
  <c r="BW43" i="22"/>
  <c r="BV43" i="22"/>
  <c r="BU43" i="22"/>
  <c r="BT43" i="22"/>
  <c r="BS43" i="22"/>
  <c r="BR43" i="22"/>
  <c r="BQ43" i="22"/>
  <c r="BP43" i="22"/>
  <c r="BO43" i="22"/>
  <c r="BN43" i="22"/>
  <c r="BM43" i="22"/>
  <c r="AC43" i="22"/>
  <c r="W43" i="22"/>
  <c r="V43" i="22"/>
  <c r="U43" i="22"/>
  <c r="CB42" i="22"/>
  <c r="CA42" i="22"/>
  <c r="BZ42" i="22"/>
  <c r="BY42" i="22"/>
  <c r="BX42" i="22"/>
  <c r="BW42" i="22"/>
  <c r="BV42" i="22"/>
  <c r="BU42" i="22"/>
  <c r="BT42" i="22"/>
  <c r="BS42" i="22"/>
  <c r="BR42" i="22"/>
  <c r="BQ42" i="22"/>
  <c r="BP42" i="22"/>
  <c r="BO42" i="22"/>
  <c r="BN42" i="22"/>
  <c r="BM42" i="22"/>
  <c r="AC42" i="22"/>
  <c r="W42" i="22"/>
  <c r="V42" i="22"/>
  <c r="U42" i="22"/>
  <c r="CB41" i="22"/>
  <c r="CA41" i="22"/>
  <c r="BZ41" i="22"/>
  <c r="BY41" i="22"/>
  <c r="BX41" i="22"/>
  <c r="BW41" i="22"/>
  <c r="BV41" i="22"/>
  <c r="BU41" i="22"/>
  <c r="BT41" i="22"/>
  <c r="BS41" i="22"/>
  <c r="BR41" i="22"/>
  <c r="BQ41" i="22"/>
  <c r="BP41" i="22"/>
  <c r="BO41" i="22"/>
  <c r="BN41" i="22"/>
  <c r="BM41" i="22"/>
  <c r="AC41" i="22"/>
  <c r="W41" i="22"/>
  <c r="V41" i="22"/>
  <c r="U41" i="22"/>
  <c r="CB40" i="22"/>
  <c r="CA40" i="22"/>
  <c r="BZ40" i="22"/>
  <c r="BY40" i="22"/>
  <c r="BX40" i="22"/>
  <c r="BW40" i="22"/>
  <c r="BV40" i="22"/>
  <c r="BU40" i="22"/>
  <c r="BT40" i="22"/>
  <c r="BS40" i="22"/>
  <c r="BR40" i="22"/>
  <c r="BQ40" i="22"/>
  <c r="BP40" i="22"/>
  <c r="BO40" i="22"/>
  <c r="BN40" i="22"/>
  <c r="BM40" i="22"/>
  <c r="AC40" i="22"/>
  <c r="W40" i="22"/>
  <c r="V40" i="22"/>
  <c r="U40" i="22"/>
  <c r="CB39" i="22"/>
  <c r="CA39" i="22"/>
  <c r="BZ39" i="22"/>
  <c r="BY39" i="22"/>
  <c r="BX39" i="22"/>
  <c r="BW39" i="22"/>
  <c r="BV39" i="22"/>
  <c r="BU39" i="22"/>
  <c r="BT39" i="22"/>
  <c r="BS39" i="22"/>
  <c r="BR39" i="22"/>
  <c r="BQ39" i="22"/>
  <c r="BP39" i="22"/>
  <c r="BO39" i="22"/>
  <c r="BN39" i="22"/>
  <c r="BM39" i="22"/>
  <c r="AC39" i="22"/>
  <c r="W39" i="22"/>
  <c r="V39" i="22"/>
  <c r="U39" i="22"/>
  <c r="CB38" i="22"/>
  <c r="CA38" i="22"/>
  <c r="BZ38" i="22"/>
  <c r="BY38" i="22"/>
  <c r="BX38" i="22"/>
  <c r="BW38" i="22"/>
  <c r="BV38" i="22"/>
  <c r="BU38" i="22"/>
  <c r="BT38" i="22"/>
  <c r="BS38" i="22"/>
  <c r="BR38" i="22"/>
  <c r="BQ38" i="22"/>
  <c r="BP38" i="22"/>
  <c r="BO38" i="22"/>
  <c r="BN38" i="22"/>
  <c r="BM38" i="22"/>
  <c r="AC38" i="22"/>
  <c r="W38" i="22"/>
  <c r="V38" i="22"/>
  <c r="U38" i="22"/>
  <c r="CB37" i="22"/>
  <c r="CA37" i="22"/>
  <c r="BZ37" i="22"/>
  <c r="BY37" i="22"/>
  <c r="BX37" i="22"/>
  <c r="BW37" i="22"/>
  <c r="BV37" i="22"/>
  <c r="BU37" i="22"/>
  <c r="BT37" i="22"/>
  <c r="BS37" i="22"/>
  <c r="BR37" i="22"/>
  <c r="BQ37" i="22"/>
  <c r="BP37" i="22"/>
  <c r="BO37" i="22"/>
  <c r="BN37" i="22"/>
  <c r="BM37" i="22"/>
  <c r="AC37" i="22"/>
  <c r="W37" i="22"/>
  <c r="V37" i="22"/>
  <c r="U37" i="22"/>
  <c r="CB36" i="22"/>
  <c r="CA36" i="22"/>
  <c r="BZ36" i="22"/>
  <c r="BY36" i="22"/>
  <c r="BX36" i="22"/>
  <c r="BW36" i="22"/>
  <c r="BV36" i="22"/>
  <c r="BU36" i="22"/>
  <c r="BT36" i="22"/>
  <c r="BS36" i="22"/>
  <c r="BR36" i="22"/>
  <c r="BQ36" i="22"/>
  <c r="BP36" i="22"/>
  <c r="BO36" i="22"/>
  <c r="BN36" i="22"/>
  <c r="BM36" i="22"/>
  <c r="AC36" i="22"/>
  <c r="W36" i="22"/>
  <c r="V36" i="22"/>
  <c r="U36" i="22"/>
  <c r="CB35" i="22"/>
  <c r="CA35" i="22"/>
  <c r="BZ35" i="22"/>
  <c r="BY35" i="22"/>
  <c r="BX35" i="22"/>
  <c r="BW35" i="22"/>
  <c r="BV35" i="22"/>
  <c r="BU35" i="22"/>
  <c r="BT35" i="22"/>
  <c r="BS35" i="22"/>
  <c r="BR35" i="22"/>
  <c r="BQ35" i="22"/>
  <c r="BP35" i="22"/>
  <c r="BO35" i="22"/>
  <c r="BN35" i="22"/>
  <c r="BM35" i="22"/>
  <c r="AC35" i="22"/>
  <c r="W35" i="22"/>
  <c r="V35" i="22"/>
  <c r="U35" i="22"/>
  <c r="CB34" i="22"/>
  <c r="CA34" i="22"/>
  <c r="BZ34" i="22"/>
  <c r="BY34" i="22"/>
  <c r="BX34" i="22"/>
  <c r="BW34" i="22"/>
  <c r="BV34" i="22"/>
  <c r="BU34" i="22"/>
  <c r="BT34" i="22"/>
  <c r="BS34" i="22"/>
  <c r="BR34" i="22"/>
  <c r="BQ34" i="22"/>
  <c r="BP34" i="22"/>
  <c r="BO34" i="22"/>
  <c r="BN34" i="22"/>
  <c r="BM34" i="22"/>
  <c r="AC34" i="22"/>
  <c r="W34" i="22"/>
  <c r="V34" i="22"/>
  <c r="U34" i="22"/>
  <c r="CB33" i="22"/>
  <c r="CA33" i="22"/>
  <c r="BZ33" i="22"/>
  <c r="BY33" i="22"/>
  <c r="BX33" i="22"/>
  <c r="BW33" i="22"/>
  <c r="BV33" i="22"/>
  <c r="BU33" i="22"/>
  <c r="BT33" i="22"/>
  <c r="BS33" i="22"/>
  <c r="BR33" i="22"/>
  <c r="BQ33" i="22"/>
  <c r="BP33" i="22"/>
  <c r="BO33" i="22"/>
  <c r="BN33" i="22"/>
  <c r="BM33" i="22"/>
  <c r="AC33" i="22"/>
  <c r="W33" i="22"/>
  <c r="V33" i="22"/>
  <c r="U33" i="22"/>
  <c r="CB31" i="22"/>
  <c r="CA31" i="22"/>
  <c r="BZ31" i="22"/>
  <c r="BY31" i="22"/>
  <c r="BX31" i="22"/>
  <c r="BW31" i="22"/>
  <c r="BV31" i="22"/>
  <c r="BU31" i="22"/>
  <c r="BT31" i="22"/>
  <c r="BS31" i="22"/>
  <c r="BR31" i="22"/>
  <c r="BQ31" i="22"/>
  <c r="BP31" i="22"/>
  <c r="BO31" i="22"/>
  <c r="BN31" i="22"/>
  <c r="BM31" i="22"/>
  <c r="AC31" i="22"/>
  <c r="W31" i="22"/>
  <c r="V31" i="22"/>
  <c r="U31" i="22"/>
  <c r="CB30" i="22"/>
  <c r="CA30" i="22"/>
  <c r="BZ30" i="22"/>
  <c r="BY30" i="22"/>
  <c r="BX30" i="22"/>
  <c r="BW30" i="22"/>
  <c r="BV30" i="22"/>
  <c r="BU30" i="22"/>
  <c r="BT30" i="22"/>
  <c r="BS30" i="22"/>
  <c r="BR30" i="22"/>
  <c r="BQ30" i="22"/>
  <c r="BP30" i="22"/>
  <c r="BO30" i="22"/>
  <c r="BN30" i="22"/>
  <c r="BM30" i="22"/>
  <c r="AC30" i="22"/>
  <c r="W30" i="22"/>
  <c r="V30" i="22"/>
  <c r="U30" i="22"/>
  <c r="CB29" i="22"/>
  <c r="CA29" i="22"/>
  <c r="BZ29" i="22"/>
  <c r="BY29" i="22"/>
  <c r="BX29" i="22"/>
  <c r="BW29" i="22"/>
  <c r="BV29" i="22"/>
  <c r="BU29" i="22"/>
  <c r="BT29" i="22"/>
  <c r="BS29" i="22"/>
  <c r="BR29" i="22"/>
  <c r="BQ29" i="22"/>
  <c r="BP29" i="22"/>
  <c r="BO29" i="22"/>
  <c r="BN29" i="22"/>
  <c r="BM29" i="22"/>
  <c r="AC29" i="22"/>
  <c r="W29" i="22"/>
  <c r="V29" i="22"/>
  <c r="U29" i="22"/>
  <c r="CB28" i="22"/>
  <c r="CA28" i="22"/>
  <c r="BZ28" i="22"/>
  <c r="BY28" i="22"/>
  <c r="BX28" i="22"/>
  <c r="BW28" i="22"/>
  <c r="BV28" i="22"/>
  <c r="BU28" i="22"/>
  <c r="BT28" i="22"/>
  <c r="BS28" i="22"/>
  <c r="BR28" i="22"/>
  <c r="BQ28" i="22"/>
  <c r="BP28" i="22"/>
  <c r="BO28" i="22"/>
  <c r="BN28" i="22"/>
  <c r="BM28" i="22"/>
  <c r="AC28" i="22"/>
  <c r="W28" i="22"/>
  <c r="V28" i="22"/>
  <c r="U28" i="22"/>
  <c r="CB27" i="22"/>
  <c r="CA27" i="22"/>
  <c r="BZ27" i="22"/>
  <c r="BY27" i="22"/>
  <c r="BX27" i="22"/>
  <c r="BW27" i="22"/>
  <c r="BV27" i="22"/>
  <c r="BU27" i="22"/>
  <c r="BT27" i="22"/>
  <c r="BS27" i="22"/>
  <c r="BR27" i="22"/>
  <c r="BQ27" i="22"/>
  <c r="BP27" i="22"/>
  <c r="BO27" i="22"/>
  <c r="BN27" i="22"/>
  <c r="BM27" i="22"/>
  <c r="AC27" i="22"/>
  <c r="W27" i="22"/>
  <c r="V27" i="22"/>
  <c r="U27" i="22"/>
  <c r="CB26" i="22"/>
  <c r="CA26" i="22"/>
  <c r="BZ26" i="22"/>
  <c r="BY26" i="22"/>
  <c r="BX26" i="22"/>
  <c r="BW26" i="22"/>
  <c r="BV26" i="22"/>
  <c r="BU26" i="22"/>
  <c r="BT26" i="22"/>
  <c r="BS26" i="22"/>
  <c r="BR26" i="22"/>
  <c r="BQ26" i="22"/>
  <c r="BP26" i="22"/>
  <c r="BO26" i="22"/>
  <c r="BN26" i="22"/>
  <c r="BM26" i="22"/>
  <c r="AC26" i="22"/>
  <c r="W26" i="22"/>
  <c r="V26" i="22"/>
  <c r="U26" i="22"/>
  <c r="CB25" i="22"/>
  <c r="CA25" i="22"/>
  <c r="BZ25" i="22"/>
  <c r="BY25" i="22"/>
  <c r="BX25" i="22"/>
  <c r="BW25" i="22"/>
  <c r="BV25" i="22"/>
  <c r="BU25" i="22"/>
  <c r="BT25" i="22"/>
  <c r="BS25" i="22"/>
  <c r="BR25" i="22"/>
  <c r="BQ25" i="22"/>
  <c r="BP25" i="22"/>
  <c r="BO25" i="22"/>
  <c r="BN25" i="22"/>
  <c r="BM25" i="22"/>
  <c r="AC25" i="22"/>
  <c r="W25" i="22"/>
  <c r="V25" i="22"/>
  <c r="U25" i="22"/>
  <c r="CB24" i="22"/>
  <c r="CA24" i="22"/>
  <c r="BZ24" i="22"/>
  <c r="BY24" i="22"/>
  <c r="BX24" i="22"/>
  <c r="BW24" i="22"/>
  <c r="BV24" i="22"/>
  <c r="BU24" i="22"/>
  <c r="BT24" i="22"/>
  <c r="BS24" i="22"/>
  <c r="BR24" i="22"/>
  <c r="BQ24" i="22"/>
  <c r="BP24" i="22"/>
  <c r="BO24" i="22"/>
  <c r="BN24" i="22"/>
  <c r="BM24" i="22"/>
  <c r="AC24" i="22"/>
  <c r="W24" i="22"/>
  <c r="V24" i="22"/>
  <c r="U24" i="22"/>
  <c r="CB19" i="22"/>
  <c r="CA19" i="22"/>
  <c r="BZ19" i="22"/>
  <c r="BY19" i="22"/>
  <c r="BX19" i="22"/>
  <c r="BW19" i="22"/>
  <c r="BV19" i="22"/>
  <c r="BU19" i="22"/>
  <c r="BT19" i="22"/>
  <c r="BS19" i="22"/>
  <c r="BR19" i="22"/>
  <c r="BQ19" i="22"/>
  <c r="BP19" i="22"/>
  <c r="BO19" i="22"/>
  <c r="BN19" i="22"/>
  <c r="BM19" i="22"/>
  <c r="L8" i="22"/>
  <c r="AC19" i="22"/>
  <c r="W19" i="22"/>
  <c r="V19" i="22"/>
  <c r="U19" i="22"/>
  <c r="CB18" i="22"/>
  <c r="CA18" i="22"/>
  <c r="BZ18" i="22"/>
  <c r="BY18" i="22"/>
  <c r="BX18" i="22"/>
  <c r="BW18" i="22"/>
  <c r="BV18" i="22"/>
  <c r="BU18" i="22"/>
  <c r="BT18" i="22"/>
  <c r="BS18" i="22"/>
  <c r="BR18" i="22"/>
  <c r="BQ18" i="22"/>
  <c r="BP18" i="22"/>
  <c r="BO18" i="22"/>
  <c r="BN18" i="22"/>
  <c r="BM18" i="22"/>
  <c r="AC18" i="22"/>
  <c r="W18" i="22"/>
  <c r="V18" i="22"/>
  <c r="U18" i="22"/>
  <c r="CB17" i="22"/>
  <c r="CA17" i="22"/>
  <c r="BZ17" i="22"/>
  <c r="BY17" i="22"/>
  <c r="BX17" i="22"/>
  <c r="BW17" i="22"/>
  <c r="BV17" i="22"/>
  <c r="BU17" i="22"/>
  <c r="BT17" i="22"/>
  <c r="BS17" i="22"/>
  <c r="BR17" i="22"/>
  <c r="BQ17" i="22"/>
  <c r="BP17" i="22"/>
  <c r="BO17" i="22"/>
  <c r="BN17" i="22"/>
  <c r="BM17" i="22"/>
  <c r="AC17" i="22"/>
  <c r="W17" i="22"/>
  <c r="V17" i="22"/>
  <c r="U17" i="22"/>
  <c r="CB22" i="22"/>
  <c r="CA22" i="22"/>
  <c r="BZ22" i="22"/>
  <c r="BY22" i="22"/>
  <c r="BX22" i="22"/>
  <c r="BW22" i="22"/>
  <c r="BV22" i="22"/>
  <c r="BU22" i="22"/>
  <c r="BT22" i="22"/>
  <c r="BS22" i="22"/>
  <c r="BR22" i="22"/>
  <c r="BQ22" i="22"/>
  <c r="BP22" i="22"/>
  <c r="BO22" i="22"/>
  <c r="BN22" i="22"/>
  <c r="BM22" i="22"/>
  <c r="AC22" i="22"/>
  <c r="W22" i="22"/>
  <c r="V22" i="22"/>
  <c r="U22" i="22"/>
  <c r="CB21" i="22"/>
  <c r="CA21" i="22"/>
  <c r="BZ21" i="22"/>
  <c r="BY21" i="22"/>
  <c r="BX21" i="22"/>
  <c r="BW21" i="22"/>
  <c r="BV21" i="22"/>
  <c r="BU21" i="22"/>
  <c r="BT21" i="22"/>
  <c r="BS21" i="22"/>
  <c r="BR21" i="22"/>
  <c r="BQ21" i="22"/>
  <c r="BP21" i="22"/>
  <c r="BO21" i="22"/>
  <c r="BN21" i="22"/>
  <c r="BM21" i="22"/>
  <c r="AC21" i="22"/>
  <c r="W21" i="22"/>
  <c r="V21" i="22"/>
  <c r="U21" i="22"/>
  <c r="CB20" i="22"/>
  <c r="CA20" i="22"/>
  <c r="BZ20" i="22"/>
  <c r="BY20" i="22"/>
  <c r="BX20" i="22"/>
  <c r="BW20" i="22"/>
  <c r="BV20" i="22"/>
  <c r="BU20" i="22"/>
  <c r="BT20" i="22"/>
  <c r="BS20" i="22"/>
  <c r="BR20" i="22"/>
  <c r="BQ20" i="22"/>
  <c r="BP20" i="22"/>
  <c r="BO20" i="22"/>
  <c r="BN20" i="22"/>
  <c r="BM20" i="22"/>
  <c r="AC20" i="22"/>
  <c r="W20" i="22"/>
  <c r="V20" i="22"/>
  <c r="U20" i="22"/>
  <c r="CB23" i="22"/>
  <c r="CA23" i="22"/>
  <c r="BZ23" i="22"/>
  <c r="BY23" i="22"/>
  <c r="BX23" i="22"/>
  <c r="BW23" i="22"/>
  <c r="BV23" i="22"/>
  <c r="BU23" i="22"/>
  <c r="BT23" i="22"/>
  <c r="BS23" i="22"/>
  <c r="BR23" i="22"/>
  <c r="BQ23" i="22"/>
  <c r="BP23" i="22"/>
  <c r="BO23" i="22"/>
  <c r="BN23" i="22"/>
  <c r="BM23" i="22"/>
  <c r="AC23" i="22"/>
  <c r="W23" i="22"/>
  <c r="V23" i="22"/>
  <c r="U23" i="22"/>
  <c r="CB16" i="22"/>
  <c r="CA16" i="22"/>
  <c r="BZ16" i="22"/>
  <c r="BY16" i="22"/>
  <c r="BX16" i="22"/>
  <c r="BW16" i="22"/>
  <c r="BV16" i="22"/>
  <c r="BU16" i="22"/>
  <c r="BT16" i="22"/>
  <c r="BS16" i="22"/>
  <c r="BR16" i="22"/>
  <c r="BQ16" i="22"/>
  <c r="BP16" i="22"/>
  <c r="BO16" i="22"/>
  <c r="BN16" i="22"/>
  <c r="BM16" i="22"/>
  <c r="AC16" i="22"/>
  <c r="W16" i="22"/>
  <c r="V16" i="22"/>
  <c r="U16" i="22"/>
  <c r="CB15" i="22"/>
  <c r="CA15" i="22"/>
  <c r="BZ15" i="22"/>
  <c r="BY15" i="22"/>
  <c r="BX15" i="22"/>
  <c r="BW15" i="22"/>
  <c r="BV15" i="22"/>
  <c r="BU15" i="22"/>
  <c r="BT15" i="22"/>
  <c r="BS15" i="22"/>
  <c r="BR15" i="22"/>
  <c r="BQ15" i="22"/>
  <c r="BP15" i="22"/>
  <c r="BO15" i="22"/>
  <c r="BN15" i="22"/>
  <c r="BM15" i="22"/>
  <c r="P8" i="22"/>
  <c r="AC15" i="22"/>
  <c r="W15" i="22"/>
  <c r="V15" i="22"/>
  <c r="U15" i="22"/>
  <c r="CB14" i="22"/>
  <c r="CA14" i="22"/>
  <c r="BZ14" i="22"/>
  <c r="BY14" i="22"/>
  <c r="BX14" i="22"/>
  <c r="BW14" i="22"/>
  <c r="BV14" i="22"/>
  <c r="BU14" i="22"/>
  <c r="BT14" i="22"/>
  <c r="BS14" i="22"/>
  <c r="BR14" i="22"/>
  <c r="BQ14" i="22"/>
  <c r="BP14" i="22"/>
  <c r="BO14" i="22"/>
  <c r="BN14" i="22"/>
  <c r="BM14" i="22"/>
  <c r="AC14" i="22"/>
  <c r="W14" i="22"/>
  <c r="V14" i="22"/>
  <c r="U14" i="22"/>
  <c r="CB13" i="22"/>
  <c r="CA13" i="22"/>
  <c r="BZ13" i="22"/>
  <c r="BY13" i="22"/>
  <c r="BX13" i="22"/>
  <c r="BW13" i="22"/>
  <c r="BV13" i="22"/>
  <c r="BU13" i="22"/>
  <c r="BT13" i="22"/>
  <c r="BS13" i="22"/>
  <c r="BR13" i="22"/>
  <c r="BQ13" i="22"/>
  <c r="BP13" i="22"/>
  <c r="BO13" i="22"/>
  <c r="BN13" i="22"/>
  <c r="BM13" i="22"/>
  <c r="AC13" i="22"/>
  <c r="W13" i="22"/>
  <c r="V13" i="22"/>
  <c r="U13" i="22"/>
  <c r="I26" i="12"/>
  <c r="Q26" i="12"/>
  <c r="P26" i="12"/>
  <c r="M26" i="12"/>
  <c r="K26" i="12"/>
  <c r="J26" i="12"/>
  <c r="H3" i="26"/>
  <c r="I4" i="25"/>
  <c r="J5" i="14"/>
  <c r="J15" i="14"/>
  <c r="K9" i="7"/>
  <c r="K10" i="7"/>
  <c r="J6" i="14" s="1"/>
  <c r="K11" i="7"/>
  <c r="J7" i="14" s="1"/>
  <c r="K12" i="7"/>
  <c r="J8" i="14" s="1"/>
  <c r="K13" i="7"/>
  <c r="J9" i="14" s="1"/>
  <c r="K14" i="7"/>
  <c r="J10" i="14" s="1"/>
  <c r="K15" i="7"/>
  <c r="J11" i="14" s="1"/>
  <c r="K16" i="7"/>
  <c r="J12" i="14" s="1"/>
  <c r="K17" i="7"/>
  <c r="J13" i="14" s="1"/>
  <c r="K18" i="7"/>
  <c r="J14" i="14" s="1"/>
  <c r="K19" i="7"/>
  <c r="K20" i="7"/>
  <c r="J16" i="14" s="1"/>
  <c r="K21" i="7"/>
  <c r="J17" i="14" s="1"/>
  <c r="K22" i="7"/>
  <c r="J18" i="14" s="1"/>
  <c r="K23" i="7"/>
  <c r="J19" i="14" s="1"/>
  <c r="K24" i="7"/>
  <c r="J20" i="14" s="1"/>
  <c r="K25" i="7"/>
  <c r="J21" i="14" s="1"/>
  <c r="K26" i="7"/>
  <c r="J22" i="14" s="1"/>
  <c r="K27" i="7"/>
  <c r="J23" i="14" s="1"/>
  <c r="K28" i="7"/>
  <c r="J24" i="14" s="1"/>
  <c r="K8" i="7"/>
  <c r="J4" i="14" s="1"/>
  <c r="K54" i="7"/>
  <c r="J27" i="14" s="1"/>
  <c r="K53" i="7"/>
  <c r="J26" i="14" s="1"/>
  <c r="E956" i="27"/>
  <c r="E1195" i="27"/>
  <c r="E951" i="27"/>
  <c r="E928" i="27"/>
  <c r="E1181" i="27"/>
  <c r="E957" i="27"/>
  <c r="E815" i="27"/>
  <c r="E1085" i="27"/>
  <c r="E1149" i="27"/>
  <c r="E1237" i="27"/>
  <c r="E938" i="27"/>
  <c r="E1341" i="27"/>
  <c r="E1380" i="27"/>
  <c r="E966" i="27"/>
  <c r="E968" i="27"/>
  <c r="E997" i="27"/>
  <c r="E1406" i="27"/>
  <c r="E1276" i="27"/>
  <c r="E1289" i="27"/>
  <c r="E896" i="27"/>
  <c r="E907" i="27"/>
  <c r="E1173" i="27"/>
  <c r="E909" i="27"/>
  <c r="E1520" i="27"/>
  <c r="E841" i="27"/>
  <c r="E1303" i="27"/>
  <c r="E941" i="27"/>
  <c r="E760" i="27"/>
  <c r="E1325" i="27"/>
  <c r="E1029" i="27"/>
  <c r="E1044" i="27"/>
  <c r="E1191" i="27"/>
  <c r="E1251" i="27"/>
  <c r="E1424" i="27"/>
  <c r="E801" i="27"/>
  <c r="E1458" i="27"/>
  <c r="E976" i="27"/>
  <c r="E1059" i="27"/>
  <c r="E1201" i="27"/>
  <c r="E1094" i="27"/>
  <c r="E1426" i="27"/>
  <c r="E1366" i="27"/>
  <c r="E881" i="27"/>
  <c r="E1065" i="27"/>
  <c r="E1431" i="27"/>
  <c r="E1075" i="27"/>
  <c r="E1036" i="27"/>
  <c r="E1207" i="27"/>
  <c r="E1151" i="27"/>
  <c r="E1281" i="27"/>
  <c r="E780" i="27"/>
  <c r="E910" i="27"/>
  <c r="E793" i="27"/>
  <c r="E834" i="27"/>
  <c r="E1305" i="27"/>
  <c r="E981" i="27"/>
  <c r="E1392" i="27"/>
  <c r="E916" i="27"/>
  <c r="E796" i="27"/>
  <c r="E1161" i="27"/>
  <c r="E1326" i="27"/>
  <c r="E1078" i="27"/>
  <c r="E1358" i="27"/>
  <c r="E789" i="27"/>
  <c r="E1408" i="27"/>
  <c r="E879" i="27"/>
  <c r="E1308" i="27"/>
  <c r="E1134" i="27"/>
  <c r="E894" i="27"/>
  <c r="E1500" i="27"/>
  <c r="E788" i="27"/>
  <c r="E1521" i="27"/>
  <c r="E811" i="27"/>
  <c r="E1112" i="27"/>
  <c r="E1090" i="27"/>
  <c r="E892" i="27"/>
  <c r="E1382" i="27"/>
  <c r="E1166" i="27"/>
  <c r="E1444" i="27"/>
  <c r="E1315" i="27"/>
  <c r="E1515" i="27"/>
  <c r="E905" i="27"/>
  <c r="E937" i="27"/>
  <c r="E1470" i="27"/>
  <c r="E1447" i="27"/>
  <c r="E1497" i="27"/>
  <c r="E1334" i="27"/>
  <c r="E1061" i="27"/>
  <c r="E1430" i="27"/>
  <c r="E885" i="27"/>
  <c r="E1400" i="27"/>
  <c r="E1337" i="27"/>
  <c r="E1434" i="27"/>
  <c r="E1119" i="27"/>
  <c r="E805" i="27"/>
  <c r="E776" i="27"/>
  <c r="E1265" i="27"/>
  <c r="E1339" i="27"/>
  <c r="E982" i="27"/>
  <c r="E1144" i="27"/>
  <c r="E1432" i="27"/>
  <c r="E1285" i="27"/>
  <c r="E1271" i="27"/>
  <c r="E859" i="27"/>
  <c r="E1073" i="27"/>
  <c r="E1153" i="27"/>
  <c r="E1296" i="27"/>
  <c r="E1362" i="27"/>
  <c r="E865" i="27"/>
  <c r="E1369" i="27"/>
  <c r="E1101" i="27"/>
  <c r="E880" i="27"/>
  <c r="E840" i="27"/>
  <c r="E886" i="27"/>
  <c r="E923" i="27"/>
  <c r="E1162" i="27"/>
  <c r="E1244" i="27"/>
  <c r="E1445" i="27"/>
  <c r="E1372" i="27"/>
  <c r="E1264" i="27"/>
  <c r="E926" i="27"/>
  <c r="E822" i="27"/>
  <c r="E1033" i="27"/>
  <c r="E1221" i="27"/>
  <c r="E1120" i="27"/>
  <c r="E1017" i="27"/>
  <c r="E943" i="27"/>
  <c r="E1062" i="27"/>
  <c r="E878" i="27"/>
  <c r="E877" i="27"/>
  <c r="E901" i="27"/>
  <c r="E851" i="27"/>
  <c r="E1131" i="27"/>
  <c r="E1232" i="27"/>
  <c r="E950" i="27"/>
  <c r="E1453" i="27"/>
  <c r="E1057" i="27"/>
  <c r="E1190" i="27"/>
  <c r="E1478" i="27"/>
  <c r="E758" i="27"/>
  <c r="E781" i="27"/>
  <c r="E1323" i="27"/>
  <c r="E1472" i="27"/>
  <c r="E1481" i="27"/>
  <c r="E1263" i="27"/>
  <c r="E1128" i="27"/>
  <c r="E1471" i="27"/>
  <c r="E1179" i="27"/>
  <c r="E1205" i="27"/>
  <c r="E1122" i="27"/>
  <c r="E954" i="27"/>
  <c r="E858" i="27"/>
  <c r="E1394" i="27"/>
  <c r="E843" i="27"/>
  <c r="E1140" i="27"/>
  <c r="E1395" i="27"/>
  <c r="E779" i="27"/>
  <c r="E1135" i="27"/>
  <c r="E1267" i="27"/>
  <c r="E1365" i="27"/>
  <c r="E1225" i="27"/>
  <c r="E1211" i="27"/>
  <c r="E792" i="27"/>
  <c r="E1169" i="27"/>
  <c r="E1433" i="27"/>
  <c r="E1070" i="27"/>
  <c r="E1493" i="27"/>
  <c r="E838" i="27"/>
  <c r="E1343" i="27"/>
  <c r="E770" i="27"/>
  <c r="E783" i="27"/>
  <c r="E893" i="27"/>
  <c r="E1309" i="27"/>
  <c r="E1194" i="27"/>
  <c r="E1357" i="27"/>
  <c r="E1528" i="27"/>
  <c r="E1076" i="27"/>
  <c r="E1504" i="27"/>
  <c r="E1013" i="27"/>
  <c r="E915" i="27"/>
  <c r="E1233" i="27"/>
  <c r="E1228" i="27"/>
  <c r="E1348" i="27"/>
  <c r="E1516" i="27"/>
  <c r="E898" i="27"/>
  <c r="E1041" i="27"/>
  <c r="E1241" i="27"/>
  <c r="E977" i="27"/>
  <c r="E1451" i="27"/>
  <c r="E813" i="27"/>
  <c r="E1373" i="27"/>
  <c r="E1259" i="27"/>
  <c r="E1072" i="27"/>
  <c r="E1203" i="27"/>
  <c r="E1118" i="27"/>
  <c r="E1277" i="27"/>
  <c r="E1240" i="27"/>
  <c r="E1197" i="27"/>
  <c r="E1046" i="27"/>
  <c r="E1202" i="27"/>
  <c r="E988" i="27"/>
  <c r="E1494" i="27"/>
  <c r="E765" i="27"/>
  <c r="E845" i="27"/>
  <c r="E1461" i="27"/>
  <c r="E1347" i="27"/>
  <c r="E927" i="27"/>
  <c r="E993" i="27"/>
  <c r="E1154" i="27"/>
  <c r="E1466" i="27"/>
  <c r="E1423" i="27"/>
  <c r="E766" i="27"/>
  <c r="E1176" i="27"/>
  <c r="E980" i="27"/>
  <c r="E975" i="27"/>
  <c r="E1257" i="27"/>
  <c r="E933" i="27"/>
  <c r="E958" i="27"/>
  <c r="E1180" i="27"/>
  <c r="E1421" i="27"/>
  <c r="E1462" i="27"/>
  <c r="E1437" i="27"/>
  <c r="E1019" i="27"/>
  <c r="E1218" i="27"/>
  <c r="E1302" i="27"/>
  <c r="E1517" i="27"/>
  <c r="E1269" i="27"/>
  <c r="E1126" i="27"/>
  <c r="E1082" i="27"/>
  <c r="E1450" i="27"/>
  <c r="E824" i="27"/>
  <c r="E1498" i="27"/>
  <c r="E1307" i="27"/>
  <c r="E1047" i="27"/>
  <c r="E1419" i="27"/>
  <c r="E995" i="27"/>
  <c r="E1268" i="27"/>
  <c r="E1518" i="27"/>
  <c r="E1374" i="27"/>
  <c r="E897" i="27"/>
  <c r="E1317" i="27"/>
  <c r="E871" i="27"/>
  <c r="E867" i="27"/>
  <c r="E1381" i="27"/>
  <c r="E820" i="27"/>
  <c r="E1375" i="27"/>
  <c r="E1338" i="27"/>
  <c r="E969" i="27"/>
  <c r="E1223" i="27"/>
  <c r="E1352" i="27"/>
  <c r="E1160" i="27"/>
  <c r="E1510" i="27"/>
  <c r="E868" i="27"/>
  <c r="E1496" i="27"/>
  <c r="E1407" i="27"/>
  <c r="E803" i="27"/>
  <c r="E1187" i="27"/>
  <c r="E1509" i="27"/>
  <c r="E825" i="27"/>
  <c r="E1056" i="27"/>
  <c r="E864" i="27"/>
  <c r="E874" i="27"/>
  <c r="E794" i="27"/>
  <c r="E812" i="27"/>
  <c r="E922" i="27"/>
  <c r="E1344" i="27"/>
  <c r="E850" i="27"/>
  <c r="E1440" i="27"/>
  <c r="E1332" i="27"/>
  <c r="E930" i="27"/>
  <c r="E1342" i="27"/>
  <c r="E1143" i="27"/>
  <c r="E946" i="27"/>
  <c r="E996" i="27"/>
  <c r="E1045" i="27"/>
  <c r="E1435" i="27"/>
  <c r="E992" i="27"/>
  <c r="E1048" i="27"/>
  <c r="E912" i="27"/>
  <c r="E1448" i="27"/>
  <c r="E1410" i="27"/>
  <c r="E1361" i="27"/>
  <c r="E1446" i="27"/>
  <c r="E1054" i="27"/>
  <c r="E1107" i="27"/>
  <c r="E1300" i="27"/>
  <c r="E948" i="27"/>
  <c r="E952" i="27"/>
  <c r="E855" i="27"/>
  <c r="E1391" i="27"/>
  <c r="E1018" i="27"/>
  <c r="E1465" i="27"/>
  <c r="E1185" i="27"/>
  <c r="E1108" i="27"/>
  <c r="E1377" i="27"/>
  <c r="E983" i="27"/>
  <c r="E1275" i="27"/>
  <c r="E797" i="27"/>
  <c r="E1113" i="27"/>
  <c r="E1238" i="27"/>
  <c r="E1328" i="27"/>
  <c r="E1034" i="27"/>
  <c r="E1031" i="27"/>
  <c r="E1467" i="27"/>
  <c r="E1355" i="27"/>
  <c r="E1411" i="27"/>
  <c r="E944" i="27"/>
  <c r="E1260" i="27"/>
  <c r="E984" i="27"/>
  <c r="E1231" i="27"/>
  <c r="E830" i="27"/>
  <c r="E1255" i="27"/>
  <c r="E1383" i="27"/>
  <c r="E1167" i="27"/>
  <c r="E1170" i="27"/>
  <c r="E1287" i="27"/>
  <c r="E1329" i="27"/>
  <c r="E1284" i="27"/>
  <c r="E1028" i="27"/>
  <c r="E1245" i="27"/>
  <c r="E1051" i="27"/>
  <c r="E1429" i="27"/>
  <c r="E1079" i="27"/>
  <c r="E848" i="27"/>
  <c r="E1409" i="27"/>
  <c r="E1088" i="27"/>
  <c r="E1130" i="27"/>
  <c r="E1040" i="27"/>
  <c r="E1360" i="27"/>
  <c r="E1052" i="27"/>
  <c r="E1523" i="27"/>
  <c r="E1294" i="27"/>
  <c r="E1246" i="27"/>
  <c r="E1316" i="27"/>
  <c r="E967" i="27"/>
  <c r="E1506" i="27"/>
  <c r="E1058" i="27"/>
  <c r="E1226" i="27"/>
  <c r="E1236" i="27"/>
  <c r="E1141" i="27"/>
  <c r="E817" i="27"/>
  <c r="E936" i="27"/>
  <c r="E924" i="27"/>
  <c r="E1322" i="27"/>
  <c r="E1009" i="27"/>
  <c r="E925" i="27"/>
  <c r="E1227" i="27"/>
  <c r="E1354" i="27"/>
  <c r="E849" i="27"/>
  <c r="E887" i="27"/>
  <c r="E1212" i="27"/>
  <c r="E1069" i="27"/>
  <c r="E1349" i="27"/>
  <c r="E1476" i="27"/>
  <c r="E1137" i="27"/>
  <c r="E767" i="27"/>
  <c r="E1459" i="27"/>
  <c r="E1002" i="27"/>
  <c r="E1172" i="27"/>
  <c r="E1340" i="27"/>
  <c r="E932" i="27"/>
  <c r="E835" i="27"/>
  <c r="E821" i="27"/>
  <c r="E1273" i="27"/>
  <c r="E1132" i="27"/>
  <c r="E773" i="27"/>
  <c r="E1299" i="27"/>
  <c r="E832" i="27"/>
  <c r="E978" i="27"/>
  <c r="E1021" i="27"/>
  <c r="E1168" i="27"/>
  <c r="E810" i="27"/>
  <c r="E837" i="27"/>
  <c r="E1483" i="27"/>
  <c r="E786" i="27"/>
  <c r="E1270" i="27"/>
  <c r="E1522" i="27"/>
  <c r="E1129" i="27"/>
  <c r="E1235" i="27"/>
  <c r="E1163" i="27"/>
  <c r="E1158" i="27"/>
  <c r="E1387" i="27"/>
  <c r="E1331" i="27"/>
  <c r="E1209" i="27"/>
  <c r="E1390" i="27"/>
  <c r="E1258" i="27"/>
  <c r="E1324" i="27"/>
  <c r="E1417" i="27"/>
  <c r="E947" i="27"/>
  <c r="E962" i="27"/>
  <c r="E1363" i="27"/>
  <c r="E1393" i="27"/>
  <c r="E1402" i="27"/>
  <c r="E1150" i="27"/>
  <c r="E1283" i="27"/>
  <c r="E974" i="27"/>
  <c r="E1003" i="27"/>
  <c r="E1318" i="27"/>
  <c r="E979" i="27"/>
  <c r="E782" i="27"/>
  <c r="E1480" i="27"/>
  <c r="E802" i="27"/>
  <c r="E1125" i="27"/>
  <c r="E1330" i="27"/>
  <c r="E1378" i="27"/>
  <c r="E1217" i="27"/>
  <c r="E771" i="27"/>
  <c r="E839" i="27"/>
  <c r="E1311" i="27"/>
  <c r="E1499" i="27"/>
  <c r="E1370" i="27"/>
  <c r="E795" i="27"/>
  <c r="E986" i="27"/>
  <c r="E814" i="27"/>
  <c r="E906" i="27"/>
  <c r="E1252" i="27"/>
  <c r="E939" i="27"/>
  <c r="E1042" i="27"/>
  <c r="E854" i="27"/>
  <c r="E1505" i="27"/>
  <c r="E1376" i="27"/>
  <c r="E1479" i="27"/>
  <c r="E1089" i="27"/>
  <c r="E1022" i="27"/>
  <c r="E1243" i="27"/>
  <c r="E798" i="27"/>
  <c r="E918" i="27"/>
  <c r="E964" i="27"/>
  <c r="E1204" i="27"/>
  <c r="E1155" i="27"/>
  <c r="E856" i="27"/>
  <c r="E827" i="27"/>
  <c r="E1512" i="27"/>
  <c r="E1157" i="27"/>
  <c r="E1215" i="27"/>
  <c r="E972" i="27"/>
  <c r="E1121" i="27"/>
  <c r="E1250" i="27"/>
  <c r="E965" i="27"/>
  <c r="E903" i="27"/>
  <c r="E1439" i="27"/>
  <c r="E1165" i="27"/>
  <c r="E1092" i="27"/>
  <c r="E1159" i="27"/>
  <c r="E929" i="27"/>
  <c r="E1290" i="27"/>
  <c r="E1000" i="27"/>
  <c r="E1038" i="27"/>
  <c r="E869" i="27"/>
  <c r="E768" i="27"/>
  <c r="E1139" i="27"/>
  <c r="E1050" i="27"/>
  <c r="E847" i="27"/>
  <c r="E1146" i="27"/>
  <c r="E991" i="27"/>
  <c r="E846" i="27"/>
  <c r="E1106" i="27"/>
  <c r="E1115" i="27"/>
  <c r="E1457" i="27"/>
  <c r="E1278" i="27"/>
  <c r="E1527" i="27"/>
  <c r="E1039" i="27"/>
  <c r="E1171" i="27"/>
  <c r="E842" i="27"/>
  <c r="E1193" i="27"/>
  <c r="E763" i="27"/>
  <c r="E1291" i="27"/>
  <c r="E860" i="27"/>
  <c r="E1011" i="27"/>
  <c r="E913" i="27"/>
  <c r="E1224" i="27"/>
  <c r="E1336" i="27"/>
  <c r="E1261" i="27"/>
  <c r="E774" i="27"/>
  <c r="E1249" i="27"/>
  <c r="E1220" i="27"/>
  <c r="E920" i="27"/>
  <c r="E1526" i="27"/>
  <c r="E1189" i="27"/>
  <c r="E1123" i="27"/>
  <c r="E1399" i="27"/>
  <c r="E953" i="27"/>
  <c r="E1292" i="27"/>
  <c r="E816" i="27"/>
  <c r="E1379" i="27"/>
  <c r="E1425" i="27"/>
  <c r="E1475" i="27"/>
  <c r="E1114" i="27"/>
  <c r="E857" i="27"/>
  <c r="E1327" i="27"/>
  <c r="E1055" i="27"/>
  <c r="E1288" i="27"/>
  <c r="E1274" i="27"/>
  <c r="E1210" i="27"/>
  <c r="E1104" i="27"/>
  <c r="E908" i="27"/>
  <c r="E1091" i="27"/>
  <c r="E1102" i="27"/>
  <c r="E1008" i="27"/>
  <c r="E800" i="27"/>
  <c r="E1074" i="27"/>
  <c r="E1474" i="27"/>
  <c r="E1488" i="27"/>
  <c r="E1060" i="27"/>
  <c r="E1007" i="27"/>
  <c r="E1105" i="27"/>
  <c r="E806" i="27"/>
  <c r="E1156" i="27"/>
  <c r="E1206" i="27"/>
  <c r="E1389" i="27"/>
  <c r="E1213" i="27"/>
  <c r="E1486" i="27"/>
  <c r="E1304" i="27"/>
  <c r="E1127" i="27"/>
  <c r="E872" i="27"/>
  <c r="E1422" i="27"/>
  <c r="E1298" i="27"/>
  <c r="E888" i="27"/>
  <c r="E1084" i="27"/>
  <c r="E1111" i="27"/>
  <c r="E853" i="27"/>
  <c r="E1482" i="27"/>
  <c r="E833" i="27"/>
  <c r="E1320" i="27"/>
  <c r="E1067" i="27"/>
  <c r="E1418" i="27"/>
  <c r="E1103" i="27"/>
  <c r="E1182" i="27"/>
  <c r="E1004" i="27"/>
  <c r="E902" i="27"/>
  <c r="E1492" i="27"/>
  <c r="E761" i="27"/>
  <c r="E1099" i="27"/>
  <c r="E1188" i="27"/>
  <c r="E955" i="27"/>
  <c r="E1401" i="27"/>
  <c r="E1280" i="27"/>
  <c r="E1178" i="27"/>
  <c r="E935" i="27"/>
  <c r="E876" i="27"/>
  <c r="E1035" i="27"/>
  <c r="E883" i="27"/>
  <c r="E1333" i="27"/>
  <c r="E1513" i="27"/>
  <c r="E1216" i="27"/>
  <c r="E875" i="27"/>
  <c r="E1239" i="27"/>
  <c r="E1066" i="27"/>
  <c r="E1503" i="27"/>
  <c r="E942" i="27"/>
  <c r="E1147" i="27"/>
  <c r="E1386" i="27"/>
  <c r="E1464" i="27"/>
  <c r="E1100" i="27"/>
  <c r="E1064" i="27"/>
  <c r="E1477" i="27"/>
  <c r="E1473" i="27"/>
  <c r="E1455" i="27"/>
  <c r="E989" i="27"/>
  <c r="E1222" i="27"/>
  <c r="E890" i="27"/>
  <c r="E1229" i="27"/>
  <c r="E1416" i="27"/>
  <c r="E844" i="27"/>
  <c r="E1490" i="27"/>
  <c r="E1097" i="27"/>
  <c r="E1093" i="27"/>
  <c r="E791" i="27"/>
  <c r="E819" i="27"/>
  <c r="E1319" i="27"/>
  <c r="E1404" i="27"/>
  <c r="E1253" i="27"/>
  <c r="E1507" i="27"/>
  <c r="E1469" i="27"/>
  <c r="E1452" i="27"/>
  <c r="E772" i="27"/>
  <c r="E778" i="27"/>
  <c r="E1266" i="27"/>
  <c r="E1063" i="27"/>
  <c r="E804" i="27"/>
  <c r="E1083" i="27"/>
  <c r="E1086" i="27"/>
  <c r="E1032" i="27"/>
  <c r="E971" i="27"/>
  <c r="E1495" i="27"/>
  <c r="E1247" i="27"/>
  <c r="E1351" i="27"/>
  <c r="E769" i="27"/>
  <c r="E917" i="27"/>
  <c r="E1484" i="27"/>
  <c r="E1095" i="27"/>
  <c r="E1020" i="27"/>
  <c r="E1441" i="27"/>
  <c r="E1071" i="27"/>
  <c r="E1345" i="27"/>
  <c r="E1005" i="27"/>
  <c r="E882" i="27"/>
  <c r="E866" i="27"/>
  <c r="E1397" i="27"/>
  <c r="E1356" i="27"/>
  <c r="E1098" i="27"/>
  <c r="E1403" i="27"/>
  <c r="E1214" i="27"/>
  <c r="E1043" i="27"/>
  <c r="E1037" i="27"/>
  <c r="E1428" i="27"/>
  <c r="E1199" i="27"/>
  <c r="E1310" i="27"/>
  <c r="E987" i="27"/>
  <c r="E828" i="27"/>
  <c r="E1145" i="27"/>
  <c r="E1385" i="27"/>
  <c r="E1286" i="27"/>
  <c r="E1398" i="27"/>
  <c r="E1454" i="27"/>
  <c r="E1442" i="27"/>
  <c r="E818" i="27"/>
  <c r="E1184" i="27"/>
  <c r="E1027" i="27"/>
  <c r="E1491" i="27"/>
  <c r="E1525" i="27"/>
  <c r="E884" i="27"/>
  <c r="E1468" i="27"/>
  <c r="E1208" i="27"/>
  <c r="E1175" i="27"/>
  <c r="E1427" i="27"/>
  <c r="E1335" i="27"/>
  <c r="E1077" i="27"/>
  <c r="E1297" i="27"/>
  <c r="E1508" i="27"/>
  <c r="E970" i="27"/>
  <c r="E990" i="27"/>
  <c r="E1219" i="27"/>
  <c r="E1314" i="27"/>
  <c r="E1485" i="27"/>
  <c r="E945" i="27"/>
  <c r="E836" i="27"/>
  <c r="E1152" i="27"/>
  <c r="E911" i="27"/>
  <c r="E1313" i="27"/>
  <c r="E808" i="27"/>
  <c r="E1514" i="27"/>
  <c r="E861" i="27"/>
  <c r="E1443" i="27"/>
  <c r="E799" i="27"/>
  <c r="E1529" i="27"/>
  <c r="E1295" i="27"/>
  <c r="E1388" i="27"/>
  <c r="E1364" i="27"/>
  <c r="E904" i="27"/>
  <c r="E998" i="27"/>
  <c r="E914" i="27"/>
  <c r="E1371" i="27"/>
  <c r="E1262" i="27"/>
  <c r="E1200" i="27"/>
  <c r="E1124" i="27"/>
  <c r="E1489" i="27"/>
  <c r="E807" i="27"/>
  <c r="E1367" i="27"/>
  <c r="E787" i="27"/>
  <c r="E863" i="27"/>
  <c r="E940" i="27"/>
  <c r="E934" i="27"/>
  <c r="E784" i="27"/>
  <c r="E1272" i="27"/>
  <c r="E895" i="27"/>
  <c r="E889" i="27"/>
  <c r="E1248" i="27"/>
  <c r="E1148" i="27"/>
  <c r="E961" i="27"/>
  <c r="E1449" i="27"/>
  <c r="E1256" i="27"/>
  <c r="E1301" i="27"/>
  <c r="E1136" i="27"/>
  <c r="E764" i="27"/>
  <c r="E1010" i="27"/>
  <c r="E1353" i="27"/>
  <c r="E900" i="27"/>
  <c r="E1414" i="27"/>
  <c r="E1321" i="27"/>
  <c r="E1030" i="27"/>
  <c r="E1006" i="27"/>
  <c r="E1025" i="27"/>
  <c r="E921" i="27"/>
  <c r="E1306" i="27"/>
  <c r="E1142" i="27"/>
  <c r="E1117" i="27"/>
  <c r="E1436" i="27"/>
  <c r="E1109" i="27"/>
  <c r="E1234" i="27"/>
  <c r="E1519" i="27"/>
  <c r="E1177" i="27"/>
  <c r="E823" i="27"/>
  <c r="E1420" i="27"/>
  <c r="E1110" i="27"/>
  <c r="E1312" i="27"/>
  <c r="E1186" i="27"/>
  <c r="E1116" i="27"/>
  <c r="E1026" i="27"/>
  <c r="E973" i="27"/>
  <c r="E862" i="27"/>
  <c r="E891" i="27"/>
  <c r="E1081" i="27"/>
  <c r="E1192" i="27"/>
  <c r="E994" i="27"/>
  <c r="E1087" i="27"/>
  <c r="E1023" i="27"/>
  <c r="E1174" i="27"/>
  <c r="E1049" i="27"/>
  <c r="E1282" i="27"/>
  <c r="E959" i="27"/>
  <c r="E831" i="27"/>
  <c r="E1511" i="27"/>
  <c r="E999" i="27"/>
  <c r="E1405" i="27"/>
  <c r="E1080" i="27"/>
  <c r="E1183" i="27"/>
  <c r="E1359" i="27"/>
  <c r="E1068" i="27"/>
  <c r="E1015" i="27"/>
  <c r="E1254" i="27"/>
  <c r="E1384" i="27"/>
  <c r="E775" i="27"/>
  <c r="E1196" i="27"/>
  <c r="E873" i="27"/>
  <c r="E785" i="27"/>
  <c r="E1230" i="27"/>
  <c r="E1487" i="27"/>
  <c r="E790" i="27"/>
  <c r="E1198" i="27"/>
  <c r="E759" i="27"/>
  <c r="E809" i="27"/>
  <c r="E899" i="27"/>
  <c r="E1012" i="27"/>
  <c r="E1001" i="27"/>
  <c r="E1053" i="27"/>
  <c r="E985" i="27"/>
  <c r="E1133" i="27"/>
  <c r="E1463" i="27"/>
  <c r="E1438" i="27"/>
  <c r="E1460" i="27"/>
  <c r="E870" i="27"/>
  <c r="E1242" i="27"/>
  <c r="E931" i="27"/>
  <c r="E1415" i="27"/>
  <c r="E1350" i="27"/>
  <c r="E1413" i="27"/>
  <c r="E1524" i="27"/>
  <c r="E1024" i="27"/>
  <c r="Q8" i="22" l="1"/>
  <c r="R8" i="22"/>
  <c r="T8" i="22"/>
  <c r="S8" i="22"/>
  <c r="K8" i="22"/>
  <c r="M8" i="22"/>
  <c r="O8" i="22"/>
  <c r="N8" i="22"/>
  <c r="AC8" i="22"/>
  <c r="K3" i="22" s="1"/>
  <c r="BD8" i="5"/>
  <c r="BC8" i="5"/>
  <c r="AI35" i="5"/>
  <c r="AI34" i="5"/>
  <c r="AI13" i="5"/>
  <c r="AI14" i="5"/>
  <c r="AI15" i="5"/>
  <c r="AI16" i="5"/>
  <c r="AI17" i="5"/>
  <c r="AI18" i="5"/>
  <c r="AI19" i="5"/>
  <c r="AI20" i="5"/>
  <c r="AI21" i="5"/>
  <c r="AI22" i="5"/>
  <c r="AI23" i="5"/>
  <c r="AI24" i="5"/>
  <c r="AI25" i="5"/>
  <c r="AI26" i="5"/>
  <c r="AI27" i="5"/>
  <c r="AI28" i="5"/>
  <c r="AI29" i="5"/>
  <c r="AI30" i="5"/>
  <c r="AI31" i="5"/>
  <c r="AI32" i="5"/>
  <c r="AI12" i="5"/>
  <c r="AD35" i="5"/>
  <c r="AD34" i="5"/>
  <c r="AD14" i="5"/>
  <c r="AD15" i="5"/>
  <c r="AD16" i="5"/>
  <c r="AD17" i="5"/>
  <c r="AD18" i="5"/>
  <c r="AD19" i="5"/>
  <c r="AD20" i="5"/>
  <c r="AD21" i="5"/>
  <c r="AD22" i="5"/>
  <c r="AD23" i="5"/>
  <c r="AD24" i="5"/>
  <c r="AD25" i="5"/>
  <c r="AD26" i="5"/>
  <c r="AD27" i="5"/>
  <c r="AD28" i="5"/>
  <c r="AD29" i="5"/>
  <c r="AD30" i="5"/>
  <c r="AD31" i="5"/>
  <c r="AD32" i="5"/>
  <c r="AD13" i="5"/>
  <c r="AD12" i="5"/>
  <c r="AS13" i="5"/>
  <c r="AS14" i="5"/>
  <c r="AS15" i="5"/>
  <c r="AS16" i="5"/>
  <c r="AS17" i="5"/>
  <c r="AS18" i="5"/>
  <c r="AS19" i="5"/>
  <c r="AS20" i="5"/>
  <c r="AS21" i="5"/>
  <c r="AS22" i="5"/>
  <c r="AS23" i="5"/>
  <c r="AS24" i="5"/>
  <c r="AS25" i="5"/>
  <c r="AS26" i="5"/>
  <c r="AS27" i="5"/>
  <c r="AS28" i="5"/>
  <c r="AS29" i="5"/>
  <c r="AS30" i="5"/>
  <c r="AS31" i="5"/>
  <c r="AS32" i="5"/>
  <c r="AS34" i="5"/>
  <c r="AS35" i="5"/>
  <c r="AS12" i="5"/>
  <c r="CB12" i="22"/>
  <c r="CB8" i="22" s="1"/>
  <c r="CA12" i="22"/>
  <c r="CA8" i="22" s="1"/>
  <c r="BZ12" i="22"/>
  <c r="BZ8" i="22" s="1"/>
  <c r="BY12" i="22"/>
  <c r="BY8" i="22" s="1"/>
  <c r="BX12" i="22"/>
  <c r="BX8" i="22" s="1"/>
  <c r="BW12" i="22"/>
  <c r="BW8" i="22" s="1"/>
  <c r="BV12" i="22"/>
  <c r="BV8" i="22" s="1"/>
  <c r="BU12" i="22"/>
  <c r="BU8" i="22" s="1"/>
  <c r="BT12" i="22"/>
  <c r="BT8" i="22" s="1"/>
  <c r="BS12" i="22"/>
  <c r="BS8" i="22" s="1"/>
  <c r="BR12" i="22"/>
  <c r="BR8" i="22" s="1"/>
  <c r="BQ12" i="22"/>
  <c r="BQ8" i="22" s="1"/>
  <c r="BP12" i="22"/>
  <c r="BP8" i="22" s="1"/>
  <c r="BO12" i="22"/>
  <c r="BO8" i="22" s="1"/>
  <c r="BN12" i="22"/>
  <c r="BN8" i="22" s="1"/>
  <c r="BM12" i="22"/>
  <c r="BM8" i="22" s="1"/>
  <c r="BH12" i="22"/>
  <c r="BH8" i="22" s="1"/>
  <c r="J32" i="12" s="1"/>
  <c r="BG12" i="22"/>
  <c r="BG8" i="22" s="1"/>
  <c r="I32" i="12" s="1"/>
  <c r="BF12" i="22"/>
  <c r="BF8" i="22" s="1"/>
  <c r="H32" i="12" s="1"/>
  <c r="BE12" i="22"/>
  <c r="BE8" i="22" s="1"/>
  <c r="G32" i="12" s="1"/>
  <c r="BD12" i="22"/>
  <c r="BD8" i="22" s="1"/>
  <c r="F32" i="12" s="1"/>
  <c r="BC12" i="22"/>
  <c r="BC8" i="22" s="1"/>
  <c r="E32" i="12" s="1"/>
  <c r="BB12" i="22"/>
  <c r="BB8" i="22" s="1"/>
  <c r="D32" i="12" s="1"/>
  <c r="BA12" i="22"/>
  <c r="BA8" i="22" s="1"/>
  <c r="BK12" i="22"/>
  <c r="BK8" i="22" s="1"/>
  <c r="BJ12" i="22"/>
  <c r="BJ8" i="22" s="1"/>
  <c r="AO8" i="22"/>
  <c r="BS13" i="5"/>
  <c r="BT13" i="5"/>
  <c r="BU13" i="5"/>
  <c r="BV13" i="5"/>
  <c r="BW13" i="5"/>
  <c r="BX13" i="5"/>
  <c r="BY13" i="5"/>
  <c r="BZ13" i="5"/>
  <c r="CA13" i="5"/>
  <c r="CB13" i="5"/>
  <c r="CC13" i="5"/>
  <c r="CD13" i="5"/>
  <c r="CE13" i="5"/>
  <c r="CF13" i="5"/>
  <c r="CG13" i="5"/>
  <c r="CH13" i="5"/>
  <c r="BS14" i="5"/>
  <c r="BT14" i="5"/>
  <c r="BU14" i="5"/>
  <c r="BV14" i="5"/>
  <c r="BW14" i="5"/>
  <c r="BX14" i="5"/>
  <c r="BY14" i="5"/>
  <c r="BZ14" i="5"/>
  <c r="CA14" i="5"/>
  <c r="CB14" i="5"/>
  <c r="CC14" i="5"/>
  <c r="CD14" i="5"/>
  <c r="CE14" i="5"/>
  <c r="CF14" i="5"/>
  <c r="CG14" i="5"/>
  <c r="CH14" i="5"/>
  <c r="BS15" i="5"/>
  <c r="BT15" i="5"/>
  <c r="BU15" i="5"/>
  <c r="BV15" i="5"/>
  <c r="BW15" i="5"/>
  <c r="BX15" i="5"/>
  <c r="BY15" i="5"/>
  <c r="BZ15" i="5"/>
  <c r="CA15" i="5"/>
  <c r="CB15" i="5"/>
  <c r="CC15" i="5"/>
  <c r="CD15" i="5"/>
  <c r="CE15" i="5"/>
  <c r="CF15" i="5"/>
  <c r="CG15" i="5"/>
  <c r="CH15" i="5"/>
  <c r="BS16" i="5"/>
  <c r="BT16" i="5"/>
  <c r="BU16" i="5"/>
  <c r="BV16" i="5"/>
  <c r="BW16" i="5"/>
  <c r="BX16" i="5"/>
  <c r="BY16" i="5"/>
  <c r="BZ16" i="5"/>
  <c r="CA16" i="5"/>
  <c r="CB16" i="5"/>
  <c r="CC16" i="5"/>
  <c r="CD16" i="5"/>
  <c r="CE16" i="5"/>
  <c r="CF16" i="5"/>
  <c r="CG16" i="5"/>
  <c r="CH16" i="5"/>
  <c r="BS17" i="5"/>
  <c r="BT17" i="5"/>
  <c r="BU17" i="5"/>
  <c r="BV17" i="5"/>
  <c r="BW17" i="5"/>
  <c r="BX17" i="5"/>
  <c r="BY17" i="5"/>
  <c r="BZ17" i="5"/>
  <c r="CA17" i="5"/>
  <c r="CB17" i="5"/>
  <c r="CC17" i="5"/>
  <c r="CD17" i="5"/>
  <c r="CE17" i="5"/>
  <c r="CF17" i="5"/>
  <c r="CG17" i="5"/>
  <c r="CH17" i="5"/>
  <c r="BS18" i="5"/>
  <c r="BT18" i="5"/>
  <c r="BU18" i="5"/>
  <c r="BV18" i="5"/>
  <c r="BW18" i="5"/>
  <c r="BX18" i="5"/>
  <c r="BY18" i="5"/>
  <c r="BZ18" i="5"/>
  <c r="CA18" i="5"/>
  <c r="CB18" i="5"/>
  <c r="CC18" i="5"/>
  <c r="CD18" i="5"/>
  <c r="CE18" i="5"/>
  <c r="CF18" i="5"/>
  <c r="CG18" i="5"/>
  <c r="CH18" i="5"/>
  <c r="BS19" i="5"/>
  <c r="BT19" i="5"/>
  <c r="BU19" i="5"/>
  <c r="BV19" i="5"/>
  <c r="BW19" i="5"/>
  <c r="BX19" i="5"/>
  <c r="BY19" i="5"/>
  <c r="BZ19" i="5"/>
  <c r="CA19" i="5"/>
  <c r="CB19" i="5"/>
  <c r="CC19" i="5"/>
  <c r="CD19" i="5"/>
  <c r="CE19" i="5"/>
  <c r="CF19" i="5"/>
  <c r="CG19" i="5"/>
  <c r="CH19" i="5"/>
  <c r="BS20" i="5"/>
  <c r="BT20" i="5"/>
  <c r="BU20" i="5"/>
  <c r="BV20" i="5"/>
  <c r="BW20" i="5"/>
  <c r="BX20" i="5"/>
  <c r="BY20" i="5"/>
  <c r="BZ20" i="5"/>
  <c r="CA20" i="5"/>
  <c r="CB20" i="5"/>
  <c r="CC20" i="5"/>
  <c r="CD20" i="5"/>
  <c r="CE20" i="5"/>
  <c r="CF20" i="5"/>
  <c r="CG20" i="5"/>
  <c r="CH20" i="5"/>
  <c r="BS21" i="5"/>
  <c r="BT21" i="5"/>
  <c r="BU21" i="5"/>
  <c r="BV21" i="5"/>
  <c r="BW21" i="5"/>
  <c r="BX21" i="5"/>
  <c r="BY21" i="5"/>
  <c r="BZ21" i="5"/>
  <c r="CA21" i="5"/>
  <c r="CB21" i="5"/>
  <c r="CC21" i="5"/>
  <c r="CD21" i="5"/>
  <c r="CE21" i="5"/>
  <c r="CF21" i="5"/>
  <c r="CG21" i="5"/>
  <c r="CH21" i="5"/>
  <c r="BS22" i="5"/>
  <c r="BT22" i="5"/>
  <c r="BU22" i="5"/>
  <c r="BV22" i="5"/>
  <c r="BW22" i="5"/>
  <c r="BX22" i="5"/>
  <c r="BY22" i="5"/>
  <c r="BZ22" i="5"/>
  <c r="CA22" i="5"/>
  <c r="CB22" i="5"/>
  <c r="CC22" i="5"/>
  <c r="CD22" i="5"/>
  <c r="CE22" i="5"/>
  <c r="CF22" i="5"/>
  <c r="CG22" i="5"/>
  <c r="CH22" i="5"/>
  <c r="BS23" i="5"/>
  <c r="BT23" i="5"/>
  <c r="BU23" i="5"/>
  <c r="BV23" i="5"/>
  <c r="BW23" i="5"/>
  <c r="BX23" i="5"/>
  <c r="BY23" i="5"/>
  <c r="BZ23" i="5"/>
  <c r="CA23" i="5"/>
  <c r="CB23" i="5"/>
  <c r="CC23" i="5"/>
  <c r="CD23" i="5"/>
  <c r="CE23" i="5"/>
  <c r="CF23" i="5"/>
  <c r="CG23" i="5"/>
  <c r="CH23" i="5"/>
  <c r="BS24" i="5"/>
  <c r="BT24" i="5"/>
  <c r="BU24" i="5"/>
  <c r="BV24" i="5"/>
  <c r="BW24" i="5"/>
  <c r="BX24" i="5"/>
  <c r="BY24" i="5"/>
  <c r="BZ24" i="5"/>
  <c r="CA24" i="5"/>
  <c r="CB24" i="5"/>
  <c r="CC24" i="5"/>
  <c r="CD24" i="5"/>
  <c r="CE24" i="5"/>
  <c r="CF24" i="5"/>
  <c r="CG24" i="5"/>
  <c r="CH24" i="5"/>
  <c r="BS25" i="5"/>
  <c r="BT25" i="5"/>
  <c r="BU25" i="5"/>
  <c r="BV25" i="5"/>
  <c r="BW25" i="5"/>
  <c r="BX25" i="5"/>
  <c r="BY25" i="5"/>
  <c r="BZ25" i="5"/>
  <c r="CA25" i="5"/>
  <c r="CB25" i="5"/>
  <c r="CC25" i="5"/>
  <c r="CD25" i="5"/>
  <c r="CE25" i="5"/>
  <c r="CF25" i="5"/>
  <c r="CG25" i="5"/>
  <c r="CH25" i="5"/>
  <c r="BS26" i="5"/>
  <c r="BT26" i="5"/>
  <c r="BU26" i="5"/>
  <c r="BV26" i="5"/>
  <c r="BW26" i="5"/>
  <c r="BX26" i="5"/>
  <c r="BY26" i="5"/>
  <c r="BZ26" i="5"/>
  <c r="CA26" i="5"/>
  <c r="CB26" i="5"/>
  <c r="CC26" i="5"/>
  <c r="CD26" i="5"/>
  <c r="CE26" i="5"/>
  <c r="CF26" i="5"/>
  <c r="CG26" i="5"/>
  <c r="CH26" i="5"/>
  <c r="BS27" i="5"/>
  <c r="BT27" i="5"/>
  <c r="BU27" i="5"/>
  <c r="BV27" i="5"/>
  <c r="BW27" i="5"/>
  <c r="BX27" i="5"/>
  <c r="BY27" i="5"/>
  <c r="BZ27" i="5"/>
  <c r="CA27" i="5"/>
  <c r="CB27" i="5"/>
  <c r="CC27" i="5"/>
  <c r="CD27" i="5"/>
  <c r="CE27" i="5"/>
  <c r="CF27" i="5"/>
  <c r="CG27" i="5"/>
  <c r="CH27" i="5"/>
  <c r="BS28" i="5"/>
  <c r="BT28" i="5"/>
  <c r="BU28" i="5"/>
  <c r="BV28" i="5"/>
  <c r="BW28" i="5"/>
  <c r="BX28" i="5"/>
  <c r="BY28" i="5"/>
  <c r="BZ28" i="5"/>
  <c r="CA28" i="5"/>
  <c r="CB28" i="5"/>
  <c r="CC28" i="5"/>
  <c r="CD28" i="5"/>
  <c r="CE28" i="5"/>
  <c r="CF28" i="5"/>
  <c r="CG28" i="5"/>
  <c r="CH28" i="5"/>
  <c r="BS29" i="5"/>
  <c r="BT29" i="5"/>
  <c r="BU29" i="5"/>
  <c r="BV29" i="5"/>
  <c r="BW29" i="5"/>
  <c r="BX29" i="5"/>
  <c r="BY29" i="5"/>
  <c r="BZ29" i="5"/>
  <c r="CA29" i="5"/>
  <c r="CB29" i="5"/>
  <c r="CC29" i="5"/>
  <c r="CD29" i="5"/>
  <c r="CE29" i="5"/>
  <c r="CF29" i="5"/>
  <c r="CG29" i="5"/>
  <c r="CH29" i="5"/>
  <c r="BS30" i="5"/>
  <c r="BT30" i="5"/>
  <c r="BU30" i="5"/>
  <c r="BV30" i="5"/>
  <c r="BW30" i="5"/>
  <c r="BX30" i="5"/>
  <c r="BY30" i="5"/>
  <c r="BZ30" i="5"/>
  <c r="CA30" i="5"/>
  <c r="CB30" i="5"/>
  <c r="CC30" i="5"/>
  <c r="CD30" i="5"/>
  <c r="CE30" i="5"/>
  <c r="CF30" i="5"/>
  <c r="CG30" i="5"/>
  <c r="CH30" i="5"/>
  <c r="BS31" i="5"/>
  <c r="BT31" i="5"/>
  <c r="BU31" i="5"/>
  <c r="BV31" i="5"/>
  <c r="BW31" i="5"/>
  <c r="BX31" i="5"/>
  <c r="BY31" i="5"/>
  <c r="BZ31" i="5"/>
  <c r="CA31" i="5"/>
  <c r="CB31" i="5"/>
  <c r="CC31" i="5"/>
  <c r="CD31" i="5"/>
  <c r="CE31" i="5"/>
  <c r="CF31" i="5"/>
  <c r="CG31" i="5"/>
  <c r="CH31" i="5"/>
  <c r="BS32" i="5"/>
  <c r="BT32" i="5"/>
  <c r="BU32" i="5"/>
  <c r="BV32" i="5"/>
  <c r="BW32" i="5"/>
  <c r="BX32" i="5"/>
  <c r="BY32" i="5"/>
  <c r="BZ32" i="5"/>
  <c r="CA32" i="5"/>
  <c r="CB32" i="5"/>
  <c r="CC32" i="5"/>
  <c r="CD32" i="5"/>
  <c r="CE32" i="5"/>
  <c r="CF32" i="5"/>
  <c r="CG32" i="5"/>
  <c r="CH32" i="5"/>
  <c r="BS33" i="5"/>
  <c r="BT33" i="5"/>
  <c r="BU33" i="5"/>
  <c r="BV33" i="5"/>
  <c r="BW33" i="5"/>
  <c r="BX33" i="5"/>
  <c r="BY33" i="5"/>
  <c r="BZ33" i="5"/>
  <c r="CA33" i="5"/>
  <c r="CB33" i="5"/>
  <c r="CC33" i="5"/>
  <c r="CD33" i="5"/>
  <c r="CE33" i="5"/>
  <c r="CF33" i="5"/>
  <c r="CG33" i="5"/>
  <c r="CH33" i="5"/>
  <c r="BS34" i="5"/>
  <c r="BT34" i="5"/>
  <c r="BU34" i="5"/>
  <c r="BV34" i="5"/>
  <c r="BW34" i="5"/>
  <c r="BX34" i="5"/>
  <c r="BY34" i="5"/>
  <c r="BZ34" i="5"/>
  <c r="CA34" i="5"/>
  <c r="CB34" i="5"/>
  <c r="CC34" i="5"/>
  <c r="CD34" i="5"/>
  <c r="CE34" i="5"/>
  <c r="CF34" i="5"/>
  <c r="CG34" i="5"/>
  <c r="CH34" i="5"/>
  <c r="BS35" i="5"/>
  <c r="BT35" i="5"/>
  <c r="BU35" i="5"/>
  <c r="BV35" i="5"/>
  <c r="BW35" i="5"/>
  <c r="BX35" i="5"/>
  <c r="BY35" i="5"/>
  <c r="BZ35" i="5"/>
  <c r="CA35" i="5"/>
  <c r="CB35" i="5"/>
  <c r="CC35" i="5"/>
  <c r="CD35" i="5"/>
  <c r="CE35" i="5"/>
  <c r="CF35" i="5"/>
  <c r="CG35" i="5"/>
  <c r="CH35" i="5"/>
  <c r="CH12" i="5"/>
  <c r="CG12" i="5"/>
  <c r="CF12" i="5"/>
  <c r="CE12" i="5"/>
  <c r="CD12" i="5"/>
  <c r="CC12" i="5"/>
  <c r="CB12" i="5"/>
  <c r="CA12" i="5"/>
  <c r="BZ12" i="5"/>
  <c r="BY12" i="5"/>
  <c r="BX12" i="5"/>
  <c r="BW12" i="5"/>
  <c r="BV12" i="5"/>
  <c r="BU12" i="5"/>
  <c r="BT12" i="5"/>
  <c r="BS12" i="5"/>
  <c r="E1368" i="27"/>
  <c r="E826" i="27"/>
  <c r="E762" i="27"/>
  <c r="E1501" i="27"/>
  <c r="E829" i="27"/>
  <c r="E963" i="27"/>
  <c r="E1016" i="27"/>
  <c r="E1412" i="27"/>
  <c r="E1014" i="27"/>
  <c r="E949" i="27"/>
  <c r="E1279" i="27"/>
  <c r="E919" i="27"/>
  <c r="E1346" i="27"/>
  <c r="E960" i="27"/>
  <c r="E1096" i="27"/>
  <c r="E1293" i="27"/>
  <c r="E1164" i="27"/>
  <c r="E1456" i="27"/>
  <c r="E1138" i="27"/>
  <c r="E852" i="27"/>
  <c r="E1502" i="27"/>
  <c r="E777" i="27"/>
  <c r="E1396" i="27"/>
  <c r="G3" i="27" l="1"/>
  <c r="J3" i="27" s="1"/>
  <c r="G4" i="27"/>
  <c r="J4" i="27" s="1"/>
  <c r="G5" i="27"/>
  <c r="J5" i="27" s="1"/>
  <c r="G6" i="27"/>
  <c r="J6" i="27" s="1"/>
  <c r="U8" i="22"/>
  <c r="C32" i="12"/>
  <c r="U8" i="5"/>
  <c r="AI8" i="5"/>
  <c r="AF2" i="5" s="1"/>
  <c r="I16" i="12" s="1"/>
  <c r="BG13" i="5"/>
  <c r="BH13" i="5"/>
  <c r="BI13" i="5"/>
  <c r="BJ13" i="5"/>
  <c r="BK13" i="5"/>
  <c r="BL13" i="5"/>
  <c r="BM13" i="5"/>
  <c r="BN13" i="5"/>
  <c r="BG14" i="5"/>
  <c r="BH14" i="5"/>
  <c r="BI14" i="5"/>
  <c r="BJ14" i="5"/>
  <c r="BK14" i="5"/>
  <c r="BL14" i="5"/>
  <c r="BM14" i="5"/>
  <c r="BN14" i="5"/>
  <c r="BG15" i="5"/>
  <c r="BH15" i="5"/>
  <c r="BI15" i="5"/>
  <c r="BJ15" i="5"/>
  <c r="BK15" i="5"/>
  <c r="BL15" i="5"/>
  <c r="BM15" i="5"/>
  <c r="BN15" i="5"/>
  <c r="BG16" i="5"/>
  <c r="BH16" i="5"/>
  <c r="BI16" i="5"/>
  <c r="BJ16" i="5"/>
  <c r="BK16" i="5"/>
  <c r="BL16" i="5"/>
  <c r="BM16" i="5"/>
  <c r="BN16" i="5"/>
  <c r="BG17" i="5"/>
  <c r="BH17" i="5"/>
  <c r="BI17" i="5"/>
  <c r="BJ17" i="5"/>
  <c r="BK17" i="5"/>
  <c r="BL17" i="5"/>
  <c r="BM17" i="5"/>
  <c r="BN17" i="5"/>
  <c r="BG18" i="5"/>
  <c r="BH18" i="5"/>
  <c r="BI18" i="5"/>
  <c r="BJ18" i="5"/>
  <c r="BK18" i="5"/>
  <c r="BL18" i="5"/>
  <c r="BM18" i="5"/>
  <c r="BN18" i="5"/>
  <c r="BG19" i="5"/>
  <c r="BH19" i="5"/>
  <c r="BI19" i="5"/>
  <c r="BJ19" i="5"/>
  <c r="BK19" i="5"/>
  <c r="BL19" i="5"/>
  <c r="BM19" i="5"/>
  <c r="BN19" i="5"/>
  <c r="BG20" i="5"/>
  <c r="BH20" i="5"/>
  <c r="BI20" i="5"/>
  <c r="BJ20" i="5"/>
  <c r="BK20" i="5"/>
  <c r="BL20" i="5"/>
  <c r="BM20" i="5"/>
  <c r="BN20" i="5"/>
  <c r="BG21" i="5"/>
  <c r="BH21" i="5"/>
  <c r="BI21" i="5"/>
  <c r="BJ21" i="5"/>
  <c r="BK21" i="5"/>
  <c r="BL21" i="5"/>
  <c r="BM21" i="5"/>
  <c r="BN21" i="5"/>
  <c r="BG22" i="5"/>
  <c r="BH22" i="5"/>
  <c r="BI22" i="5"/>
  <c r="BJ22" i="5"/>
  <c r="BK22" i="5"/>
  <c r="BL22" i="5"/>
  <c r="BM22" i="5"/>
  <c r="BN22" i="5"/>
  <c r="BG23" i="5"/>
  <c r="BH23" i="5"/>
  <c r="BI23" i="5"/>
  <c r="BJ23" i="5"/>
  <c r="BK23" i="5"/>
  <c r="BL23" i="5"/>
  <c r="BM23" i="5"/>
  <c r="BN23" i="5"/>
  <c r="BG24" i="5"/>
  <c r="BH24" i="5"/>
  <c r="BI24" i="5"/>
  <c r="BJ24" i="5"/>
  <c r="BK24" i="5"/>
  <c r="BL24" i="5"/>
  <c r="BM24" i="5"/>
  <c r="BN24" i="5"/>
  <c r="BG25" i="5"/>
  <c r="BH25" i="5"/>
  <c r="BI25" i="5"/>
  <c r="BJ25" i="5"/>
  <c r="BK25" i="5"/>
  <c r="BL25" i="5"/>
  <c r="BM25" i="5"/>
  <c r="BN25" i="5"/>
  <c r="BG26" i="5"/>
  <c r="BH26" i="5"/>
  <c r="BI26" i="5"/>
  <c r="BJ26" i="5"/>
  <c r="BK26" i="5"/>
  <c r="BL26" i="5"/>
  <c r="BM26" i="5"/>
  <c r="BN26" i="5"/>
  <c r="BG27" i="5"/>
  <c r="BH27" i="5"/>
  <c r="BI27" i="5"/>
  <c r="BJ27" i="5"/>
  <c r="BK27" i="5"/>
  <c r="BL27" i="5"/>
  <c r="BM27" i="5"/>
  <c r="BN27" i="5"/>
  <c r="BG28" i="5"/>
  <c r="BH28" i="5"/>
  <c r="BI28" i="5"/>
  <c r="BJ28" i="5"/>
  <c r="BK28" i="5"/>
  <c r="BL28" i="5"/>
  <c r="BM28" i="5"/>
  <c r="BN28" i="5"/>
  <c r="BG29" i="5"/>
  <c r="BH29" i="5"/>
  <c r="BI29" i="5"/>
  <c r="BJ29" i="5"/>
  <c r="BK29" i="5"/>
  <c r="BL29" i="5"/>
  <c r="BM29" i="5"/>
  <c r="BN29" i="5"/>
  <c r="BG30" i="5"/>
  <c r="BH30" i="5"/>
  <c r="BI30" i="5"/>
  <c r="BJ30" i="5"/>
  <c r="BK30" i="5"/>
  <c r="BL30" i="5"/>
  <c r="BM30" i="5"/>
  <c r="BN30" i="5"/>
  <c r="BG31" i="5"/>
  <c r="BH31" i="5"/>
  <c r="BI31" i="5"/>
  <c r="BJ31" i="5"/>
  <c r="BK31" i="5"/>
  <c r="BL31" i="5"/>
  <c r="BM31" i="5"/>
  <c r="BN31" i="5"/>
  <c r="BG32" i="5"/>
  <c r="BH32" i="5"/>
  <c r="BI32" i="5"/>
  <c r="BJ32" i="5"/>
  <c r="BK32" i="5"/>
  <c r="BL32" i="5"/>
  <c r="BM32" i="5"/>
  <c r="BN32" i="5"/>
  <c r="BG33" i="5"/>
  <c r="BH33" i="5"/>
  <c r="BI33" i="5"/>
  <c r="BJ33" i="5"/>
  <c r="BK33" i="5"/>
  <c r="BL33" i="5"/>
  <c r="BM33" i="5"/>
  <c r="BN33" i="5"/>
  <c r="BG34" i="5"/>
  <c r="BH34" i="5"/>
  <c r="BI34" i="5"/>
  <c r="BJ34" i="5"/>
  <c r="BK34" i="5"/>
  <c r="BL34" i="5"/>
  <c r="BM34" i="5"/>
  <c r="BN34" i="5"/>
  <c r="BG35" i="5"/>
  <c r="BH35" i="5"/>
  <c r="BI35" i="5"/>
  <c r="BJ35" i="5"/>
  <c r="BK35" i="5"/>
  <c r="BL35" i="5"/>
  <c r="BM35" i="5"/>
  <c r="BN35" i="5"/>
  <c r="BN12" i="5"/>
  <c r="BM12" i="5"/>
  <c r="BL12" i="5"/>
  <c r="BK12" i="5"/>
  <c r="BJ12" i="5"/>
  <c r="BI12" i="5"/>
  <c r="BH12" i="5"/>
  <c r="BG12" i="5"/>
  <c r="AO12" i="5"/>
  <c r="BP13" i="5"/>
  <c r="BQ13" i="5"/>
  <c r="BP14" i="5"/>
  <c r="BQ14" i="5"/>
  <c r="BP15" i="5"/>
  <c r="BQ15" i="5"/>
  <c r="BP16" i="5"/>
  <c r="BQ16" i="5"/>
  <c r="BP17" i="5"/>
  <c r="BQ17" i="5"/>
  <c r="BP18" i="5"/>
  <c r="BQ18" i="5"/>
  <c r="BP19" i="5"/>
  <c r="BQ19" i="5"/>
  <c r="BP20" i="5"/>
  <c r="BQ20" i="5"/>
  <c r="BP21" i="5"/>
  <c r="BQ21" i="5"/>
  <c r="BP22" i="5"/>
  <c r="BQ22" i="5"/>
  <c r="BP23" i="5"/>
  <c r="BQ23" i="5"/>
  <c r="BP24" i="5"/>
  <c r="BQ24" i="5"/>
  <c r="BP25" i="5"/>
  <c r="BQ25" i="5"/>
  <c r="BP26" i="5"/>
  <c r="BQ26" i="5"/>
  <c r="BP27" i="5"/>
  <c r="BQ27" i="5"/>
  <c r="BP28" i="5"/>
  <c r="BQ28" i="5"/>
  <c r="BP29" i="5"/>
  <c r="BQ29" i="5"/>
  <c r="BP30" i="5"/>
  <c r="BQ30" i="5"/>
  <c r="BP31" i="5"/>
  <c r="BQ31" i="5"/>
  <c r="BP32" i="5"/>
  <c r="BQ32" i="5"/>
  <c r="BP33" i="5"/>
  <c r="BQ33" i="5"/>
  <c r="BP34" i="5"/>
  <c r="BQ34" i="5"/>
  <c r="BP35" i="5"/>
  <c r="BQ35" i="5"/>
  <c r="BQ12" i="5"/>
  <c r="BP12" i="5"/>
  <c r="D44" i="12"/>
  <c r="CH8" i="5"/>
  <c r="CG8" i="5"/>
  <c r="CF8" i="5"/>
  <c r="CE8" i="5"/>
  <c r="CC8" i="5"/>
  <c r="CB8" i="5"/>
  <c r="CA8" i="5"/>
  <c r="BZ8" i="5"/>
  <c r="BX8" i="5"/>
  <c r="BW8" i="5"/>
  <c r="BV8" i="5"/>
  <c r="BU8" i="5"/>
  <c r="BT8" i="5"/>
  <c r="BS8" i="5"/>
  <c r="CD8" i="5"/>
  <c r="BY8" i="5"/>
  <c r="AN13" i="5"/>
  <c r="AO13" i="5"/>
  <c r="AP13" i="5"/>
  <c r="AQ13" i="5"/>
  <c r="AR13" i="5"/>
  <c r="AT13" i="5"/>
  <c r="AU13" i="5"/>
  <c r="AV13" i="5"/>
  <c r="AW13" i="5"/>
  <c r="AX13" i="5"/>
  <c r="AY13" i="5"/>
  <c r="AZ13" i="5"/>
  <c r="BA13" i="5"/>
  <c r="AN14" i="5"/>
  <c r="AO14" i="5"/>
  <c r="AP14" i="5"/>
  <c r="AQ14" i="5"/>
  <c r="AR14" i="5"/>
  <c r="AT14" i="5"/>
  <c r="AU14" i="5"/>
  <c r="AV14" i="5"/>
  <c r="AW14" i="5"/>
  <c r="AX14" i="5"/>
  <c r="AY14" i="5"/>
  <c r="AZ14" i="5"/>
  <c r="BA14" i="5"/>
  <c r="AN15" i="5"/>
  <c r="AO15" i="5"/>
  <c r="AP15" i="5"/>
  <c r="AQ15" i="5"/>
  <c r="AR15" i="5"/>
  <c r="AT15" i="5"/>
  <c r="AU15" i="5"/>
  <c r="AV15" i="5"/>
  <c r="AW15" i="5"/>
  <c r="AX15" i="5"/>
  <c r="AY15" i="5"/>
  <c r="AZ15" i="5"/>
  <c r="BA15" i="5"/>
  <c r="AN16" i="5"/>
  <c r="AO16" i="5"/>
  <c r="AP16" i="5"/>
  <c r="AQ16" i="5"/>
  <c r="AR16" i="5"/>
  <c r="AT16" i="5"/>
  <c r="AU16" i="5"/>
  <c r="AV16" i="5"/>
  <c r="AW16" i="5"/>
  <c r="AX16" i="5"/>
  <c r="AY16" i="5"/>
  <c r="AZ16" i="5"/>
  <c r="BA16" i="5"/>
  <c r="AN17" i="5"/>
  <c r="AO17" i="5"/>
  <c r="AP17" i="5"/>
  <c r="AQ17" i="5"/>
  <c r="AR17" i="5"/>
  <c r="AT17" i="5"/>
  <c r="AU17" i="5"/>
  <c r="AV17" i="5"/>
  <c r="AW17" i="5"/>
  <c r="AX17" i="5"/>
  <c r="AY17" i="5"/>
  <c r="AZ17" i="5"/>
  <c r="BA17" i="5"/>
  <c r="AN18" i="5"/>
  <c r="AO18" i="5"/>
  <c r="AP18" i="5"/>
  <c r="AQ18" i="5"/>
  <c r="AR18" i="5"/>
  <c r="AT18" i="5"/>
  <c r="AU18" i="5"/>
  <c r="AV18" i="5"/>
  <c r="AW18" i="5"/>
  <c r="AX18" i="5"/>
  <c r="AY18" i="5"/>
  <c r="AZ18" i="5"/>
  <c r="BA18" i="5"/>
  <c r="AN19" i="5"/>
  <c r="AO19" i="5"/>
  <c r="AP19" i="5"/>
  <c r="AQ19" i="5"/>
  <c r="AR19" i="5"/>
  <c r="AT19" i="5"/>
  <c r="AU19" i="5"/>
  <c r="AV19" i="5"/>
  <c r="AW19" i="5"/>
  <c r="AX19" i="5"/>
  <c r="AY19" i="5"/>
  <c r="AZ19" i="5"/>
  <c r="BA19" i="5"/>
  <c r="AN20" i="5"/>
  <c r="AO20" i="5"/>
  <c r="AP20" i="5"/>
  <c r="AQ20" i="5"/>
  <c r="AR20" i="5"/>
  <c r="AT20" i="5"/>
  <c r="AU20" i="5"/>
  <c r="AV20" i="5"/>
  <c r="AW20" i="5"/>
  <c r="AX20" i="5"/>
  <c r="AY20" i="5"/>
  <c r="AZ20" i="5"/>
  <c r="BA20" i="5"/>
  <c r="AN21" i="5"/>
  <c r="AO21" i="5"/>
  <c r="AP21" i="5"/>
  <c r="AQ21" i="5"/>
  <c r="AR21" i="5"/>
  <c r="AT21" i="5"/>
  <c r="AU21" i="5"/>
  <c r="AV21" i="5"/>
  <c r="AW21" i="5"/>
  <c r="AX21" i="5"/>
  <c r="AY21" i="5"/>
  <c r="AZ21" i="5"/>
  <c r="BA21" i="5"/>
  <c r="AN22" i="5"/>
  <c r="AO22" i="5"/>
  <c r="AP22" i="5"/>
  <c r="AQ22" i="5"/>
  <c r="AR22" i="5"/>
  <c r="AT22" i="5"/>
  <c r="AU22" i="5"/>
  <c r="AV22" i="5"/>
  <c r="AW22" i="5"/>
  <c r="AX22" i="5"/>
  <c r="AY22" i="5"/>
  <c r="AZ22" i="5"/>
  <c r="BA22" i="5"/>
  <c r="AN23" i="5"/>
  <c r="AO23" i="5"/>
  <c r="AP23" i="5"/>
  <c r="AQ23" i="5"/>
  <c r="AR23" i="5"/>
  <c r="AT23" i="5"/>
  <c r="AU23" i="5"/>
  <c r="AV23" i="5"/>
  <c r="AW23" i="5"/>
  <c r="AX23" i="5"/>
  <c r="AY23" i="5"/>
  <c r="AZ23" i="5"/>
  <c r="BA23" i="5"/>
  <c r="AN24" i="5"/>
  <c r="AO24" i="5"/>
  <c r="AP24" i="5"/>
  <c r="AQ24" i="5"/>
  <c r="AR24" i="5"/>
  <c r="AT24" i="5"/>
  <c r="AU24" i="5"/>
  <c r="AV24" i="5"/>
  <c r="AW24" i="5"/>
  <c r="AX24" i="5"/>
  <c r="AY24" i="5"/>
  <c r="AZ24" i="5"/>
  <c r="BA24" i="5"/>
  <c r="AN25" i="5"/>
  <c r="AO25" i="5"/>
  <c r="AP25" i="5"/>
  <c r="AQ25" i="5"/>
  <c r="AR25" i="5"/>
  <c r="AT25" i="5"/>
  <c r="AU25" i="5"/>
  <c r="AV25" i="5"/>
  <c r="AW25" i="5"/>
  <c r="AX25" i="5"/>
  <c r="AY25" i="5"/>
  <c r="AZ25" i="5"/>
  <c r="BA25" i="5"/>
  <c r="AN26" i="5"/>
  <c r="AO26" i="5"/>
  <c r="AP26" i="5"/>
  <c r="AQ26" i="5"/>
  <c r="AR26" i="5"/>
  <c r="AT26" i="5"/>
  <c r="AU26" i="5"/>
  <c r="AV26" i="5"/>
  <c r="AW26" i="5"/>
  <c r="AX26" i="5"/>
  <c r="AY26" i="5"/>
  <c r="AZ26" i="5"/>
  <c r="BA26" i="5"/>
  <c r="AN27" i="5"/>
  <c r="AO27" i="5"/>
  <c r="AP27" i="5"/>
  <c r="AQ27" i="5"/>
  <c r="AR27" i="5"/>
  <c r="AT27" i="5"/>
  <c r="AU27" i="5"/>
  <c r="AV27" i="5"/>
  <c r="AW27" i="5"/>
  <c r="AX27" i="5"/>
  <c r="AY27" i="5"/>
  <c r="AZ27" i="5"/>
  <c r="BA27" i="5"/>
  <c r="AN28" i="5"/>
  <c r="AO28" i="5"/>
  <c r="AP28" i="5"/>
  <c r="AQ28" i="5"/>
  <c r="AR28" i="5"/>
  <c r="AT28" i="5"/>
  <c r="AU28" i="5"/>
  <c r="AV28" i="5"/>
  <c r="AW28" i="5"/>
  <c r="AX28" i="5"/>
  <c r="AY28" i="5"/>
  <c r="AZ28" i="5"/>
  <c r="BA28" i="5"/>
  <c r="AN29" i="5"/>
  <c r="AO29" i="5"/>
  <c r="AP29" i="5"/>
  <c r="AQ29" i="5"/>
  <c r="AR29" i="5"/>
  <c r="AT29" i="5"/>
  <c r="AU29" i="5"/>
  <c r="AV29" i="5"/>
  <c r="AW29" i="5"/>
  <c r="AX29" i="5"/>
  <c r="AY29" i="5"/>
  <c r="AZ29" i="5"/>
  <c r="BA29" i="5"/>
  <c r="AN30" i="5"/>
  <c r="AO30" i="5"/>
  <c r="AP30" i="5"/>
  <c r="AQ30" i="5"/>
  <c r="AR30" i="5"/>
  <c r="AT30" i="5"/>
  <c r="AU30" i="5"/>
  <c r="AV30" i="5"/>
  <c r="AW30" i="5"/>
  <c r="AX30" i="5"/>
  <c r="AY30" i="5"/>
  <c r="AZ30" i="5"/>
  <c r="BA30" i="5"/>
  <c r="AN31" i="5"/>
  <c r="AO31" i="5"/>
  <c r="AP31" i="5"/>
  <c r="AQ31" i="5"/>
  <c r="AR31" i="5"/>
  <c r="AT31" i="5"/>
  <c r="AU31" i="5"/>
  <c r="AV31" i="5"/>
  <c r="AW31" i="5"/>
  <c r="AX31" i="5"/>
  <c r="AY31" i="5"/>
  <c r="AZ31" i="5"/>
  <c r="BA31" i="5"/>
  <c r="AN32" i="5"/>
  <c r="AO32" i="5"/>
  <c r="AP32" i="5"/>
  <c r="AQ32" i="5"/>
  <c r="AR32" i="5"/>
  <c r="AT32" i="5"/>
  <c r="AU32" i="5"/>
  <c r="AV32" i="5"/>
  <c r="AW32" i="5"/>
  <c r="AX32" i="5"/>
  <c r="AY32" i="5"/>
  <c r="AZ32" i="5"/>
  <c r="BA32" i="5"/>
  <c r="AN34" i="5"/>
  <c r="AO34" i="5"/>
  <c r="AP34" i="5"/>
  <c r="AQ34" i="5"/>
  <c r="AR34" i="5"/>
  <c r="AT34" i="5"/>
  <c r="AU34" i="5"/>
  <c r="AV34" i="5"/>
  <c r="AW34" i="5"/>
  <c r="AX34" i="5"/>
  <c r="AY34" i="5"/>
  <c r="AZ34" i="5"/>
  <c r="AN35" i="5"/>
  <c r="AO35" i="5"/>
  <c r="AP35" i="5"/>
  <c r="AQ35" i="5"/>
  <c r="AR35" i="5"/>
  <c r="AT35" i="5"/>
  <c r="AU35" i="5"/>
  <c r="AV35" i="5"/>
  <c r="AW35" i="5"/>
  <c r="AX35" i="5"/>
  <c r="AY35" i="5"/>
  <c r="AZ35" i="5"/>
  <c r="AN12" i="5"/>
  <c r="AP12" i="5"/>
  <c r="AQ12" i="5"/>
  <c r="AR12" i="5"/>
  <c r="AT12" i="5"/>
  <c r="AU12" i="5"/>
  <c r="AV12" i="5"/>
  <c r="AW12" i="5"/>
  <c r="AX12" i="5"/>
  <c r="AY12" i="5"/>
  <c r="AZ12" i="5"/>
  <c r="BA12" i="5"/>
  <c r="AM12" i="5"/>
  <c r="AM13" i="5"/>
  <c r="AM14" i="5"/>
  <c r="AM15" i="5"/>
  <c r="AM16" i="5"/>
  <c r="AM17" i="5"/>
  <c r="AM18" i="5"/>
  <c r="AM19" i="5"/>
  <c r="AM20" i="5"/>
  <c r="AM21" i="5"/>
  <c r="AM22" i="5"/>
  <c r="AM23" i="5"/>
  <c r="AM24" i="5"/>
  <c r="AM25" i="5"/>
  <c r="AM26" i="5"/>
  <c r="AM27" i="5"/>
  <c r="AM28" i="5"/>
  <c r="AM29" i="5"/>
  <c r="AM30" i="5"/>
  <c r="AM31" i="5"/>
  <c r="AM32" i="5"/>
  <c r="AM34" i="5"/>
  <c r="AM35" i="5"/>
  <c r="AL17" i="5"/>
  <c r="AL12" i="5"/>
  <c r="AL13" i="5"/>
  <c r="AL14" i="5"/>
  <c r="AL15" i="5"/>
  <c r="AL16" i="5"/>
  <c r="AL18" i="5"/>
  <c r="AL19" i="5"/>
  <c r="AL20" i="5"/>
  <c r="AL21" i="5"/>
  <c r="AL22" i="5"/>
  <c r="AL23" i="5"/>
  <c r="AL24" i="5"/>
  <c r="AL25" i="5"/>
  <c r="AL26" i="5"/>
  <c r="AL27" i="5"/>
  <c r="AL28" i="5"/>
  <c r="AL29" i="5"/>
  <c r="AL30" i="5"/>
  <c r="AL31" i="5"/>
  <c r="AL32" i="5"/>
  <c r="AL34" i="5"/>
  <c r="O2" i="5"/>
  <c r="AK35" i="5"/>
  <c r="AL35" i="5" s="1"/>
  <c r="D1" i="27"/>
  <c r="J1" i="27" l="1"/>
  <c r="Y8" i="5"/>
  <c r="BP8" i="5"/>
  <c r="BK8" i="5"/>
  <c r="G38" i="12" s="1"/>
  <c r="BM8" i="5"/>
  <c r="I38" i="12" s="1"/>
  <c r="BQ8" i="5"/>
  <c r="BG8" i="5"/>
  <c r="C38" i="12" s="1"/>
  <c r="BN8" i="5"/>
  <c r="J38" i="12" s="1"/>
  <c r="BJ8" i="5"/>
  <c r="F38" i="12" s="1"/>
  <c r="BI8" i="5"/>
  <c r="E38" i="12" s="1"/>
  <c r="BL8" i="5"/>
  <c r="H38" i="12" s="1"/>
  <c r="BH8" i="5"/>
  <c r="D38" i="12" s="1"/>
  <c r="T8" i="5"/>
  <c r="O8" i="5"/>
  <c r="P8" i="5"/>
  <c r="S8" i="5"/>
  <c r="Q8" i="5"/>
  <c r="R8" i="5"/>
  <c r="X8" i="5"/>
  <c r="W8" i="5"/>
  <c r="AA8" i="5"/>
  <c r="AC8" i="5"/>
  <c r="V8" i="5"/>
  <c r="Z8" i="5"/>
  <c r="AB8" i="5"/>
  <c r="O3" i="5"/>
  <c r="AD8" i="5" l="1"/>
  <c r="AF34" i="5" l="1"/>
  <c r="AF35" i="5"/>
  <c r="AF13" i="5"/>
  <c r="AF14" i="5"/>
  <c r="AF15" i="5"/>
  <c r="AF16" i="5"/>
  <c r="AF17" i="5"/>
  <c r="AF18" i="5"/>
  <c r="AF19" i="5"/>
  <c r="AF20" i="5"/>
  <c r="AF21" i="5"/>
  <c r="AF22" i="5"/>
  <c r="AF23" i="5"/>
  <c r="AF24" i="5"/>
  <c r="AF25" i="5"/>
  <c r="AF26" i="5"/>
  <c r="AF27" i="5"/>
  <c r="AF28" i="5"/>
  <c r="AF29" i="5"/>
  <c r="AF30" i="5"/>
  <c r="AF31" i="5"/>
  <c r="AF32" i="5"/>
  <c r="AF12" i="5"/>
  <c r="W12" i="22"/>
  <c r="I3" i="24" l="1"/>
  <c r="L1" i="14"/>
  <c r="D8" i="25"/>
  <c r="C5" i="26" s="1"/>
  <c r="E8" i="25"/>
  <c r="D5" i="26" s="1"/>
  <c r="F8" i="25"/>
  <c r="E5" i="26" s="1"/>
  <c r="G8" i="25"/>
  <c r="F5" i="26" s="1"/>
  <c r="H8" i="25"/>
  <c r="G5" i="26" s="1"/>
  <c r="I8" i="25"/>
  <c r="H5" i="26" s="1"/>
  <c r="J8" i="25"/>
  <c r="I5" i="26" s="1"/>
  <c r="K8" i="25"/>
  <c r="J5" i="26" s="1"/>
  <c r="L8" i="25"/>
  <c r="K5" i="26" s="1"/>
  <c r="U12" i="22"/>
  <c r="K1" i="22" l="1"/>
  <c r="G17" i="12" s="1"/>
  <c r="E32" i="7" l="1"/>
  <c r="S32" i="7" s="1"/>
  <c r="U32" i="7" s="1"/>
  <c r="T32" i="7" l="1"/>
  <c r="E33" i="7"/>
  <c r="S33" i="7" s="1"/>
  <c r="U33" i="7" s="1"/>
  <c r="E34" i="7"/>
  <c r="S34" i="7" s="1"/>
  <c r="U34" i="7" s="1"/>
  <c r="E35" i="7"/>
  <c r="S35" i="7" s="1"/>
  <c r="U35" i="7" s="1"/>
  <c r="E36" i="7"/>
  <c r="S36" i="7" s="1"/>
  <c r="U36" i="7" s="1"/>
  <c r="E37" i="7"/>
  <c r="S37" i="7" s="1"/>
  <c r="U37" i="7" s="1"/>
  <c r="E38" i="7"/>
  <c r="S38" i="7" s="1"/>
  <c r="U38" i="7" s="1"/>
  <c r="E39" i="7"/>
  <c r="S39" i="7" s="1"/>
  <c r="U39" i="7" s="1"/>
  <c r="E40" i="7"/>
  <c r="S40" i="7" s="1"/>
  <c r="U40" i="7" s="1"/>
  <c r="E41" i="7"/>
  <c r="S41" i="7" s="1"/>
  <c r="U41" i="7" s="1"/>
  <c r="E42" i="7"/>
  <c r="S42" i="7" s="1"/>
  <c r="U42" i="7" s="1"/>
  <c r="E43" i="7"/>
  <c r="S43" i="7" s="1"/>
  <c r="U43" i="7" s="1"/>
  <c r="E44" i="7"/>
  <c r="S44" i="7" s="1"/>
  <c r="U44" i="7" s="1"/>
  <c r="E45" i="7"/>
  <c r="S45" i="7" s="1"/>
  <c r="U45" i="7" s="1"/>
  <c r="E46" i="7"/>
  <c r="S46" i="7" s="1"/>
  <c r="U46" i="7" s="1"/>
  <c r="E47" i="7"/>
  <c r="S47" i="7" s="1"/>
  <c r="U47" i="7" s="1"/>
  <c r="E48" i="7"/>
  <c r="S48" i="7" s="1"/>
  <c r="U48" i="7" s="1"/>
  <c r="E49" i="7"/>
  <c r="S49" i="7" s="1"/>
  <c r="U49" i="7" s="1"/>
  <c r="E50" i="7"/>
  <c r="S50" i="7" s="1"/>
  <c r="U50" i="7" s="1"/>
  <c r="E51" i="7"/>
  <c r="S51" i="7" s="1"/>
  <c r="U51" i="7" s="1"/>
  <c r="E31" i="7"/>
  <c r="S31" i="7" s="1"/>
  <c r="U31" i="7" s="1"/>
  <c r="T49" i="7" l="1"/>
  <c r="T45" i="7"/>
  <c r="T41" i="7"/>
  <c r="T37" i="7"/>
  <c r="T33" i="7"/>
  <c r="T48" i="7"/>
  <c r="T44" i="7"/>
  <c r="T40" i="7"/>
  <c r="T36" i="7"/>
  <c r="T31" i="7"/>
  <c r="T51" i="7"/>
  <c r="T47" i="7"/>
  <c r="T43" i="7"/>
  <c r="T39" i="7"/>
  <c r="T35" i="7"/>
  <c r="T50" i="7"/>
  <c r="T46" i="7"/>
  <c r="T42" i="7"/>
  <c r="T38" i="7"/>
  <c r="T34" i="7"/>
  <c r="B53" i="7"/>
  <c r="C53" i="7"/>
  <c r="D53" i="7"/>
  <c r="B54" i="7"/>
  <c r="C54" i="7"/>
  <c r="D54" i="7"/>
  <c r="L8" i="7" l="1"/>
  <c r="K4" i="14" s="1"/>
  <c r="AE13" i="5" l="1"/>
  <c r="AE14" i="5"/>
  <c r="AE15" i="5"/>
  <c r="AE16" i="5"/>
  <c r="AE17" i="5"/>
  <c r="AE18" i="5"/>
  <c r="AE19" i="5"/>
  <c r="AE20" i="5"/>
  <c r="AE21" i="5"/>
  <c r="AE22" i="5"/>
  <c r="AE23" i="5"/>
  <c r="AE24" i="5"/>
  <c r="AE25" i="5"/>
  <c r="AE26" i="5"/>
  <c r="AE27" i="5"/>
  <c r="AE28" i="5"/>
  <c r="AE29" i="5"/>
  <c r="AE30" i="5"/>
  <c r="AE31" i="5"/>
  <c r="AE32" i="5"/>
  <c r="AE12" i="5"/>
  <c r="C19" i="14" l="1"/>
  <c r="C20" i="14"/>
  <c r="C21" i="14"/>
  <c r="C22" i="14"/>
  <c r="C23" i="14"/>
  <c r="C24" i="14"/>
  <c r="C12" i="14"/>
  <c r="C13" i="14"/>
  <c r="C14" i="14"/>
  <c r="C15" i="14"/>
  <c r="C16" i="14"/>
  <c r="C17" i="14"/>
  <c r="C18" i="14"/>
  <c r="C5" i="14"/>
  <c r="C6" i="14"/>
  <c r="C7" i="14"/>
  <c r="C8" i="14"/>
  <c r="C9" i="14"/>
  <c r="C10" i="14"/>
  <c r="C11" i="14"/>
  <c r="C4" i="14"/>
  <c r="B4" i="25" l="1"/>
  <c r="C8" i="25"/>
  <c r="B5" i="26" s="1"/>
  <c r="B8" i="25"/>
  <c r="A5" i="26" s="1"/>
  <c r="A8" i="25"/>
  <c r="F17" i="12" l="1"/>
  <c r="M8" i="25"/>
  <c r="L5" i="26"/>
  <c r="A3" i="26"/>
  <c r="A3" i="24"/>
  <c r="O8" i="25" l="1"/>
  <c r="O5" i="25" s="1"/>
  <c r="M5" i="25"/>
  <c r="G1" i="25" s="1"/>
  <c r="N8" i="25"/>
  <c r="N5" i="25" s="1"/>
  <c r="Z8" i="22" l="1"/>
  <c r="W2" i="22" s="1"/>
  <c r="I17" i="12" l="1"/>
  <c r="I20" i="12" s="1"/>
  <c r="K17" i="12"/>
  <c r="V12" i="22"/>
  <c r="B9" i="7" l="1"/>
  <c r="C9" i="7"/>
  <c r="B5" i="14" s="1"/>
  <c r="D9" i="7"/>
  <c r="E9" i="7"/>
  <c r="D5" i="14" s="1"/>
  <c r="F9" i="7"/>
  <c r="E5" i="14" s="1"/>
  <c r="G9" i="7"/>
  <c r="F5" i="14" s="1"/>
  <c r="H9" i="7"/>
  <c r="G5" i="14" s="1"/>
  <c r="I9" i="7"/>
  <c r="H5" i="14" s="1"/>
  <c r="J9" i="7"/>
  <c r="I5" i="14" s="1"/>
  <c r="L9" i="7"/>
  <c r="K5" i="14" s="1"/>
  <c r="M9" i="7"/>
  <c r="L5" i="14" s="1"/>
  <c r="N9" i="7"/>
  <c r="M5" i="14" s="1"/>
  <c r="O9" i="7"/>
  <c r="N5" i="14" s="1"/>
  <c r="P9" i="7"/>
  <c r="O5" i="14" s="1"/>
  <c r="Q9" i="7"/>
  <c r="P5" i="14" s="1"/>
  <c r="R9" i="7"/>
  <c r="Q5" i="14" s="1"/>
  <c r="B10" i="7"/>
  <c r="C10" i="7"/>
  <c r="B6" i="14" s="1"/>
  <c r="D10" i="7"/>
  <c r="E10" i="7"/>
  <c r="D6" i="14" s="1"/>
  <c r="F10" i="7"/>
  <c r="E6" i="14" s="1"/>
  <c r="G10" i="7"/>
  <c r="F6" i="14" s="1"/>
  <c r="H10" i="7"/>
  <c r="G6" i="14" s="1"/>
  <c r="I10" i="7"/>
  <c r="H6" i="14" s="1"/>
  <c r="J10" i="7"/>
  <c r="I6" i="14" s="1"/>
  <c r="L10" i="7"/>
  <c r="K6" i="14" s="1"/>
  <c r="M10" i="7"/>
  <c r="L6" i="14" s="1"/>
  <c r="N10" i="7"/>
  <c r="M6" i="14" s="1"/>
  <c r="O10" i="7"/>
  <c r="N6" i="14" s="1"/>
  <c r="P10" i="7"/>
  <c r="O6" i="14" s="1"/>
  <c r="Q10" i="7"/>
  <c r="P6" i="14" s="1"/>
  <c r="R10" i="7"/>
  <c r="Q6" i="14" s="1"/>
  <c r="B11" i="7"/>
  <c r="C11" i="7"/>
  <c r="B7" i="14" s="1"/>
  <c r="D11" i="7"/>
  <c r="E11" i="7"/>
  <c r="D7" i="14" s="1"/>
  <c r="F11" i="7"/>
  <c r="E7" i="14" s="1"/>
  <c r="G11" i="7"/>
  <c r="F7" i="14" s="1"/>
  <c r="H11" i="7"/>
  <c r="G7" i="14" s="1"/>
  <c r="I11" i="7"/>
  <c r="H7" i="14" s="1"/>
  <c r="J11" i="7"/>
  <c r="I7" i="14" s="1"/>
  <c r="L11" i="7"/>
  <c r="K7" i="14" s="1"/>
  <c r="M11" i="7"/>
  <c r="L7" i="14" s="1"/>
  <c r="N11" i="7"/>
  <c r="M7" i="14" s="1"/>
  <c r="O11" i="7"/>
  <c r="N7" i="14" s="1"/>
  <c r="P11" i="7"/>
  <c r="O7" i="14" s="1"/>
  <c r="Q11" i="7"/>
  <c r="P7" i="14" s="1"/>
  <c r="R11" i="7"/>
  <c r="Q7" i="14" s="1"/>
  <c r="B12" i="7"/>
  <c r="C12" i="7"/>
  <c r="B8" i="14" s="1"/>
  <c r="D12" i="7"/>
  <c r="E12" i="7"/>
  <c r="D8" i="14" s="1"/>
  <c r="F12" i="7"/>
  <c r="E8" i="14" s="1"/>
  <c r="G12" i="7"/>
  <c r="F8" i="14" s="1"/>
  <c r="H12" i="7"/>
  <c r="G8" i="14" s="1"/>
  <c r="I12" i="7"/>
  <c r="H8" i="14" s="1"/>
  <c r="J12" i="7"/>
  <c r="I8" i="14" s="1"/>
  <c r="L12" i="7"/>
  <c r="K8" i="14" s="1"/>
  <c r="M12" i="7"/>
  <c r="L8" i="14" s="1"/>
  <c r="N12" i="7"/>
  <c r="M8" i="14" s="1"/>
  <c r="O12" i="7"/>
  <c r="N8" i="14" s="1"/>
  <c r="P12" i="7"/>
  <c r="O8" i="14" s="1"/>
  <c r="Q12" i="7"/>
  <c r="P8" i="14" s="1"/>
  <c r="R12" i="7"/>
  <c r="Q8" i="14" s="1"/>
  <c r="F8" i="7"/>
  <c r="E4" i="14" s="1"/>
  <c r="G8" i="7"/>
  <c r="F4" i="14" s="1"/>
  <c r="H8" i="7"/>
  <c r="G4" i="14" s="1"/>
  <c r="I8" i="7"/>
  <c r="H4" i="14" s="1"/>
  <c r="J8" i="7"/>
  <c r="I4" i="14" s="1"/>
  <c r="M8" i="7"/>
  <c r="L4" i="14" s="1"/>
  <c r="N8" i="7"/>
  <c r="M4" i="14" s="1"/>
  <c r="O8" i="7"/>
  <c r="N4" i="14" s="1"/>
  <c r="P8" i="7"/>
  <c r="O4" i="14" s="1"/>
  <c r="Q8" i="7"/>
  <c r="P4" i="14" s="1"/>
  <c r="R8" i="7"/>
  <c r="Q4" i="14" s="1"/>
  <c r="E8" i="7"/>
  <c r="D4" i="14" s="1"/>
  <c r="D8" i="7"/>
  <c r="C8" i="7"/>
  <c r="B4" i="14" s="1"/>
  <c r="B8" i="7"/>
  <c r="B2" i="14"/>
  <c r="D17" i="19"/>
  <c r="D13" i="20" s="1"/>
  <c r="E17" i="19"/>
  <c r="E13" i="20" s="1"/>
  <c r="F17" i="19"/>
  <c r="F13" i="20" s="1"/>
  <c r="G17" i="19"/>
  <c r="H17" i="19"/>
  <c r="H13" i="20" s="1"/>
  <c r="I17" i="19"/>
  <c r="I13" i="20" s="1"/>
  <c r="J17" i="19"/>
  <c r="J13" i="20" s="1"/>
  <c r="K17" i="19"/>
  <c r="K13" i="20" s="1"/>
  <c r="L17" i="19"/>
  <c r="L13" i="20" s="1"/>
  <c r="M17" i="19"/>
  <c r="N17" i="19"/>
  <c r="N13" i="20" s="1"/>
  <c r="O17" i="19"/>
  <c r="O13" i="20" s="1"/>
  <c r="P17" i="19"/>
  <c r="P13" i="20" s="1"/>
  <c r="D9" i="19"/>
  <c r="D5" i="20" s="1"/>
  <c r="E9" i="19"/>
  <c r="E5" i="20" s="1"/>
  <c r="F9" i="19"/>
  <c r="F5" i="20" s="1"/>
  <c r="G9" i="19"/>
  <c r="G5" i="20" s="1"/>
  <c r="H9" i="19"/>
  <c r="H5" i="20" s="1"/>
  <c r="I9" i="19"/>
  <c r="I5" i="20" s="1"/>
  <c r="J9" i="19"/>
  <c r="J5" i="20"/>
  <c r="K9" i="19"/>
  <c r="K5" i="20" s="1"/>
  <c r="L9" i="19"/>
  <c r="L5" i="20" s="1"/>
  <c r="M9" i="19"/>
  <c r="M5" i="20"/>
  <c r="N9" i="19"/>
  <c r="N5" i="20" s="1"/>
  <c r="O9" i="19"/>
  <c r="O5" i="20" s="1"/>
  <c r="P9" i="19"/>
  <c r="P5" i="20" s="1"/>
  <c r="D10" i="19"/>
  <c r="D6" i="20" s="1"/>
  <c r="E10" i="19"/>
  <c r="E6" i="20" s="1"/>
  <c r="F10" i="19"/>
  <c r="F6" i="20" s="1"/>
  <c r="G10" i="19"/>
  <c r="G6" i="20" s="1"/>
  <c r="H10" i="19"/>
  <c r="H6" i="20" s="1"/>
  <c r="I10" i="19"/>
  <c r="I6" i="20" s="1"/>
  <c r="J10" i="19"/>
  <c r="J6" i="20" s="1"/>
  <c r="K10" i="19"/>
  <c r="K6" i="20" s="1"/>
  <c r="L10" i="19"/>
  <c r="L6" i="20" s="1"/>
  <c r="M10" i="19"/>
  <c r="M6" i="20"/>
  <c r="N10" i="19"/>
  <c r="N6" i="20" s="1"/>
  <c r="O10" i="19"/>
  <c r="O6" i="20" s="1"/>
  <c r="P10" i="19"/>
  <c r="P6" i="20"/>
  <c r="D11" i="19"/>
  <c r="D7" i="20" s="1"/>
  <c r="E11" i="19"/>
  <c r="E7" i="20" s="1"/>
  <c r="F11" i="19"/>
  <c r="F7" i="20" s="1"/>
  <c r="G11" i="19"/>
  <c r="G7" i="20" s="1"/>
  <c r="H11" i="19"/>
  <c r="H7" i="20" s="1"/>
  <c r="I11" i="19"/>
  <c r="I7" i="20" s="1"/>
  <c r="J11" i="19"/>
  <c r="J7" i="20" s="1"/>
  <c r="K11" i="19"/>
  <c r="K7" i="20" s="1"/>
  <c r="L11" i="19"/>
  <c r="L7" i="20" s="1"/>
  <c r="M11" i="19"/>
  <c r="M7" i="20" s="1"/>
  <c r="N11" i="19"/>
  <c r="N7" i="20" s="1"/>
  <c r="O11" i="19"/>
  <c r="O7" i="20" s="1"/>
  <c r="P11" i="19"/>
  <c r="P7" i="20"/>
  <c r="D12" i="19"/>
  <c r="D8" i="20" s="1"/>
  <c r="E12" i="19"/>
  <c r="E8" i="20" s="1"/>
  <c r="F12" i="19"/>
  <c r="F8" i="20"/>
  <c r="G12" i="19"/>
  <c r="G8" i="20" s="1"/>
  <c r="H12" i="19"/>
  <c r="H8" i="20" s="1"/>
  <c r="I12" i="19"/>
  <c r="I8" i="20" s="1"/>
  <c r="J12" i="19"/>
  <c r="J8" i="20" s="1"/>
  <c r="K12" i="19"/>
  <c r="K8" i="20" s="1"/>
  <c r="L12" i="19"/>
  <c r="L8" i="20" s="1"/>
  <c r="M12" i="19"/>
  <c r="M8" i="20" s="1"/>
  <c r="N12" i="19"/>
  <c r="N8" i="20" s="1"/>
  <c r="O12" i="19"/>
  <c r="O8" i="20" s="1"/>
  <c r="P12" i="19"/>
  <c r="P8" i="20" s="1"/>
  <c r="D13" i="19"/>
  <c r="D9" i="20" s="1"/>
  <c r="E13" i="19"/>
  <c r="E9" i="20" s="1"/>
  <c r="F13" i="19"/>
  <c r="F9" i="20"/>
  <c r="G13" i="19"/>
  <c r="G9" i="20" s="1"/>
  <c r="H13" i="19"/>
  <c r="H9" i="20" s="1"/>
  <c r="I13" i="19"/>
  <c r="I9" i="20"/>
  <c r="J13" i="19"/>
  <c r="J9" i="20" s="1"/>
  <c r="K13" i="19"/>
  <c r="K9" i="20" s="1"/>
  <c r="L13" i="19"/>
  <c r="L9" i="20" s="1"/>
  <c r="M13" i="19"/>
  <c r="M9" i="20" s="1"/>
  <c r="N13" i="19"/>
  <c r="N9" i="20" s="1"/>
  <c r="O13" i="19"/>
  <c r="O9" i="20" s="1"/>
  <c r="P13" i="19"/>
  <c r="P9" i="20" s="1"/>
  <c r="D14" i="19"/>
  <c r="D10" i="20" s="1"/>
  <c r="E14" i="19"/>
  <c r="E10" i="20" s="1"/>
  <c r="F14" i="19"/>
  <c r="F10" i="20" s="1"/>
  <c r="G14" i="19"/>
  <c r="G10" i="20" s="1"/>
  <c r="H14" i="19"/>
  <c r="H10" i="20" s="1"/>
  <c r="I14" i="19"/>
  <c r="I10" i="20"/>
  <c r="J14" i="19"/>
  <c r="J10" i="20" s="1"/>
  <c r="K14" i="19"/>
  <c r="K10" i="20" s="1"/>
  <c r="L14" i="19"/>
  <c r="L10" i="20"/>
  <c r="M14" i="19"/>
  <c r="M10" i="20" s="1"/>
  <c r="N14" i="19"/>
  <c r="N10" i="20" s="1"/>
  <c r="O14" i="19"/>
  <c r="O10" i="20" s="1"/>
  <c r="P14" i="19"/>
  <c r="P10" i="20" s="1"/>
  <c r="D15" i="19"/>
  <c r="D11" i="20" s="1"/>
  <c r="E15" i="19"/>
  <c r="E11" i="20" s="1"/>
  <c r="F15" i="19"/>
  <c r="F11" i="20" s="1"/>
  <c r="G15" i="19"/>
  <c r="G11" i="20" s="1"/>
  <c r="H15" i="19"/>
  <c r="H11" i="20" s="1"/>
  <c r="I15" i="19"/>
  <c r="I11" i="20" s="1"/>
  <c r="J15" i="19"/>
  <c r="J11" i="20" s="1"/>
  <c r="K15" i="19"/>
  <c r="K11" i="20" s="1"/>
  <c r="L15" i="19"/>
  <c r="L11" i="20"/>
  <c r="M15" i="19"/>
  <c r="M11" i="20" s="1"/>
  <c r="N15" i="19"/>
  <c r="N11" i="20" s="1"/>
  <c r="O15" i="19"/>
  <c r="O11" i="20"/>
  <c r="P15" i="19"/>
  <c r="P11" i="20" s="1"/>
  <c r="D16" i="19"/>
  <c r="D12" i="20" s="1"/>
  <c r="E16" i="19"/>
  <c r="E12" i="20" s="1"/>
  <c r="F16" i="19"/>
  <c r="F12" i="20" s="1"/>
  <c r="G16" i="19"/>
  <c r="G12" i="20" s="1"/>
  <c r="H16" i="19"/>
  <c r="H12" i="20" s="1"/>
  <c r="I16" i="19"/>
  <c r="I12" i="20" s="1"/>
  <c r="J16" i="19"/>
  <c r="J12" i="20" s="1"/>
  <c r="K16" i="19"/>
  <c r="K12" i="20" s="1"/>
  <c r="L16" i="19"/>
  <c r="L12" i="20" s="1"/>
  <c r="M16" i="19"/>
  <c r="M12" i="20" s="1"/>
  <c r="N16" i="19"/>
  <c r="N12" i="20" s="1"/>
  <c r="O16" i="19"/>
  <c r="O12" i="20"/>
  <c r="P16" i="19"/>
  <c r="P12" i="20" s="1"/>
  <c r="M13" i="20"/>
  <c r="E8" i="19"/>
  <c r="E4" i="20" s="1"/>
  <c r="F8" i="19"/>
  <c r="F4" i="20" s="1"/>
  <c r="G8" i="19"/>
  <c r="G4" i="20" s="1"/>
  <c r="H8" i="19"/>
  <c r="H4" i="20" s="1"/>
  <c r="I8" i="19"/>
  <c r="I4" i="20" s="1"/>
  <c r="J8" i="19"/>
  <c r="J4" i="20" s="1"/>
  <c r="K8" i="19"/>
  <c r="K4" i="20" s="1"/>
  <c r="L8" i="19"/>
  <c r="L4" i="20" s="1"/>
  <c r="M8" i="19"/>
  <c r="M4" i="20" s="1"/>
  <c r="N8" i="19"/>
  <c r="N4" i="20" s="1"/>
  <c r="O8" i="19"/>
  <c r="O4" i="20" s="1"/>
  <c r="P8" i="19"/>
  <c r="P4" i="20" s="1"/>
  <c r="D8" i="19"/>
  <c r="D4" i="20" s="1"/>
  <c r="G19" i="18"/>
  <c r="G17" i="18"/>
  <c r="G10" i="18"/>
  <c r="G11" i="18"/>
  <c r="G12" i="18"/>
  <c r="G13" i="18"/>
  <c r="G14" i="18"/>
  <c r="G15" i="18"/>
  <c r="G16" i="18"/>
  <c r="G18" i="18"/>
  <c r="E13" i="7"/>
  <c r="D9" i="14" s="1"/>
  <c r="F13" i="7"/>
  <c r="E9" i="14" s="1"/>
  <c r="G13" i="7"/>
  <c r="F9" i="14" s="1"/>
  <c r="H13" i="7"/>
  <c r="G9" i="14" s="1"/>
  <c r="I13" i="7"/>
  <c r="H9" i="14" s="1"/>
  <c r="J13" i="7"/>
  <c r="I9" i="14" s="1"/>
  <c r="L13" i="7"/>
  <c r="K9" i="14" s="1"/>
  <c r="M13" i="7"/>
  <c r="L9" i="14" s="1"/>
  <c r="N13" i="7"/>
  <c r="M9" i="14" s="1"/>
  <c r="O13" i="7"/>
  <c r="N9" i="14" s="1"/>
  <c r="P13" i="7"/>
  <c r="O9" i="14" s="1"/>
  <c r="Q13" i="7"/>
  <c r="P9" i="14" s="1"/>
  <c r="R13" i="7"/>
  <c r="Q9" i="14" s="1"/>
  <c r="AQ19" i="18"/>
  <c r="AQ17" i="18"/>
  <c r="AQ10" i="18"/>
  <c r="AQ11" i="18"/>
  <c r="AQ12" i="18"/>
  <c r="AQ13" i="18"/>
  <c r="AQ14" i="18"/>
  <c r="AQ15" i="18"/>
  <c r="AQ16" i="18"/>
  <c r="AQ18" i="18"/>
  <c r="BH19" i="18"/>
  <c r="BH17" i="18"/>
  <c r="BH10" i="18"/>
  <c r="BH11" i="18"/>
  <c r="BH12" i="18"/>
  <c r="BH13" i="18"/>
  <c r="BH14" i="18"/>
  <c r="BH15" i="18"/>
  <c r="BH16" i="18"/>
  <c r="BH18" i="18"/>
  <c r="T19" i="18"/>
  <c r="T10" i="18"/>
  <c r="T11" i="18"/>
  <c r="T12" i="18"/>
  <c r="T13" i="18"/>
  <c r="T14" i="18"/>
  <c r="T15" i="18"/>
  <c r="T16" i="18"/>
  <c r="T17" i="18"/>
  <c r="T18" i="18"/>
  <c r="O17" i="18"/>
  <c r="O10" i="18"/>
  <c r="O11" i="18"/>
  <c r="O12" i="18"/>
  <c r="O13" i="18"/>
  <c r="O14" i="18"/>
  <c r="O15" i="18"/>
  <c r="O16" i="18"/>
  <c r="O18" i="18"/>
  <c r="O19" i="18"/>
  <c r="H10" i="18"/>
  <c r="H11" i="18"/>
  <c r="H12" i="18"/>
  <c r="H13" i="18"/>
  <c r="H14" i="18"/>
  <c r="H15" i="18"/>
  <c r="H16" i="18"/>
  <c r="H17" i="18"/>
  <c r="H18" i="18"/>
  <c r="H19" i="18"/>
  <c r="I10" i="18"/>
  <c r="I11" i="18"/>
  <c r="I12" i="18"/>
  <c r="I13" i="18"/>
  <c r="I14" i="18"/>
  <c r="I15" i="18"/>
  <c r="I16" i="18"/>
  <c r="I17" i="18"/>
  <c r="I18" i="18"/>
  <c r="I19" i="18"/>
  <c r="J10" i="18"/>
  <c r="J11" i="18"/>
  <c r="J12" i="18"/>
  <c r="J13" i="18"/>
  <c r="J14" i="18"/>
  <c r="J15" i="18"/>
  <c r="J16" i="18"/>
  <c r="J17" i="18"/>
  <c r="J18" i="18"/>
  <c r="J19" i="18"/>
  <c r="K10" i="18"/>
  <c r="K11" i="18"/>
  <c r="K12" i="18"/>
  <c r="K13" i="18"/>
  <c r="K14" i="18"/>
  <c r="K15" i="18"/>
  <c r="K16" i="18"/>
  <c r="K17" i="18"/>
  <c r="K18" i="18"/>
  <c r="K19" i="18"/>
  <c r="L10" i="18"/>
  <c r="L11" i="18"/>
  <c r="L12" i="18"/>
  <c r="L13" i="18"/>
  <c r="L14" i="18"/>
  <c r="L15" i="18"/>
  <c r="L16" i="18"/>
  <c r="L17" i="18"/>
  <c r="L18" i="18"/>
  <c r="L19" i="18"/>
  <c r="M10" i="18"/>
  <c r="M11" i="18"/>
  <c r="M12" i="18"/>
  <c r="M13" i="18"/>
  <c r="M14" i="18"/>
  <c r="M15" i="18"/>
  <c r="M16" i="18"/>
  <c r="M17" i="18"/>
  <c r="M18" i="18"/>
  <c r="M19" i="18"/>
  <c r="N10" i="18"/>
  <c r="N11" i="18"/>
  <c r="N12" i="18"/>
  <c r="N13" i="18"/>
  <c r="N14" i="18"/>
  <c r="N15" i="18"/>
  <c r="N16" i="18"/>
  <c r="N17" i="18"/>
  <c r="N18" i="18"/>
  <c r="N19" i="18"/>
  <c r="P10" i="18"/>
  <c r="P11" i="18"/>
  <c r="P12" i="18"/>
  <c r="P13" i="18"/>
  <c r="P14" i="18"/>
  <c r="P15" i="18"/>
  <c r="P16" i="18"/>
  <c r="P17" i="18"/>
  <c r="P18" i="18"/>
  <c r="P19" i="18"/>
  <c r="Q10" i="18"/>
  <c r="Q11" i="18"/>
  <c r="Q12" i="18"/>
  <c r="Q13" i="18"/>
  <c r="Q14" i="18"/>
  <c r="Q15" i="18"/>
  <c r="Q16" i="18"/>
  <c r="Q17" i="18"/>
  <c r="Q18" i="18"/>
  <c r="Q19" i="18"/>
  <c r="R10" i="18"/>
  <c r="R11" i="18"/>
  <c r="R12" i="18"/>
  <c r="R13" i="18"/>
  <c r="R14" i="18"/>
  <c r="R15" i="18"/>
  <c r="R16" i="18"/>
  <c r="R17" i="18"/>
  <c r="R18" i="18"/>
  <c r="R19" i="18"/>
  <c r="S10" i="18"/>
  <c r="S11" i="18"/>
  <c r="S12" i="18"/>
  <c r="S13" i="18"/>
  <c r="S14" i="18"/>
  <c r="S15" i="18"/>
  <c r="S16" i="18"/>
  <c r="S17" i="18"/>
  <c r="S18" i="18"/>
  <c r="S19" i="18"/>
  <c r="AG2" i="18"/>
  <c r="B5" i="20"/>
  <c r="B6" i="20"/>
  <c r="B7" i="20"/>
  <c r="B8" i="20"/>
  <c r="B9" i="20"/>
  <c r="B10" i="20"/>
  <c r="B11" i="20"/>
  <c r="B12" i="20"/>
  <c r="B13" i="20"/>
  <c r="B4" i="20"/>
  <c r="J1" i="20"/>
  <c r="C9" i="19"/>
  <c r="C10" i="19"/>
  <c r="C11" i="19"/>
  <c r="C12" i="19"/>
  <c r="C13" i="19"/>
  <c r="C14" i="19"/>
  <c r="C15" i="19"/>
  <c r="C16" i="19"/>
  <c r="C17" i="19"/>
  <c r="C8" i="19"/>
  <c r="B9" i="19"/>
  <c r="B10" i="19"/>
  <c r="B11" i="19"/>
  <c r="B12" i="19"/>
  <c r="B13" i="19"/>
  <c r="B14" i="19"/>
  <c r="B15" i="19"/>
  <c r="B16" i="19"/>
  <c r="B17" i="19"/>
  <c r="B8" i="19"/>
  <c r="A9" i="19"/>
  <c r="A10" i="19"/>
  <c r="A11" i="19"/>
  <c r="A12" i="19"/>
  <c r="A13" i="19"/>
  <c r="A14" i="19"/>
  <c r="A15" i="19"/>
  <c r="A16" i="19"/>
  <c r="A17" i="19"/>
  <c r="A8" i="19"/>
  <c r="E14" i="7"/>
  <c r="D10" i="14" s="1"/>
  <c r="F14" i="7"/>
  <c r="E10" i="14" s="1"/>
  <c r="G14" i="7"/>
  <c r="F10" i="14" s="1"/>
  <c r="H14" i="7"/>
  <c r="G10" i="14" s="1"/>
  <c r="I14" i="7"/>
  <c r="H10" i="14" s="1"/>
  <c r="J14" i="7"/>
  <c r="I10" i="14" s="1"/>
  <c r="L14" i="7"/>
  <c r="K10" i="14" s="1"/>
  <c r="M14" i="7"/>
  <c r="L10" i="14" s="1"/>
  <c r="N14" i="7"/>
  <c r="M10" i="14" s="1"/>
  <c r="O14" i="7"/>
  <c r="N10" i="14" s="1"/>
  <c r="P14" i="7"/>
  <c r="O10" i="14" s="1"/>
  <c r="Q14" i="7"/>
  <c r="P10" i="14" s="1"/>
  <c r="R14" i="7"/>
  <c r="Q10" i="14" s="1"/>
  <c r="E15" i="7"/>
  <c r="D11" i="14" s="1"/>
  <c r="F15" i="7"/>
  <c r="E11" i="14" s="1"/>
  <c r="G15" i="7"/>
  <c r="F11" i="14" s="1"/>
  <c r="H15" i="7"/>
  <c r="G11" i="14" s="1"/>
  <c r="I15" i="7"/>
  <c r="H11" i="14" s="1"/>
  <c r="J15" i="7"/>
  <c r="I11" i="14" s="1"/>
  <c r="L15" i="7"/>
  <c r="K11" i="14" s="1"/>
  <c r="M15" i="7"/>
  <c r="L11" i="14" s="1"/>
  <c r="N15" i="7"/>
  <c r="M11" i="14" s="1"/>
  <c r="O15" i="7"/>
  <c r="N11" i="14" s="1"/>
  <c r="P15" i="7"/>
  <c r="O11" i="14" s="1"/>
  <c r="Q15" i="7"/>
  <c r="P11" i="14" s="1"/>
  <c r="R15" i="7"/>
  <c r="Q11" i="14" s="1"/>
  <c r="E16" i="7"/>
  <c r="D12" i="14" s="1"/>
  <c r="F16" i="7"/>
  <c r="E12" i="14" s="1"/>
  <c r="G16" i="7"/>
  <c r="F12" i="14" s="1"/>
  <c r="H16" i="7"/>
  <c r="G12" i="14" s="1"/>
  <c r="I16" i="7"/>
  <c r="H12" i="14" s="1"/>
  <c r="J16" i="7"/>
  <c r="I12" i="14" s="1"/>
  <c r="L16" i="7"/>
  <c r="K12" i="14" s="1"/>
  <c r="M16" i="7"/>
  <c r="L12" i="14" s="1"/>
  <c r="N16" i="7"/>
  <c r="M12" i="14" s="1"/>
  <c r="O16" i="7"/>
  <c r="N12" i="14" s="1"/>
  <c r="P16" i="7"/>
  <c r="O12" i="14" s="1"/>
  <c r="Q16" i="7"/>
  <c r="P12" i="14" s="1"/>
  <c r="R16" i="7"/>
  <c r="Q12" i="14" s="1"/>
  <c r="E17" i="7"/>
  <c r="D13" i="14" s="1"/>
  <c r="F17" i="7"/>
  <c r="E13" i="14" s="1"/>
  <c r="G17" i="7"/>
  <c r="F13" i="14" s="1"/>
  <c r="H17" i="7"/>
  <c r="G13" i="14" s="1"/>
  <c r="I17" i="7"/>
  <c r="H13" i="14" s="1"/>
  <c r="J17" i="7"/>
  <c r="I13" i="14" s="1"/>
  <c r="L17" i="7"/>
  <c r="K13" i="14" s="1"/>
  <c r="M17" i="7"/>
  <c r="L13" i="14" s="1"/>
  <c r="N17" i="7"/>
  <c r="M13" i="14" s="1"/>
  <c r="O17" i="7"/>
  <c r="N13" i="14" s="1"/>
  <c r="P17" i="7"/>
  <c r="O13" i="14" s="1"/>
  <c r="Q17" i="7"/>
  <c r="P13" i="14" s="1"/>
  <c r="R17" i="7"/>
  <c r="Q13" i="14" s="1"/>
  <c r="E18" i="7"/>
  <c r="D14" i="14" s="1"/>
  <c r="F18" i="7"/>
  <c r="E14" i="14" s="1"/>
  <c r="G18" i="7"/>
  <c r="F14" i="14" s="1"/>
  <c r="H18" i="7"/>
  <c r="G14" i="14" s="1"/>
  <c r="I18" i="7"/>
  <c r="H14" i="14" s="1"/>
  <c r="J18" i="7"/>
  <c r="I14" i="14" s="1"/>
  <c r="L18" i="7"/>
  <c r="K14" i="14" s="1"/>
  <c r="M18" i="7"/>
  <c r="L14" i="14" s="1"/>
  <c r="N18" i="7"/>
  <c r="M14" i="14" s="1"/>
  <c r="O18" i="7"/>
  <c r="N14" i="14" s="1"/>
  <c r="P18" i="7"/>
  <c r="O14" i="14" s="1"/>
  <c r="Q18" i="7"/>
  <c r="P14" i="14" s="1"/>
  <c r="R18" i="7"/>
  <c r="Q14" i="14" s="1"/>
  <c r="E19" i="7"/>
  <c r="D15" i="14" s="1"/>
  <c r="F19" i="7"/>
  <c r="E15" i="14" s="1"/>
  <c r="G19" i="7"/>
  <c r="F15" i="14" s="1"/>
  <c r="H19" i="7"/>
  <c r="G15" i="14" s="1"/>
  <c r="I19" i="7"/>
  <c r="H15" i="14" s="1"/>
  <c r="J19" i="7"/>
  <c r="I15" i="14" s="1"/>
  <c r="L19" i="7"/>
  <c r="K15" i="14" s="1"/>
  <c r="M19" i="7"/>
  <c r="L15" i="14" s="1"/>
  <c r="N19" i="7"/>
  <c r="M15" i="14" s="1"/>
  <c r="O19" i="7"/>
  <c r="N15" i="14" s="1"/>
  <c r="P19" i="7"/>
  <c r="O15" i="14" s="1"/>
  <c r="Q19" i="7"/>
  <c r="P15" i="14" s="1"/>
  <c r="R19" i="7"/>
  <c r="Q15" i="14" s="1"/>
  <c r="E20" i="7"/>
  <c r="D16" i="14" s="1"/>
  <c r="F20" i="7"/>
  <c r="E16" i="14" s="1"/>
  <c r="G20" i="7"/>
  <c r="F16" i="14" s="1"/>
  <c r="H20" i="7"/>
  <c r="G16" i="14" s="1"/>
  <c r="I20" i="7"/>
  <c r="H16" i="14" s="1"/>
  <c r="J20" i="7"/>
  <c r="I16" i="14" s="1"/>
  <c r="L20" i="7"/>
  <c r="K16" i="14" s="1"/>
  <c r="M20" i="7"/>
  <c r="L16" i="14" s="1"/>
  <c r="N20" i="7"/>
  <c r="M16" i="14" s="1"/>
  <c r="O20" i="7"/>
  <c r="N16" i="14" s="1"/>
  <c r="P20" i="7"/>
  <c r="O16" i="14" s="1"/>
  <c r="Q20" i="7"/>
  <c r="P16" i="14" s="1"/>
  <c r="R20" i="7"/>
  <c r="Q16" i="14" s="1"/>
  <c r="E21" i="7"/>
  <c r="D17" i="14" s="1"/>
  <c r="F21" i="7"/>
  <c r="E17" i="14" s="1"/>
  <c r="G21" i="7"/>
  <c r="F17" i="14" s="1"/>
  <c r="H21" i="7"/>
  <c r="G17" i="14" s="1"/>
  <c r="I21" i="7"/>
  <c r="H17" i="14" s="1"/>
  <c r="J21" i="7"/>
  <c r="I17" i="14" s="1"/>
  <c r="L21" i="7"/>
  <c r="K17" i="14" s="1"/>
  <c r="M21" i="7"/>
  <c r="L17" i="14" s="1"/>
  <c r="N21" i="7"/>
  <c r="M17" i="14" s="1"/>
  <c r="O21" i="7"/>
  <c r="N17" i="14" s="1"/>
  <c r="P21" i="7"/>
  <c r="O17" i="14" s="1"/>
  <c r="Q21" i="7"/>
  <c r="P17" i="14" s="1"/>
  <c r="R21" i="7"/>
  <c r="Q17" i="14" s="1"/>
  <c r="E22" i="7"/>
  <c r="D18" i="14" s="1"/>
  <c r="F22" i="7"/>
  <c r="E18" i="14" s="1"/>
  <c r="G22" i="7"/>
  <c r="F18" i="14" s="1"/>
  <c r="H22" i="7"/>
  <c r="G18" i="14" s="1"/>
  <c r="I22" i="7"/>
  <c r="H18" i="14" s="1"/>
  <c r="J22" i="7"/>
  <c r="I18" i="14" s="1"/>
  <c r="L22" i="7"/>
  <c r="K18" i="14" s="1"/>
  <c r="M22" i="7"/>
  <c r="L18" i="14" s="1"/>
  <c r="N22" i="7"/>
  <c r="M18" i="14" s="1"/>
  <c r="O22" i="7"/>
  <c r="N18" i="14" s="1"/>
  <c r="P22" i="7"/>
  <c r="O18" i="14" s="1"/>
  <c r="Q22" i="7"/>
  <c r="P18" i="14" s="1"/>
  <c r="R22" i="7"/>
  <c r="Q18" i="14" s="1"/>
  <c r="E23" i="7"/>
  <c r="D19" i="14" s="1"/>
  <c r="F23" i="7"/>
  <c r="E19" i="14" s="1"/>
  <c r="G23" i="7"/>
  <c r="F19" i="14" s="1"/>
  <c r="H23" i="7"/>
  <c r="G19" i="14" s="1"/>
  <c r="I23" i="7"/>
  <c r="H19" i="14" s="1"/>
  <c r="J23" i="7"/>
  <c r="I19" i="14" s="1"/>
  <c r="L23" i="7"/>
  <c r="K19" i="14" s="1"/>
  <c r="M23" i="7"/>
  <c r="L19" i="14" s="1"/>
  <c r="N23" i="7"/>
  <c r="M19" i="14" s="1"/>
  <c r="O23" i="7"/>
  <c r="N19" i="14" s="1"/>
  <c r="P23" i="7"/>
  <c r="O19" i="14" s="1"/>
  <c r="Q23" i="7"/>
  <c r="P19" i="14" s="1"/>
  <c r="R23" i="7"/>
  <c r="Q19" i="14" s="1"/>
  <c r="E24" i="7"/>
  <c r="D20" i="14" s="1"/>
  <c r="F24" i="7"/>
  <c r="E20" i="14" s="1"/>
  <c r="G24" i="7"/>
  <c r="F20" i="14" s="1"/>
  <c r="H24" i="7"/>
  <c r="G20" i="14" s="1"/>
  <c r="I24" i="7"/>
  <c r="H20" i="14" s="1"/>
  <c r="J24" i="7"/>
  <c r="I20" i="14" s="1"/>
  <c r="L24" i="7"/>
  <c r="K20" i="14" s="1"/>
  <c r="M24" i="7"/>
  <c r="L20" i="14" s="1"/>
  <c r="N24" i="7"/>
  <c r="M20" i="14" s="1"/>
  <c r="O24" i="7"/>
  <c r="N20" i="14" s="1"/>
  <c r="P24" i="7"/>
  <c r="O20" i="14" s="1"/>
  <c r="Q24" i="7"/>
  <c r="P20" i="14" s="1"/>
  <c r="R24" i="7"/>
  <c r="Q20" i="14" s="1"/>
  <c r="E25" i="7"/>
  <c r="D21" i="14" s="1"/>
  <c r="F25" i="7"/>
  <c r="E21" i="14" s="1"/>
  <c r="G25" i="7"/>
  <c r="F21" i="14" s="1"/>
  <c r="H25" i="7"/>
  <c r="G21" i="14" s="1"/>
  <c r="I25" i="7"/>
  <c r="H21" i="14" s="1"/>
  <c r="J25" i="7"/>
  <c r="I21" i="14" s="1"/>
  <c r="L25" i="7"/>
  <c r="K21" i="14" s="1"/>
  <c r="M25" i="7"/>
  <c r="L21" i="14" s="1"/>
  <c r="N25" i="7"/>
  <c r="M21" i="14" s="1"/>
  <c r="O25" i="7"/>
  <c r="N21" i="14" s="1"/>
  <c r="P25" i="7"/>
  <c r="O21" i="14" s="1"/>
  <c r="Q25" i="7"/>
  <c r="P21" i="14" s="1"/>
  <c r="R25" i="7"/>
  <c r="Q21" i="14" s="1"/>
  <c r="E26" i="7"/>
  <c r="D22" i="14" s="1"/>
  <c r="F26" i="7"/>
  <c r="E22" i="14" s="1"/>
  <c r="G26" i="7"/>
  <c r="F22" i="14" s="1"/>
  <c r="H26" i="7"/>
  <c r="G22" i="14" s="1"/>
  <c r="I26" i="7"/>
  <c r="H22" i="14" s="1"/>
  <c r="J26" i="7"/>
  <c r="I22" i="14" s="1"/>
  <c r="L26" i="7"/>
  <c r="K22" i="14" s="1"/>
  <c r="M26" i="7"/>
  <c r="L22" i="14" s="1"/>
  <c r="N26" i="7"/>
  <c r="M22" i="14" s="1"/>
  <c r="O26" i="7"/>
  <c r="N22" i="14" s="1"/>
  <c r="P26" i="7"/>
  <c r="O22" i="14" s="1"/>
  <c r="Q26" i="7"/>
  <c r="P22" i="14" s="1"/>
  <c r="R26" i="7"/>
  <c r="Q22" i="14" s="1"/>
  <c r="E27" i="7"/>
  <c r="D23" i="14" s="1"/>
  <c r="F27" i="7"/>
  <c r="E23" i="14" s="1"/>
  <c r="G27" i="7"/>
  <c r="F23" i="14" s="1"/>
  <c r="H27" i="7"/>
  <c r="G23" i="14" s="1"/>
  <c r="I27" i="7"/>
  <c r="H23" i="14" s="1"/>
  <c r="J27" i="7"/>
  <c r="I23" i="14" s="1"/>
  <c r="L27" i="7"/>
  <c r="K23" i="14" s="1"/>
  <c r="M27" i="7"/>
  <c r="L23" i="14" s="1"/>
  <c r="N27" i="7"/>
  <c r="M23" i="14" s="1"/>
  <c r="O27" i="7"/>
  <c r="N23" i="14" s="1"/>
  <c r="P27" i="7"/>
  <c r="O23" i="14" s="1"/>
  <c r="Q27" i="7"/>
  <c r="P23" i="14" s="1"/>
  <c r="R27" i="7"/>
  <c r="Q23" i="14" s="1"/>
  <c r="E28" i="7"/>
  <c r="D24" i="14" s="1"/>
  <c r="F28" i="7"/>
  <c r="E24" i="14" s="1"/>
  <c r="G28" i="7"/>
  <c r="F24" i="14" s="1"/>
  <c r="H28" i="7"/>
  <c r="G24" i="14" s="1"/>
  <c r="I28" i="7"/>
  <c r="H24" i="14" s="1"/>
  <c r="J28" i="7"/>
  <c r="I24" i="14" s="1"/>
  <c r="L28" i="7"/>
  <c r="K24" i="14" s="1"/>
  <c r="M28" i="7"/>
  <c r="L24" i="14" s="1"/>
  <c r="N28" i="7"/>
  <c r="M24" i="14" s="1"/>
  <c r="O28" i="7"/>
  <c r="N24" i="14" s="1"/>
  <c r="P28" i="7"/>
  <c r="O24" i="14" s="1"/>
  <c r="Q28" i="7"/>
  <c r="P24" i="14" s="1"/>
  <c r="R28" i="7"/>
  <c r="Q24" i="14" s="1"/>
  <c r="E53" i="7"/>
  <c r="D26" i="14" s="1"/>
  <c r="F53" i="7"/>
  <c r="E26" i="14" s="1"/>
  <c r="G53" i="7"/>
  <c r="F26" i="14" s="1"/>
  <c r="H53" i="7"/>
  <c r="G26" i="14" s="1"/>
  <c r="I53" i="7"/>
  <c r="H26" i="14" s="1"/>
  <c r="J53" i="7"/>
  <c r="I26" i="14" s="1"/>
  <c r="L53" i="7"/>
  <c r="K26" i="14" s="1"/>
  <c r="M53" i="7"/>
  <c r="L26" i="14" s="1"/>
  <c r="N53" i="7"/>
  <c r="M26" i="14" s="1"/>
  <c r="O53" i="7"/>
  <c r="N26" i="14" s="1"/>
  <c r="P53" i="7"/>
  <c r="O26" i="14" s="1"/>
  <c r="Q53" i="7"/>
  <c r="P26" i="14" s="1"/>
  <c r="R53" i="7"/>
  <c r="Q26" i="14" s="1"/>
  <c r="E54" i="7"/>
  <c r="D27" i="14" s="1"/>
  <c r="F54" i="7"/>
  <c r="E27" i="14" s="1"/>
  <c r="G54" i="7"/>
  <c r="F27" i="14" s="1"/>
  <c r="H54" i="7"/>
  <c r="G27" i="14" s="1"/>
  <c r="I54" i="7"/>
  <c r="H27" i="14" s="1"/>
  <c r="J54" i="7"/>
  <c r="I27" i="14" s="1"/>
  <c r="L54" i="7"/>
  <c r="K27" i="14" s="1"/>
  <c r="M54" i="7"/>
  <c r="L27" i="14" s="1"/>
  <c r="N54" i="7"/>
  <c r="M27" i="14" s="1"/>
  <c r="O54" i="7"/>
  <c r="N27" i="14" s="1"/>
  <c r="P54" i="7"/>
  <c r="O27" i="14" s="1"/>
  <c r="Q54" i="7"/>
  <c r="P27" i="14" s="1"/>
  <c r="R54" i="7"/>
  <c r="Q27" i="14" s="1"/>
  <c r="K4" i="19"/>
  <c r="B4" i="19"/>
  <c r="B27" i="14"/>
  <c r="B26" i="14"/>
  <c r="C28" i="7"/>
  <c r="B24" i="14" s="1"/>
  <c r="C27" i="7"/>
  <c r="B23" i="14" s="1"/>
  <c r="C26" i="7"/>
  <c r="B22" i="14" s="1"/>
  <c r="C25" i="7"/>
  <c r="B21" i="14" s="1"/>
  <c r="C24" i="7"/>
  <c r="B20" i="14" s="1"/>
  <c r="C23" i="7"/>
  <c r="B19" i="14" s="1"/>
  <c r="C22" i="7"/>
  <c r="B18" i="14" s="1"/>
  <c r="C21" i="7"/>
  <c r="B17" i="14" s="1"/>
  <c r="C20" i="7"/>
  <c r="B16" i="14" s="1"/>
  <c r="C19" i="7"/>
  <c r="B15" i="14" s="1"/>
  <c r="C18" i="7"/>
  <c r="B14" i="14" s="1"/>
  <c r="C17" i="7"/>
  <c r="B13" i="14" s="1"/>
  <c r="C16" i="7"/>
  <c r="B12" i="14" s="1"/>
  <c r="C15" i="7"/>
  <c r="B11" i="14" s="1"/>
  <c r="C14" i="7"/>
  <c r="B10" i="14" s="1"/>
  <c r="C13" i="7"/>
  <c r="B9" i="14" s="1"/>
  <c r="B2" i="20"/>
  <c r="BD19" i="18"/>
  <c r="BC19" i="18"/>
  <c r="BB19" i="18"/>
  <c r="AS19" i="18"/>
  <c r="AR19" i="18"/>
  <c r="BD18" i="18"/>
  <c r="BC18" i="18"/>
  <c r="BB18" i="18"/>
  <c r="AS18" i="18"/>
  <c r="AR18" i="18"/>
  <c r="BD17" i="18"/>
  <c r="BC17" i="18"/>
  <c r="BB17" i="18"/>
  <c r="AS17" i="18"/>
  <c r="AR17" i="18"/>
  <c r="BD16" i="18"/>
  <c r="BC16" i="18"/>
  <c r="BB16" i="18"/>
  <c r="AS16" i="18"/>
  <c r="AR16" i="18"/>
  <c r="BD15" i="18"/>
  <c r="BC15" i="18"/>
  <c r="BB15" i="18"/>
  <c r="AS15" i="18"/>
  <c r="AR15" i="18"/>
  <c r="BD14" i="18"/>
  <c r="BC14" i="18"/>
  <c r="BB14" i="18"/>
  <c r="AS14" i="18"/>
  <c r="AR14" i="18"/>
  <c r="BD13" i="18"/>
  <c r="BC13" i="18"/>
  <c r="BB13" i="18"/>
  <c r="AS13" i="18"/>
  <c r="AR13" i="18"/>
  <c r="BD12" i="18"/>
  <c r="BC12" i="18"/>
  <c r="BB12" i="18"/>
  <c r="AS12" i="18"/>
  <c r="AR12" i="18"/>
  <c r="BD11" i="18"/>
  <c r="BC11" i="18"/>
  <c r="BB11" i="18"/>
  <c r="AS11" i="18"/>
  <c r="AR11" i="18"/>
  <c r="BD10" i="18"/>
  <c r="BC10" i="18"/>
  <c r="BB10" i="18"/>
  <c r="AS10" i="18"/>
  <c r="AR10" i="18"/>
  <c r="D19" i="7"/>
  <c r="D14" i="7"/>
  <c r="D15" i="7"/>
  <c r="D16" i="7"/>
  <c r="D17" i="7"/>
  <c r="D18" i="7"/>
  <c r="D13" i="7"/>
  <c r="B14" i="7"/>
  <c r="B15" i="7"/>
  <c r="B16" i="7"/>
  <c r="B17" i="7"/>
  <c r="B18" i="7"/>
  <c r="B19" i="7"/>
  <c r="B20" i="7"/>
  <c r="D20" i="7"/>
  <c r="B21" i="7"/>
  <c r="D21" i="7"/>
  <c r="B22" i="7"/>
  <c r="D22" i="7"/>
  <c r="B23" i="7"/>
  <c r="D23" i="7"/>
  <c r="B24" i="7"/>
  <c r="D24" i="7"/>
  <c r="B25" i="7"/>
  <c r="D25" i="7"/>
  <c r="B26" i="7"/>
  <c r="D26" i="7"/>
  <c r="B27" i="7"/>
  <c r="D27" i="7"/>
  <c r="B28" i="7"/>
  <c r="D28" i="7"/>
  <c r="B13" i="7"/>
  <c r="AE34" i="5"/>
  <c r="AE35" i="5"/>
  <c r="M21" i="10"/>
  <c r="M22" i="10"/>
  <c r="M23" i="10"/>
  <c r="M24" i="10"/>
  <c r="M25" i="10"/>
  <c r="M26" i="10"/>
  <c r="M27" i="10"/>
  <c r="M28" i="10"/>
  <c r="M29" i="10"/>
  <c r="M20" i="10"/>
  <c r="M8" i="10" s="1"/>
  <c r="G9" i="10"/>
  <c r="L10" i="10"/>
  <c r="L11" i="10"/>
  <c r="L12" i="10"/>
  <c r="L13" i="10"/>
  <c r="L14" i="10"/>
  <c r="L15" i="10"/>
  <c r="L16" i="10"/>
  <c r="L17" i="10"/>
  <c r="L18" i="10"/>
  <c r="L19" i="10"/>
  <c r="L20" i="10"/>
  <c r="L21" i="10"/>
  <c r="L22" i="10"/>
  <c r="L23" i="10"/>
  <c r="L24" i="10"/>
  <c r="L25" i="10"/>
  <c r="L26" i="10"/>
  <c r="L27" i="10"/>
  <c r="L28" i="10"/>
  <c r="L29" i="10"/>
  <c r="L9" i="10"/>
  <c r="J10" i="10"/>
  <c r="J11" i="10"/>
  <c r="J12" i="10"/>
  <c r="J13" i="10"/>
  <c r="J14" i="10"/>
  <c r="J15" i="10"/>
  <c r="J16" i="10"/>
  <c r="J17" i="10"/>
  <c r="J18" i="10"/>
  <c r="J19" i="10"/>
  <c r="J20" i="10"/>
  <c r="J21" i="10"/>
  <c r="J22" i="10"/>
  <c r="J23" i="10"/>
  <c r="J24" i="10"/>
  <c r="J25" i="10"/>
  <c r="J26" i="10"/>
  <c r="J27" i="10"/>
  <c r="J28" i="10"/>
  <c r="J29" i="10"/>
  <c r="J9" i="10"/>
  <c r="I10" i="10"/>
  <c r="I11" i="10"/>
  <c r="I12" i="10"/>
  <c r="I13" i="10"/>
  <c r="I14" i="10"/>
  <c r="I15" i="10"/>
  <c r="I16" i="10"/>
  <c r="I17" i="10"/>
  <c r="I18" i="10"/>
  <c r="I19" i="10"/>
  <c r="I20" i="10"/>
  <c r="I21" i="10"/>
  <c r="I22" i="10"/>
  <c r="I23" i="10"/>
  <c r="I24" i="10"/>
  <c r="I25" i="10"/>
  <c r="I26" i="10"/>
  <c r="I27" i="10"/>
  <c r="I28" i="10"/>
  <c r="I29" i="10"/>
  <c r="I30" i="10"/>
  <c r="I9" i="10"/>
  <c r="H10" i="10"/>
  <c r="H11" i="10"/>
  <c r="H12" i="10"/>
  <c r="H13" i="10"/>
  <c r="H14" i="10"/>
  <c r="H15" i="10"/>
  <c r="H16" i="10"/>
  <c r="H17" i="10"/>
  <c r="H18" i="10"/>
  <c r="H19" i="10"/>
  <c r="H20" i="10"/>
  <c r="H21" i="10"/>
  <c r="H22" i="10"/>
  <c r="H23" i="10"/>
  <c r="H24" i="10"/>
  <c r="H25" i="10"/>
  <c r="H26" i="10"/>
  <c r="H27" i="10"/>
  <c r="H28" i="10"/>
  <c r="H29" i="10"/>
  <c r="H30" i="10"/>
  <c r="H31" i="10"/>
  <c r="H9" i="10"/>
  <c r="G10" i="10"/>
  <c r="G11" i="10"/>
  <c r="G12" i="10"/>
  <c r="G13" i="10"/>
  <c r="G14" i="10"/>
  <c r="G15" i="10"/>
  <c r="G16" i="10"/>
  <c r="G17" i="10"/>
  <c r="G18" i="10"/>
  <c r="G19" i="10"/>
  <c r="G20" i="10"/>
  <c r="G21" i="10"/>
  <c r="G22" i="10"/>
  <c r="G23" i="10"/>
  <c r="G24" i="10"/>
  <c r="G25" i="10"/>
  <c r="G26" i="10"/>
  <c r="G27" i="10"/>
  <c r="G28" i="10"/>
  <c r="G29" i="10"/>
  <c r="C27" i="10"/>
  <c r="C28" i="10"/>
  <c r="C29" i="10"/>
  <c r="C26" i="10"/>
  <c r="B26" i="10"/>
  <c r="B25" i="10"/>
  <c r="B21" i="10"/>
  <c r="B22" i="10"/>
  <c r="B23" i="10"/>
  <c r="B24" i="10"/>
  <c r="B27" i="10"/>
  <c r="B28" i="10"/>
  <c r="B29" i="10"/>
  <c r="B20" i="10"/>
  <c r="B10" i="10"/>
  <c r="B11" i="10"/>
  <c r="B12" i="10"/>
  <c r="B13" i="10"/>
  <c r="B14" i="10"/>
  <c r="B15" i="10"/>
  <c r="B16" i="10"/>
  <c r="B17" i="10"/>
  <c r="B18" i="10"/>
  <c r="B19" i="10"/>
  <c r="B9" i="10"/>
  <c r="B30" i="10"/>
  <c r="B31" i="10"/>
  <c r="B32" i="10"/>
  <c r="B33" i="10"/>
  <c r="B34" i="10"/>
  <c r="B35" i="10"/>
  <c r="L30" i="10"/>
  <c r="L31" i="10"/>
  <c r="A10" i="10"/>
  <c r="A11" i="10"/>
  <c r="A12" i="10"/>
  <c r="A13" i="10"/>
  <c r="A14" i="10"/>
  <c r="A15" i="10"/>
  <c r="A16" i="10"/>
  <c r="A17" i="10"/>
  <c r="A18" i="10"/>
  <c r="A19" i="10"/>
  <c r="A20" i="10"/>
  <c r="A21" i="10"/>
  <c r="A22" i="10"/>
  <c r="A23" i="10"/>
  <c r="A24" i="10"/>
  <c r="A25" i="10"/>
  <c r="A26" i="10"/>
  <c r="A27" i="10"/>
  <c r="A28" i="10"/>
  <c r="A29" i="10"/>
  <c r="A30" i="10"/>
  <c r="A31" i="10"/>
  <c r="A32" i="10"/>
  <c r="A33" i="10"/>
  <c r="A34" i="10"/>
  <c r="A35" i="10"/>
  <c r="A9" i="10"/>
  <c r="K29" i="10"/>
  <c r="K28" i="10"/>
  <c r="K27" i="10"/>
  <c r="K26" i="10"/>
  <c r="K25" i="10"/>
  <c r="K24" i="10"/>
  <c r="K23" i="10"/>
  <c r="K22" i="10"/>
  <c r="K21" i="10"/>
  <c r="K20" i="10"/>
  <c r="C10" i="10"/>
  <c r="D10" i="10"/>
  <c r="E10" i="10"/>
  <c r="F10" i="10"/>
  <c r="C11" i="10"/>
  <c r="D11" i="10"/>
  <c r="E11" i="10"/>
  <c r="F11" i="10"/>
  <c r="C12" i="10"/>
  <c r="D12" i="10"/>
  <c r="E12" i="10"/>
  <c r="F12" i="10"/>
  <c r="C13" i="10"/>
  <c r="D13" i="10"/>
  <c r="E13" i="10"/>
  <c r="F13" i="10"/>
  <c r="C14" i="10"/>
  <c r="D14" i="10"/>
  <c r="E14" i="10"/>
  <c r="F14" i="10"/>
  <c r="C15" i="10"/>
  <c r="D15" i="10"/>
  <c r="E15" i="10"/>
  <c r="F15" i="10"/>
  <c r="C16" i="10"/>
  <c r="D16" i="10"/>
  <c r="E16" i="10"/>
  <c r="F16" i="10"/>
  <c r="C17" i="10"/>
  <c r="D17" i="10"/>
  <c r="E17" i="10"/>
  <c r="F17" i="10"/>
  <c r="C18" i="10"/>
  <c r="D18" i="10"/>
  <c r="E18" i="10"/>
  <c r="F18" i="10"/>
  <c r="C19" i="10"/>
  <c r="D19" i="10"/>
  <c r="E19" i="10"/>
  <c r="F19" i="10"/>
  <c r="K19" i="10"/>
  <c r="C20" i="10"/>
  <c r="D20" i="10"/>
  <c r="E20" i="10"/>
  <c r="F20" i="10"/>
  <c r="C21" i="10"/>
  <c r="D21" i="10"/>
  <c r="E21" i="10"/>
  <c r="F21" i="10"/>
  <c r="C22" i="10"/>
  <c r="D22" i="10"/>
  <c r="E22" i="10"/>
  <c r="F22" i="10"/>
  <c r="C23" i="10"/>
  <c r="D23" i="10"/>
  <c r="E23" i="10"/>
  <c r="F23" i="10"/>
  <c r="C24" i="10"/>
  <c r="D24" i="10"/>
  <c r="E24" i="10"/>
  <c r="F24" i="10"/>
  <c r="C25" i="10"/>
  <c r="D25" i="10"/>
  <c r="E25" i="10"/>
  <c r="F25" i="10"/>
  <c r="D26" i="10"/>
  <c r="E26" i="10"/>
  <c r="F26" i="10"/>
  <c r="D27" i="10"/>
  <c r="E27" i="10"/>
  <c r="F27" i="10"/>
  <c r="D28" i="10"/>
  <c r="E28" i="10"/>
  <c r="F28" i="10"/>
  <c r="D29" i="10"/>
  <c r="E29" i="10"/>
  <c r="F29" i="10"/>
  <c r="C30" i="10"/>
  <c r="D30" i="10"/>
  <c r="E30" i="10"/>
  <c r="F30" i="10"/>
  <c r="G30" i="10"/>
  <c r="J30" i="10"/>
  <c r="K30" i="10"/>
  <c r="C31" i="10"/>
  <c r="D31" i="10"/>
  <c r="E31" i="10"/>
  <c r="F31" i="10"/>
  <c r="G31" i="10"/>
  <c r="I31" i="10"/>
  <c r="J31" i="10"/>
  <c r="K31" i="10"/>
  <c r="C32" i="10"/>
  <c r="D32" i="10"/>
  <c r="E32" i="10"/>
  <c r="F32" i="10"/>
  <c r="G32" i="10"/>
  <c r="H32" i="10"/>
  <c r="I32" i="10"/>
  <c r="J32" i="10"/>
  <c r="K32" i="10"/>
  <c r="L32" i="10"/>
  <c r="C33" i="10"/>
  <c r="D33" i="10"/>
  <c r="E33" i="10"/>
  <c r="F33" i="10"/>
  <c r="G33" i="10"/>
  <c r="H33" i="10"/>
  <c r="I33" i="10"/>
  <c r="J33" i="10"/>
  <c r="K33" i="10"/>
  <c r="L33" i="10"/>
  <c r="C34" i="10"/>
  <c r="D34" i="10"/>
  <c r="E34" i="10"/>
  <c r="F34" i="10"/>
  <c r="G34" i="10"/>
  <c r="H34" i="10"/>
  <c r="I34" i="10"/>
  <c r="J34" i="10"/>
  <c r="K34" i="10"/>
  <c r="L34" i="10"/>
  <c r="C35" i="10"/>
  <c r="D35" i="10"/>
  <c r="E35" i="10"/>
  <c r="F35" i="10"/>
  <c r="G35" i="10"/>
  <c r="H35" i="10"/>
  <c r="I35" i="10"/>
  <c r="J35" i="10"/>
  <c r="K35" i="10"/>
  <c r="L35" i="10"/>
  <c r="A24" i="14"/>
  <c r="A23" i="14"/>
  <c r="A22" i="14"/>
  <c r="A21" i="14"/>
  <c r="A20" i="14"/>
  <c r="A19" i="14"/>
  <c r="A18" i="14"/>
  <c r="A17" i="14"/>
  <c r="A16" i="14"/>
  <c r="A15" i="14"/>
  <c r="K10" i="10"/>
  <c r="K11" i="10"/>
  <c r="K12" i="10"/>
  <c r="K13" i="10"/>
  <c r="K14" i="10"/>
  <c r="K15" i="10"/>
  <c r="K16" i="10"/>
  <c r="K17" i="10"/>
  <c r="K18" i="10"/>
  <c r="K9" i="10"/>
  <c r="F9" i="10"/>
  <c r="E9" i="10"/>
  <c r="D9" i="10"/>
  <c r="C9" i="10"/>
  <c r="D21" i="12"/>
  <c r="K16" i="12" l="1"/>
  <c r="E17" i="12"/>
  <c r="AG3" i="18"/>
  <c r="S28" i="7"/>
  <c r="U28" i="7" s="1"/>
  <c r="O1" i="5"/>
  <c r="BH7" i="18"/>
  <c r="AK7" i="18"/>
  <c r="Q17" i="19"/>
  <c r="R17" i="19" s="1"/>
  <c r="AL7" i="18"/>
  <c r="AG7" i="18"/>
  <c r="Q13" i="19"/>
  <c r="S13" i="19" s="1"/>
  <c r="R8" i="20"/>
  <c r="AJ7" i="18"/>
  <c r="R5" i="20"/>
  <c r="R9" i="20"/>
  <c r="R6" i="20"/>
  <c r="Q13" i="20"/>
  <c r="R11" i="20"/>
  <c r="R10" i="20"/>
  <c r="R12" i="20"/>
  <c r="R7" i="20"/>
  <c r="AN7" i="18"/>
  <c r="AP7" i="18"/>
  <c r="AG1" i="18"/>
  <c r="Q11" i="19"/>
  <c r="AF7" i="18"/>
  <c r="AI7" i="18"/>
  <c r="Q10" i="19"/>
  <c r="Q12" i="19"/>
  <c r="AM7" i="18"/>
  <c r="AE7" i="18"/>
  <c r="Q9" i="19"/>
  <c r="G13" i="20"/>
  <c r="R13" i="20" s="1"/>
  <c r="AH7" i="18"/>
  <c r="Q8" i="19"/>
  <c r="Q4" i="20" s="1"/>
  <c r="AD7" i="18"/>
  <c r="Q16" i="19"/>
  <c r="Q15" i="19"/>
  <c r="R15" i="19" s="1"/>
  <c r="AO7" i="18"/>
  <c r="Q14" i="19"/>
  <c r="S8" i="7"/>
  <c r="S12" i="7"/>
  <c r="E8" i="10"/>
  <c r="R4" i="20"/>
  <c r="K1" i="19"/>
  <c r="L8" i="10"/>
  <c r="F8" i="10"/>
  <c r="S11" i="7"/>
  <c r="U11" i="7" s="1"/>
  <c r="S10" i="7"/>
  <c r="S9" i="7"/>
  <c r="U9" i="7" s="1"/>
  <c r="C8" i="10"/>
  <c r="D8" i="10"/>
  <c r="B8" i="10"/>
  <c r="G8" i="10"/>
  <c r="H8" i="10"/>
  <c r="I8" i="10"/>
  <c r="J8" i="10"/>
  <c r="S21" i="14"/>
  <c r="S19" i="14"/>
  <c r="S16" i="14"/>
  <c r="S54" i="7"/>
  <c r="S22" i="7"/>
  <c r="U22" i="7" s="1"/>
  <c r="S18" i="14"/>
  <c r="S17" i="7"/>
  <c r="U17" i="7" s="1"/>
  <c r="S16" i="7"/>
  <c r="U16" i="7" s="1"/>
  <c r="S23" i="14"/>
  <c r="S15" i="14"/>
  <c r="S22" i="14"/>
  <c r="S26" i="7"/>
  <c r="U26" i="7" s="1"/>
  <c r="S18" i="7"/>
  <c r="S14" i="7"/>
  <c r="U14" i="7" s="1"/>
  <c r="S24" i="14"/>
  <c r="S17" i="14"/>
  <c r="S20" i="14"/>
  <c r="S21" i="7"/>
  <c r="S15" i="7"/>
  <c r="U15" i="7" s="1"/>
  <c r="S13" i="7"/>
  <c r="K8" i="10"/>
  <c r="S23" i="7"/>
  <c r="U23" i="7" s="1"/>
  <c r="S24" i="7"/>
  <c r="S20" i="7"/>
  <c r="S27" i="7"/>
  <c r="U27" i="7" s="1"/>
  <c r="S19" i="7"/>
  <c r="S53" i="7"/>
  <c r="U53" i="7" s="1"/>
  <c r="S25" i="7"/>
  <c r="G16" i="12" l="1"/>
  <c r="G20" i="12" s="1"/>
  <c r="R14" i="14"/>
  <c r="U18" i="7"/>
  <c r="R21" i="14"/>
  <c r="U25" i="7"/>
  <c r="T54" i="7"/>
  <c r="U54" i="7"/>
  <c r="R20" i="14"/>
  <c r="U24" i="7"/>
  <c r="R15" i="14"/>
  <c r="U19" i="7"/>
  <c r="R16" i="14"/>
  <c r="U20" i="7"/>
  <c r="R17" i="14"/>
  <c r="U21" i="7"/>
  <c r="R8" i="14"/>
  <c r="U12" i="7"/>
  <c r="R6" i="14"/>
  <c r="U10" i="7"/>
  <c r="R4" i="14"/>
  <c r="U8" i="7"/>
  <c r="R9" i="14"/>
  <c r="U13" i="7"/>
  <c r="T22" i="7"/>
  <c r="R18" i="14"/>
  <c r="T28" i="7"/>
  <c r="R24" i="14"/>
  <c r="T23" i="7"/>
  <c r="R19" i="14"/>
  <c r="T27" i="7"/>
  <c r="R23" i="14"/>
  <c r="T26" i="7"/>
  <c r="R22" i="14"/>
  <c r="T16" i="7"/>
  <c r="R12" i="14"/>
  <c r="R13" i="14"/>
  <c r="T15" i="7"/>
  <c r="R11" i="14"/>
  <c r="T9" i="7"/>
  <c r="R5" i="14"/>
  <c r="T14" i="7"/>
  <c r="R10" i="14"/>
  <c r="R7" i="14"/>
  <c r="Q11" i="20"/>
  <c r="S8" i="19"/>
  <c r="S5" i="7"/>
  <c r="E16" i="12"/>
  <c r="E20" i="12" s="1"/>
  <c r="S17" i="19"/>
  <c r="R13" i="19"/>
  <c r="Q9" i="20"/>
  <c r="Q5" i="19"/>
  <c r="AQ7" i="18"/>
  <c r="Q6" i="20"/>
  <c r="S10" i="19"/>
  <c r="R10" i="19"/>
  <c r="Q10" i="20"/>
  <c r="R14" i="19"/>
  <c r="S14" i="19"/>
  <c r="Q5" i="20"/>
  <c r="R9" i="19"/>
  <c r="S9" i="19"/>
  <c r="S11" i="19"/>
  <c r="R11" i="19"/>
  <c r="Q7" i="20"/>
  <c r="R8" i="19"/>
  <c r="Q12" i="20"/>
  <c r="R16" i="19"/>
  <c r="S16" i="19"/>
  <c r="S15" i="19"/>
  <c r="R12" i="19"/>
  <c r="S12" i="19"/>
  <c r="Q8" i="20"/>
  <c r="R27" i="14"/>
  <c r="T17" i="7"/>
  <c r="T12" i="7"/>
  <c r="T11" i="7"/>
  <c r="T10" i="7"/>
  <c r="T8" i="7"/>
  <c r="T18" i="7"/>
  <c r="T21" i="7"/>
  <c r="T13" i="7"/>
  <c r="T24" i="7"/>
  <c r="T25" i="7"/>
  <c r="T53" i="7"/>
  <c r="R26" i="14"/>
  <c r="F16" i="12"/>
  <c r="F20" i="12" s="1"/>
  <c r="M1" i="7"/>
  <c r="T20" i="7"/>
  <c r="T19" i="7"/>
  <c r="G21" i="12" l="1"/>
  <c r="G22" i="12" s="1"/>
  <c r="T5" i="7"/>
  <c r="I1" i="7" s="1"/>
  <c r="U5" i="7"/>
  <c r="S5" i="19"/>
  <c r="R5" i="19"/>
  <c r="H1" i="19" s="1"/>
  <c r="L3" i="31"/>
</calcChain>
</file>

<file path=xl/sharedStrings.xml><?xml version="1.0" encoding="utf-8"?>
<sst xmlns="http://schemas.openxmlformats.org/spreadsheetml/2006/main" count="3386" uniqueCount="1475">
  <si>
    <t>Size</t>
  </si>
  <si>
    <t>Price without VAT</t>
  </si>
  <si>
    <t>black</t>
  </si>
  <si>
    <t>blue</t>
  </si>
  <si>
    <t xml:space="preserve">Sum </t>
  </si>
  <si>
    <t>kg</t>
  </si>
  <si>
    <t>sum kg</t>
  </si>
  <si>
    <t>Sum Price without VAT</t>
  </si>
  <si>
    <t>EUR</t>
  </si>
  <si>
    <t>red</t>
  </si>
  <si>
    <t>yellow</t>
  </si>
  <si>
    <t>SUM</t>
  </si>
  <si>
    <t>KG</t>
  </si>
  <si>
    <t>ordered</t>
  </si>
  <si>
    <t>Sum SETS</t>
  </si>
  <si>
    <t>green</t>
  </si>
  <si>
    <t>gray</t>
  </si>
  <si>
    <t>Dimensions</t>
  </si>
  <si>
    <t>greenn</t>
  </si>
  <si>
    <t>CUSTOMER</t>
  </si>
  <si>
    <t>izdelek</t>
  </si>
  <si>
    <t>wood</t>
  </si>
  <si>
    <t>mali volumni</t>
  </si>
  <si>
    <t>veliki volumni</t>
  </si>
  <si>
    <t>logo mali</t>
  </si>
  <si>
    <t>logo velik</t>
  </si>
  <si>
    <t>ploščica</t>
  </si>
  <si>
    <t>pesek/g</t>
  </si>
  <si>
    <t>polie pes</t>
  </si>
  <si>
    <t>barva</t>
  </si>
  <si>
    <t>pigment</t>
  </si>
  <si>
    <t>pesek/Kg</t>
  </si>
  <si>
    <t>polie  KG</t>
  </si>
  <si>
    <t>barva Kg</t>
  </si>
  <si>
    <t>pigment Kg</t>
  </si>
  <si>
    <t>surov.poli kg</t>
  </si>
  <si>
    <t>poli sur kg</t>
  </si>
  <si>
    <t>unit matice</t>
  </si>
  <si>
    <t>Sum pieces</t>
  </si>
  <si>
    <t>DISCOUNT</t>
  </si>
  <si>
    <t xml:space="preserve">SUM </t>
  </si>
  <si>
    <t>%</t>
  </si>
  <si>
    <t>Delivery address:</t>
  </si>
  <si>
    <t>Dual Tex.</t>
  </si>
  <si>
    <t>Sum kg</t>
  </si>
  <si>
    <t>Nr. of pcs.</t>
  </si>
  <si>
    <t>Price without VAT in €</t>
  </si>
  <si>
    <t>T-nuts</t>
  </si>
  <si>
    <t>Fixing</t>
  </si>
  <si>
    <t>sum kos</t>
  </si>
  <si>
    <t>grey</t>
  </si>
  <si>
    <t xml:space="preserve">360LINE D.O.O.                   BAČ 49A                              6235 KNEŽAK              SLOVENIA                             VAT: SI32177330 </t>
  </si>
  <si>
    <t>Palette No.:</t>
  </si>
  <si>
    <t>Name:</t>
  </si>
  <si>
    <t>Dimensions:</t>
  </si>
  <si>
    <t>Date:</t>
  </si>
  <si>
    <t>Signature:</t>
  </si>
  <si>
    <t>NAME</t>
  </si>
  <si>
    <t>L</t>
  </si>
  <si>
    <t>R1</t>
  </si>
  <si>
    <t>R2</t>
  </si>
  <si>
    <t>R3</t>
  </si>
  <si>
    <t>R4</t>
  </si>
  <si>
    <t>R5</t>
  </si>
  <si>
    <t>R6</t>
  </si>
  <si>
    <t>R7</t>
  </si>
  <si>
    <t>R8</t>
  </si>
  <si>
    <t>R9</t>
  </si>
  <si>
    <t>R10</t>
  </si>
  <si>
    <t>Name</t>
  </si>
  <si>
    <t xml:space="preserve"> PACKING LIST -  READY holds</t>
  </si>
  <si>
    <t>hut</t>
  </si>
  <si>
    <t>house</t>
  </si>
  <si>
    <t>bakery</t>
  </si>
  <si>
    <t>library</t>
  </si>
  <si>
    <t>gallery</t>
  </si>
  <si>
    <t>palace</t>
  </si>
  <si>
    <t>bank</t>
  </si>
  <si>
    <t>pool</t>
  </si>
  <si>
    <t>plaza</t>
  </si>
  <si>
    <t>stadium</t>
  </si>
  <si>
    <t>25x25x11cm</t>
  </si>
  <si>
    <t>25x25x18cm</t>
  </si>
  <si>
    <t>25x50x11cm</t>
  </si>
  <si>
    <t>25x50x18cm</t>
  </si>
  <si>
    <t>50x50x11cm</t>
  </si>
  <si>
    <t>50x50x18cm</t>
  </si>
  <si>
    <t>100x50x11cm</t>
  </si>
  <si>
    <t>100x50x18cm</t>
  </si>
  <si>
    <t>transparent</t>
  </si>
  <si>
    <t>150x75x18cm</t>
  </si>
  <si>
    <t>transp.</t>
  </si>
  <si>
    <r>
      <rPr>
        <b/>
        <sz val="16"/>
        <color theme="1"/>
        <rFont val="Al Nile"/>
        <charset val="178"/>
      </rPr>
      <t>CITY LINE</t>
    </r>
    <r>
      <rPr>
        <sz val="16"/>
        <color theme="1"/>
        <rFont val="Al Nile"/>
        <charset val="178"/>
      </rPr>
      <t xml:space="preserve"> - bolt-on WOODEN VOLUMES</t>
    </r>
  </si>
  <si>
    <t>SI56 3300 0001 0251 921</t>
  </si>
  <si>
    <t>SWIFT: SI56 3300 0001 0251 921</t>
  </si>
  <si>
    <t>Bic: HAABSI22</t>
  </si>
  <si>
    <t>Addiko Bank d.d.</t>
  </si>
  <si>
    <t>Address: Dunajska cesta 117, 1000 Ljubljana</t>
  </si>
  <si>
    <t>PAKIRANJE</t>
  </si>
  <si>
    <t>stranka</t>
  </si>
  <si>
    <t>št.naročila</t>
  </si>
  <si>
    <t>ODGOVOREN ZA PAKIRANJE IN ODPREMO:</t>
  </si>
  <si>
    <t>ime in priimek</t>
  </si>
  <si>
    <t>podpis</t>
  </si>
  <si>
    <t>datum SPAKIRANO</t>
  </si>
  <si>
    <t>white</t>
  </si>
  <si>
    <t>plosce/m2</t>
  </si>
  <si>
    <t>plošče m2</t>
  </si>
  <si>
    <t>R11</t>
  </si>
  <si>
    <t>R12</t>
  </si>
  <si>
    <t>#</t>
  </si>
  <si>
    <t>kos GRP</t>
  </si>
  <si>
    <t>kos WOOD</t>
  </si>
  <si>
    <t>spakirano</t>
  </si>
  <si>
    <t>LYNX wood</t>
  </si>
  <si>
    <t>360 hangboards</t>
  </si>
  <si>
    <t>360 accessories</t>
  </si>
  <si>
    <t>SO ILL wood</t>
  </si>
  <si>
    <t>SIMPL wood</t>
  </si>
  <si>
    <t>TTC (les+grifi)</t>
  </si>
  <si>
    <t>ROCK CITY wood</t>
  </si>
  <si>
    <t>bolt-on / screw.ons</t>
  </si>
  <si>
    <t>10cm CUBE or PYRAMID symbol for sizing is representing GRP or WOOD  material</t>
  </si>
  <si>
    <t>DT</t>
  </si>
  <si>
    <t>Dual. Tex.</t>
  </si>
  <si>
    <t>PALETA Z ŽIGOM</t>
  </si>
  <si>
    <t>DA</t>
  </si>
  <si>
    <t>NE</t>
  </si>
  <si>
    <t>mint</t>
  </si>
  <si>
    <t>deep rose</t>
  </si>
  <si>
    <t>new</t>
  </si>
  <si>
    <t>SUM of pieces:</t>
  </si>
  <si>
    <r>
      <t xml:space="preserve">BLACK            </t>
    </r>
    <r>
      <rPr>
        <sz val="10"/>
        <color theme="0" tint="-4.9989318521683403E-2"/>
        <rFont val="Al Nile"/>
        <charset val="238"/>
      </rPr>
      <t>RAL 9005</t>
    </r>
  </si>
  <si>
    <r>
      <t xml:space="preserve">RED              </t>
    </r>
    <r>
      <rPr>
        <sz val="10"/>
        <color theme="1"/>
        <rFont val="Al Nile"/>
        <charset val="238"/>
      </rPr>
      <t xml:space="preserve">RAL 3000 </t>
    </r>
  </si>
  <si>
    <r>
      <t xml:space="preserve">YELLOW   </t>
    </r>
    <r>
      <rPr>
        <sz val="10"/>
        <color theme="1"/>
        <rFont val="Al Nile"/>
        <charset val="238"/>
      </rPr>
      <t>RAL 1018</t>
    </r>
    <r>
      <rPr>
        <sz val="12"/>
        <color theme="1"/>
        <rFont val="Al Nile"/>
        <charset val="238"/>
      </rPr>
      <t xml:space="preserve"> </t>
    </r>
  </si>
  <si>
    <r>
      <t xml:space="preserve">BLUE              </t>
    </r>
    <r>
      <rPr>
        <sz val="10"/>
        <color theme="1"/>
        <rFont val="Al Nile"/>
        <charset val="238"/>
      </rPr>
      <t>RAL 5015</t>
    </r>
  </si>
  <si>
    <r>
      <t xml:space="preserve">GREEN        </t>
    </r>
    <r>
      <rPr>
        <sz val="10"/>
        <color theme="1"/>
        <rFont val="Al Nile"/>
        <charset val="238"/>
      </rPr>
      <t>RAL 6018</t>
    </r>
  </si>
  <si>
    <r>
      <t xml:space="preserve">GREY </t>
    </r>
    <r>
      <rPr>
        <sz val="10"/>
        <rFont val="Al Nile"/>
        <charset val="238"/>
      </rPr>
      <t xml:space="preserve">               RAL 7001</t>
    </r>
  </si>
  <si>
    <r>
      <rPr>
        <sz val="12"/>
        <color theme="1"/>
        <rFont val="Calibri"/>
        <family val="2"/>
        <scheme val="minor"/>
      </rPr>
      <t xml:space="preserve">MINT   </t>
    </r>
    <r>
      <rPr>
        <sz val="10"/>
        <color theme="1"/>
        <rFont val="Calibri (Body)_x0000_"/>
      </rPr>
      <t>RAL6027</t>
    </r>
  </si>
  <si>
    <r>
      <rPr>
        <sz val="10"/>
        <color theme="0"/>
        <rFont val="Calibri (Body)_x0000_"/>
      </rPr>
      <t>DEEP ROSE</t>
    </r>
    <r>
      <rPr>
        <sz val="12"/>
        <color theme="0"/>
        <rFont val="Calibri"/>
        <family val="2"/>
        <scheme val="minor"/>
      </rPr>
      <t xml:space="preserve"> </t>
    </r>
    <r>
      <rPr>
        <sz val="8"/>
        <color theme="0"/>
        <rFont val="Calibri (Body)_x0000_"/>
        <charset val="238"/>
      </rPr>
      <t>RAL4008</t>
    </r>
  </si>
  <si>
    <t xml:space="preserve">mint </t>
  </si>
  <si>
    <t>95x72x20 cm</t>
  </si>
  <si>
    <t>33,5x22x11 cm</t>
  </si>
  <si>
    <t>33,5x23,5x11 cm</t>
  </si>
  <si>
    <t>56,5x36x16,5 cm</t>
  </si>
  <si>
    <t>55,5x34x15 cm</t>
  </si>
  <si>
    <t>61,5x44x12 cm</t>
  </si>
  <si>
    <t>62,5x43x24 cm</t>
  </si>
  <si>
    <t>Materal</t>
  </si>
  <si>
    <t>orange</t>
  </si>
  <si>
    <t>pink</t>
  </si>
  <si>
    <t>purple</t>
  </si>
  <si>
    <r>
      <rPr>
        <b/>
        <sz val="12"/>
        <color theme="0"/>
        <rFont val="Calibri"/>
        <family val="2"/>
        <scheme val="minor"/>
      </rPr>
      <t>PURPLE</t>
    </r>
    <r>
      <rPr>
        <sz val="12"/>
        <color theme="0"/>
        <rFont val="Calibri"/>
        <family val="2"/>
        <scheme val="minor"/>
      </rPr>
      <t xml:space="preserve">      </t>
    </r>
    <r>
      <rPr>
        <sz val="8"/>
        <color theme="0"/>
        <rFont val="Calibri"/>
        <family val="2"/>
        <scheme val="minor"/>
      </rPr>
      <t>S4050-R60B/M</t>
    </r>
  </si>
  <si>
    <r>
      <rPr>
        <b/>
        <sz val="12"/>
        <rFont val="Calibri"/>
        <family val="2"/>
        <scheme val="minor"/>
      </rPr>
      <t xml:space="preserve">PINK </t>
    </r>
    <r>
      <rPr>
        <sz val="12"/>
        <rFont val="Calibri"/>
        <family val="2"/>
        <scheme val="minor"/>
      </rPr>
      <t xml:space="preserve">        </t>
    </r>
    <r>
      <rPr>
        <sz val="10"/>
        <rFont val="Calibri"/>
        <family val="2"/>
        <scheme val="minor"/>
      </rPr>
      <t xml:space="preserve">  RAL 4003</t>
    </r>
  </si>
  <si>
    <r>
      <rPr>
        <b/>
        <sz val="12"/>
        <rFont val="Calibri"/>
        <family val="2"/>
        <scheme val="minor"/>
      </rPr>
      <t>ORANGE</t>
    </r>
    <r>
      <rPr>
        <sz val="12"/>
        <rFont val="Calibri"/>
        <family val="2"/>
        <scheme val="minor"/>
      </rPr>
      <t xml:space="preserve"> </t>
    </r>
    <r>
      <rPr>
        <sz val="10"/>
        <rFont val="Calibri"/>
        <family val="2"/>
        <scheme val="minor"/>
      </rPr>
      <t>RAL 1033</t>
    </r>
  </si>
  <si>
    <t>ON ORDER</t>
  </si>
  <si>
    <t>IN STOCK (3 sets of each)</t>
  </si>
  <si>
    <t>R13</t>
  </si>
  <si>
    <t>R14</t>
  </si>
  <si>
    <t>R15</t>
  </si>
  <si>
    <t>R16</t>
  </si>
  <si>
    <t>R17</t>
  </si>
  <si>
    <t>R18</t>
  </si>
  <si>
    <t>R19</t>
  </si>
  <si>
    <t>R20</t>
  </si>
  <si>
    <t>73x47x25 cm</t>
  </si>
  <si>
    <t>73x49x33 cm</t>
  </si>
  <si>
    <t>62x35x20 cm</t>
  </si>
  <si>
    <t>XL</t>
  </si>
  <si>
    <t>ARTLINE PU</t>
  </si>
  <si>
    <t>INDOOR VOLUMES</t>
  </si>
  <si>
    <t>norma</t>
  </si>
  <si>
    <t>SUM:</t>
  </si>
  <si>
    <t>Production quota pet set</t>
  </si>
  <si>
    <t xml:space="preserve">Ordered production quota </t>
  </si>
  <si>
    <r>
      <rPr>
        <b/>
        <sz val="10"/>
        <rFont val="Calibri"/>
        <family val="2"/>
        <scheme val="minor"/>
      </rPr>
      <t>DEEP ORANGE</t>
    </r>
    <r>
      <rPr>
        <sz val="10"/>
        <rFont val="Calibri"/>
        <family val="2"/>
        <scheme val="minor"/>
      </rPr>
      <t xml:space="preserve">          RAL 2011</t>
    </r>
  </si>
  <si>
    <t>deppe orange</t>
  </si>
  <si>
    <t>deep orange</t>
  </si>
  <si>
    <t>sum set</t>
  </si>
  <si>
    <t>READY GRP CITY LINE</t>
  </si>
  <si>
    <t>READY GRP BASES</t>
  </si>
  <si>
    <t>READY WOOD CITY LINE</t>
  </si>
  <si>
    <t>sum kos norma</t>
  </si>
  <si>
    <t>PACKING LIST - READY GRP</t>
  </si>
  <si>
    <t>PACKING LIST - READY WOOD</t>
  </si>
  <si>
    <t>NEW</t>
  </si>
  <si>
    <t>2XL</t>
  </si>
  <si>
    <t>4XL</t>
  </si>
  <si>
    <t>R21</t>
  </si>
  <si>
    <t>R22</t>
  </si>
  <si>
    <t>SO ILL accessories</t>
  </si>
  <si>
    <t>DELTA wood</t>
  </si>
  <si>
    <t>sloper</t>
  </si>
  <si>
    <t>jug</t>
  </si>
  <si>
    <t>pinch</t>
  </si>
  <si>
    <t>crimp</t>
  </si>
  <si>
    <t>edge</t>
  </si>
  <si>
    <t>71x52,5x29 cm</t>
  </si>
  <si>
    <t>34,5x23,5x8 cm</t>
  </si>
  <si>
    <t>35x24,5x12 cm</t>
  </si>
  <si>
    <t>72x53,5x11,5 cm</t>
  </si>
  <si>
    <t>52x35x17 cm</t>
  </si>
  <si>
    <t>screws 
50 mm</t>
  </si>
  <si>
    <t>screws
70 mm</t>
  </si>
  <si>
    <t>screws
longer mm</t>
  </si>
  <si>
    <t>CITY LINE</t>
  </si>
  <si>
    <t>BASES</t>
  </si>
  <si>
    <t>M</t>
  </si>
  <si>
    <t>DIMENSIONS</t>
  </si>
  <si>
    <t>TYPE</t>
  </si>
  <si>
    <t>T-NUTS</t>
  </si>
  <si>
    <t>FIXING</t>
  </si>
  <si>
    <t>PRICE WITHOUT VAT</t>
  </si>
  <si>
    <t>SIZE</t>
  </si>
  <si>
    <t>PCS. IN SET</t>
  </si>
  <si>
    <t>10cm CUBE symbol for sizing is representing GRP material</t>
  </si>
  <si>
    <t>SUM of pcs.</t>
  </si>
  <si>
    <t xml:space="preserve">Sum pcs. by colour: </t>
  </si>
  <si>
    <t>50mm</t>
  </si>
  <si>
    <t>70mm</t>
  </si>
  <si>
    <t>30mm</t>
  </si>
  <si>
    <t>40mm</t>
  </si>
  <si>
    <t>120mm</t>
  </si>
  <si>
    <t>160mm</t>
  </si>
  <si>
    <t>bolt 30</t>
  </si>
  <si>
    <t>bolt 40</t>
  </si>
  <si>
    <t>bolt 50</t>
  </si>
  <si>
    <t>bolt 70</t>
  </si>
  <si>
    <t>bolt 90</t>
  </si>
  <si>
    <t>01</t>
  </si>
  <si>
    <t>03</t>
  </si>
  <si>
    <t>05</t>
  </si>
  <si>
    <t>04</t>
  </si>
  <si>
    <t>06</t>
  </si>
  <si>
    <t>02</t>
  </si>
  <si>
    <t>09</t>
  </si>
  <si>
    <t>07</t>
  </si>
  <si>
    <t>08</t>
  </si>
  <si>
    <t>RE-CAIRO-DT</t>
  </si>
  <si>
    <t>RE-HAVANA-DT</t>
  </si>
  <si>
    <t>RE-JAKARTA-DT</t>
  </si>
  <si>
    <t>RE-LONDON-DT</t>
  </si>
  <si>
    <t>RE-MUMBAI-DT</t>
  </si>
  <si>
    <t>RE-L.A.-DT</t>
  </si>
  <si>
    <t>RE-TOKYO-DT</t>
  </si>
  <si>
    <t>RE-CHONGQING-DT</t>
  </si>
  <si>
    <t>RE-CAPE TOWN-DT</t>
  </si>
  <si>
    <t>RE-RIO-DT</t>
  </si>
  <si>
    <t>RE-BARCELONA-DT</t>
  </si>
  <si>
    <t>RE-SYDNEY-DT</t>
  </si>
  <si>
    <t>RE-NYC-DT</t>
  </si>
  <si>
    <t>RE-PARIS-DT</t>
  </si>
  <si>
    <t>RE-LIMA-DT</t>
  </si>
  <si>
    <t>RE-PHOENIX-DT</t>
  </si>
  <si>
    <t>RE-BERLIN-DT</t>
  </si>
  <si>
    <t>RE-SEOUL-DT</t>
  </si>
  <si>
    <t>RE-VENICE-DT</t>
  </si>
  <si>
    <t>RE-LA PAZ-DT</t>
  </si>
  <si>
    <t>RE-MONTREAL-DT</t>
  </si>
  <si>
    <t>RE-BASE1-WI</t>
  </si>
  <si>
    <t>RE-BASE2-WI</t>
  </si>
  <si>
    <t>NOTES</t>
  </si>
  <si>
    <t>12</t>
  </si>
  <si>
    <t>11</t>
  </si>
  <si>
    <t>13</t>
  </si>
  <si>
    <t>Barva</t>
  </si>
  <si>
    <t>PU/non PU</t>
  </si>
  <si>
    <t>ŠIFRA BREZ BARVE</t>
  </si>
  <si>
    <t>SIFRA Z BARVO</t>
  </si>
  <si>
    <t>ŠTEVILO NAROČENIH</t>
  </si>
  <si>
    <t>'READY GRP'!</t>
  </si>
  <si>
    <t>RE-BARCELONA-DT-01</t>
  </si>
  <si>
    <t>RE-BARCELONA-DT-02</t>
  </si>
  <si>
    <t>RE-BARCELONA-DT-03</t>
  </si>
  <si>
    <t>RE-BARCELONA-DT-04</t>
  </si>
  <si>
    <t>RE-BARCELONA-DT-05</t>
  </si>
  <si>
    <t>RE-BARCELONA-DT-06</t>
  </si>
  <si>
    <t>RE-BARCELONA-DT-07</t>
  </si>
  <si>
    <t>RE-BARCELONA-DT-08</t>
  </si>
  <si>
    <t>RE-BARCELONA-DT-09</t>
  </si>
  <si>
    <t>RE-BARCELONA-DT-10</t>
  </si>
  <si>
    <t>RE-BARCELONA-DT-11</t>
  </si>
  <si>
    <t>RE-BARCELONA-DT-12</t>
  </si>
  <si>
    <t>RE-BARCELONA-DT-13</t>
  </si>
  <si>
    <t>RE-CAIRO-DT-01</t>
  </si>
  <si>
    <t>RE-CAIRO-DT-02</t>
  </si>
  <si>
    <t>RE-CAIRO-DT-03</t>
  </si>
  <si>
    <t>RE-CAIRO-DT-04</t>
  </si>
  <si>
    <t>RE-CAIRO-DT-05</t>
  </si>
  <si>
    <t>RE-CAIRO-DT-06</t>
  </si>
  <si>
    <t>RE-CAIRO-DT-07</t>
  </si>
  <si>
    <t>RE-CAIRO-DT-08</t>
  </si>
  <si>
    <t>RE-CAIRO-DT-09</t>
  </si>
  <si>
    <t>RE-CAIRO-DT-10</t>
  </si>
  <si>
    <t>RE-CAIRO-DT-11</t>
  </si>
  <si>
    <t>RE-CAIRO-DT-12</t>
  </si>
  <si>
    <t>RE-CAIRO-DT-13</t>
  </si>
  <si>
    <t>RE-CAPE TOWN-DT-01</t>
  </si>
  <si>
    <t>RE-CAPE TOWN-DT-02</t>
  </si>
  <si>
    <t>RE-CAPE TOWN-DT-03</t>
  </si>
  <si>
    <t>RE-CAPE TOWN-DT-04</t>
  </si>
  <si>
    <t>RE-CAPE TOWN-DT-05</t>
  </si>
  <si>
    <t>RE-CAPE TOWN-DT-06</t>
  </si>
  <si>
    <t>RE-CAPE TOWN-DT-07</t>
  </si>
  <si>
    <t>RE-CAPE TOWN-DT-08</t>
  </si>
  <si>
    <t>RE-CAPE TOWN-DT-09</t>
  </si>
  <si>
    <t>RE-CAPE TOWN-DT-10</t>
  </si>
  <si>
    <t>RE-CAPE TOWN-DT-11</t>
  </si>
  <si>
    <t>RE-CAPE TOWN-DT-12</t>
  </si>
  <si>
    <t>RE-CAPE TOWN-DT-13</t>
  </si>
  <si>
    <t>RE-CHONGQING-DT-01</t>
  </si>
  <si>
    <t>RE-CHONGQING-DT-02</t>
  </si>
  <si>
    <t>RE-CHONGQING-DT-03</t>
  </si>
  <si>
    <t>RE-CHONGQING-DT-04</t>
  </si>
  <si>
    <t>RE-CHONGQING-DT-05</t>
  </si>
  <si>
    <t>RE-CHONGQING-DT-06</t>
  </si>
  <si>
    <t>RE-CHONGQING-DT-07</t>
  </si>
  <si>
    <t>RE-CHONGQING-DT-08</t>
  </si>
  <si>
    <t>RE-CHONGQING-DT-09</t>
  </si>
  <si>
    <t>RE-CHONGQING-DT-10</t>
  </si>
  <si>
    <t>RE-CHONGQING-DT-11</t>
  </si>
  <si>
    <t>RE-CHONGQING-DT-12</t>
  </si>
  <si>
    <t>RE-CHONGQING-DT-13</t>
  </si>
  <si>
    <t>RE-HAVANA-DT-01</t>
  </si>
  <si>
    <t>RE-HAVANA-DT-02</t>
  </si>
  <si>
    <t>RE-HAVANA-DT-03</t>
  </si>
  <si>
    <t>RE-HAVANA-DT-04</t>
  </si>
  <si>
    <t>RE-HAVANA-DT-05</t>
  </si>
  <si>
    <t>RE-HAVANA-DT-06</t>
  </si>
  <si>
    <t>RE-HAVANA-DT-07</t>
  </si>
  <si>
    <t>RE-HAVANA-DT-08</t>
  </si>
  <si>
    <t>RE-HAVANA-DT-09</t>
  </si>
  <si>
    <t>RE-HAVANA-DT-10</t>
  </si>
  <si>
    <t>RE-HAVANA-DT-11</t>
  </si>
  <si>
    <t>RE-HAVANA-DT-12</t>
  </si>
  <si>
    <t>RE-HAVANA-DT-13</t>
  </si>
  <si>
    <t>RE-JAKARTA-DT-01</t>
  </si>
  <si>
    <t>RE-JAKARTA-DT-02</t>
  </si>
  <si>
    <t>RE-JAKARTA-DT-03</t>
  </si>
  <si>
    <t>RE-JAKARTA-DT-04</t>
  </si>
  <si>
    <t>RE-JAKARTA-DT-05</t>
  </si>
  <si>
    <t>RE-JAKARTA-DT-06</t>
  </si>
  <si>
    <t>RE-JAKARTA-DT-07</t>
  </si>
  <si>
    <t>RE-JAKARTA-DT-08</t>
  </si>
  <si>
    <t>RE-JAKARTA-DT-09</t>
  </si>
  <si>
    <t>RE-JAKARTA-DT-10</t>
  </si>
  <si>
    <t>RE-JAKARTA-DT-11</t>
  </si>
  <si>
    <t>RE-JAKARTA-DT-12</t>
  </si>
  <si>
    <t>RE-JAKARTA-DT-13</t>
  </si>
  <si>
    <t>RE-L.A.-DT-01</t>
  </si>
  <si>
    <t>RE-L.A.-DT-02</t>
  </si>
  <si>
    <t>RE-L.A.-DT-03</t>
  </si>
  <si>
    <t>RE-L.A.-DT-04</t>
  </si>
  <si>
    <t>RE-L.A.-DT-05</t>
  </si>
  <si>
    <t>RE-L.A.-DT-06</t>
  </si>
  <si>
    <t>RE-L.A.-DT-07</t>
  </si>
  <si>
    <t>RE-L.A.-DT-08</t>
  </si>
  <si>
    <t>RE-L.A.-DT-09</t>
  </si>
  <si>
    <t>RE-L.A.-DT-10</t>
  </si>
  <si>
    <t>RE-L.A.-DT-11</t>
  </si>
  <si>
    <t>RE-L.A.-DT-12</t>
  </si>
  <si>
    <t>RE-L.A.-DT-13</t>
  </si>
  <si>
    <t>RE-LIMA-DT-01</t>
  </si>
  <si>
    <t>RE-LIMA-DT-02</t>
  </si>
  <si>
    <t>RE-LIMA-DT-03</t>
  </si>
  <si>
    <t>RE-LIMA-DT-04</t>
  </si>
  <si>
    <t>RE-LIMA-DT-05</t>
  </si>
  <si>
    <t>RE-LIMA-DT-06</t>
  </si>
  <si>
    <t>RE-LIMA-DT-07</t>
  </si>
  <si>
    <t>RE-LIMA-DT-08</t>
  </si>
  <si>
    <t>RE-LIMA-DT-09</t>
  </si>
  <si>
    <t>RE-LIMA-DT-10</t>
  </si>
  <si>
    <t>RE-LIMA-DT-11</t>
  </si>
  <si>
    <t>RE-LIMA-DT-12</t>
  </si>
  <si>
    <t>RE-LIMA-DT-13</t>
  </si>
  <si>
    <t>RE-LONDON-DT-01</t>
  </si>
  <si>
    <t>RE-LONDON-DT-02</t>
  </si>
  <si>
    <t>RE-LONDON-DT-03</t>
  </si>
  <si>
    <t>RE-LONDON-DT-04</t>
  </si>
  <si>
    <t>RE-LONDON-DT-05</t>
  </si>
  <si>
    <t>RE-LONDON-DT-06</t>
  </si>
  <si>
    <t>RE-LONDON-DT-07</t>
  </si>
  <si>
    <t>RE-LONDON-DT-08</t>
  </si>
  <si>
    <t>RE-LONDON-DT-09</t>
  </si>
  <si>
    <t>RE-LONDON-DT-10</t>
  </si>
  <si>
    <t>RE-LONDON-DT-11</t>
  </si>
  <si>
    <t>RE-LONDON-DT-12</t>
  </si>
  <si>
    <t>RE-LONDON-DT-13</t>
  </si>
  <si>
    <t>RE-MUMBAI-DT-01</t>
  </si>
  <si>
    <t>RE-MUMBAI-DT-02</t>
  </si>
  <si>
    <t>RE-MUMBAI-DT-03</t>
  </si>
  <si>
    <t>RE-MUMBAI-DT-04</t>
  </si>
  <si>
    <t>RE-MUMBAI-DT-05</t>
  </si>
  <si>
    <t>RE-MUMBAI-DT-06</t>
  </si>
  <si>
    <t>RE-MUMBAI-DT-07</t>
  </si>
  <si>
    <t>RE-MUMBAI-DT-08</t>
  </si>
  <si>
    <t>RE-MUMBAI-DT-09</t>
  </si>
  <si>
    <t>RE-MUMBAI-DT-10</t>
  </si>
  <si>
    <t>RE-MUMBAI-DT-11</t>
  </si>
  <si>
    <t>RE-MUMBAI-DT-12</t>
  </si>
  <si>
    <t>RE-MUMBAI-DT-13</t>
  </si>
  <si>
    <t>RE-NYC-DT-01</t>
  </si>
  <si>
    <t>RE-NYC-DT-02</t>
  </si>
  <si>
    <t>RE-NYC-DT-03</t>
  </si>
  <si>
    <t>RE-NYC-DT-04</t>
  </si>
  <si>
    <t>RE-NYC-DT-05</t>
  </si>
  <si>
    <t>RE-NYC-DT-06</t>
  </si>
  <si>
    <t>RE-NYC-DT-07</t>
  </si>
  <si>
    <t>RE-NYC-DT-08</t>
  </si>
  <si>
    <t>RE-NYC-DT-09</t>
  </si>
  <si>
    <t>RE-NYC-DT-10</t>
  </si>
  <si>
    <t>RE-NYC-DT-11</t>
  </si>
  <si>
    <t>RE-NYC-DT-12</t>
  </si>
  <si>
    <t>RE-NYC-DT-13</t>
  </si>
  <si>
    <t>RE-PARIS-DT-01</t>
  </si>
  <si>
    <t>RE-PARIS-DT-02</t>
  </si>
  <si>
    <t>RE-PARIS-DT-03</t>
  </si>
  <si>
    <t>RE-PARIS-DT-04</t>
  </si>
  <si>
    <t>RE-PARIS-DT-05</t>
  </si>
  <si>
    <t>RE-PARIS-DT-06</t>
  </si>
  <si>
    <t>RE-PARIS-DT-07</t>
  </si>
  <si>
    <t>RE-PARIS-DT-08</t>
  </si>
  <si>
    <t>RE-PARIS-DT-09</t>
  </si>
  <si>
    <t>RE-PARIS-DT-10</t>
  </si>
  <si>
    <t>RE-PARIS-DT-11</t>
  </si>
  <si>
    <t>RE-PARIS-DT-12</t>
  </si>
  <si>
    <t>RE-PARIS-DT-13</t>
  </si>
  <si>
    <t>RE-PHOENIX-DT-01</t>
  </si>
  <si>
    <t>RE-PHOENIX-DT-02</t>
  </si>
  <si>
    <t>RE-PHOENIX-DT-03</t>
  </si>
  <si>
    <t>RE-PHOENIX-DT-04</t>
  </si>
  <si>
    <t>RE-PHOENIX-DT-05</t>
  </si>
  <si>
    <t>RE-PHOENIX-DT-06</t>
  </si>
  <si>
    <t>RE-PHOENIX-DT-07</t>
  </si>
  <si>
    <t>RE-PHOENIX-DT-08</t>
  </si>
  <si>
    <t>RE-PHOENIX-DT-09</t>
  </si>
  <si>
    <t>RE-PHOENIX-DT-10</t>
  </si>
  <si>
    <t>RE-PHOENIX-DT-11</t>
  </si>
  <si>
    <t>RE-PHOENIX-DT-12</t>
  </si>
  <si>
    <t>RE-PHOENIX-DT-13</t>
  </si>
  <si>
    <t>RE-BASE2-WI-01</t>
  </si>
  <si>
    <t>RE-BASE2-WI-02</t>
  </si>
  <si>
    <t>RE-BASE2-WI-03</t>
  </si>
  <si>
    <t>RE-BASE2-WI-04</t>
  </si>
  <si>
    <t>RE-BASE2-WI-05</t>
  </si>
  <si>
    <t>RE-BASE2-WI-06</t>
  </si>
  <si>
    <t>RE-BASE2-WI-07</t>
  </si>
  <si>
    <t>RE-BASE2-WI-08</t>
  </si>
  <si>
    <t>RE-BASE2-WI-09</t>
  </si>
  <si>
    <t>RE-BASE2-WI-10</t>
  </si>
  <si>
    <t>RE-BASE2-WI-11</t>
  </si>
  <si>
    <t>RE-BASE2-WI-12</t>
  </si>
  <si>
    <t>RE-BASE2-WI-13</t>
  </si>
  <si>
    <t>RE-BASE1-WI-01</t>
  </si>
  <si>
    <t>RE-BASE1-WI-02</t>
  </si>
  <si>
    <t>RE-BASE1-WI-03</t>
  </si>
  <si>
    <t>RE-BASE1-WI-04</t>
  </si>
  <si>
    <t>RE-BASE1-WI-05</t>
  </si>
  <si>
    <t>RE-BASE1-WI-06</t>
  </si>
  <si>
    <t>RE-BASE1-WI-07</t>
  </si>
  <si>
    <t>RE-BASE1-WI-08</t>
  </si>
  <si>
    <t>RE-BASE1-WI-09</t>
  </si>
  <si>
    <t>RE-BASE1-WI-10</t>
  </si>
  <si>
    <t>RE-BASE1-WI-11</t>
  </si>
  <si>
    <t>RE-BASE1-WI-12</t>
  </si>
  <si>
    <t>RE-BASE1-WI-13</t>
  </si>
  <si>
    <t>RE-RIO-DT-01</t>
  </si>
  <si>
    <t>RE-RIO-DT-02</t>
  </si>
  <si>
    <t>RE-RIO-DT-03</t>
  </si>
  <si>
    <t>RE-RIO-DT-04</t>
  </si>
  <si>
    <t>RE-RIO-DT-05</t>
  </si>
  <si>
    <t>RE-RIO-DT-06</t>
  </si>
  <si>
    <t>RE-RIO-DT-07</t>
  </si>
  <si>
    <t>RE-RIO-DT-08</t>
  </si>
  <si>
    <t>RE-RIO-DT-09</t>
  </si>
  <si>
    <t>RE-RIO-DT-10</t>
  </si>
  <si>
    <t>RE-RIO-DT-11</t>
  </si>
  <si>
    <t>RE-RIO-DT-12</t>
  </si>
  <si>
    <t>RE-RIO-DT-13</t>
  </si>
  <si>
    <t>RE-SYDNEY-DT-01</t>
  </si>
  <si>
    <t>RE-SYDNEY-DT-02</t>
  </si>
  <si>
    <t>RE-SYDNEY-DT-03</t>
  </si>
  <si>
    <t>RE-SYDNEY-DT-04</t>
  </si>
  <si>
    <t>RE-SYDNEY-DT-05</t>
  </si>
  <si>
    <t>RE-SYDNEY-DT-06</t>
  </si>
  <si>
    <t>RE-SYDNEY-DT-07</t>
  </si>
  <si>
    <t>RE-SYDNEY-DT-08</t>
  </si>
  <si>
    <t>RE-SYDNEY-DT-09</t>
  </si>
  <si>
    <t>RE-SYDNEY-DT-10</t>
  </si>
  <si>
    <t>RE-SYDNEY-DT-11</t>
  </si>
  <si>
    <t>RE-SYDNEY-DT-12</t>
  </si>
  <si>
    <t>RE-SYDNEY-DT-13</t>
  </si>
  <si>
    <t>RE-TOKYO-DT-01</t>
  </si>
  <si>
    <t>RE-TOKYO-DT-02</t>
  </si>
  <si>
    <t>RE-TOKYO-DT-03</t>
  </si>
  <si>
    <t>RE-TOKYO-DT-04</t>
  </si>
  <si>
    <t>RE-TOKYO-DT-05</t>
  </si>
  <si>
    <t>RE-TOKYO-DT-06</t>
  </si>
  <si>
    <t>RE-TOKYO-DT-07</t>
  </si>
  <si>
    <t>RE-TOKYO-DT-08</t>
  </si>
  <si>
    <t>RE-TOKYO-DT-09</t>
  </si>
  <si>
    <t>RE-TOKYO-DT-10</t>
  </si>
  <si>
    <t>RE-TOKYO-DT-11</t>
  </si>
  <si>
    <t>RE-TOKYO-DT-12</t>
  </si>
  <si>
    <t>RE-TOKYO-DT-13</t>
  </si>
  <si>
    <t>TENTOMEN PU</t>
  </si>
  <si>
    <t>ROCK CITY PU</t>
  </si>
  <si>
    <t>VEZI PU</t>
  </si>
  <si>
    <t>RE-1PU</t>
  </si>
  <si>
    <t>54x37x5 cm</t>
  </si>
  <si>
    <t>55x33,5x13 cm</t>
  </si>
  <si>
    <t>62x43,5x17 cm</t>
  </si>
  <si>
    <t>61x40,5x18 cm</t>
  </si>
  <si>
    <t>61x41,5x23 cm</t>
  </si>
  <si>
    <t>62x43x20 cm</t>
  </si>
  <si>
    <t>53x32,5x21 cm</t>
  </si>
  <si>
    <t>set PU</t>
  </si>
  <si>
    <t>PACKING LIST - READY PU</t>
  </si>
  <si>
    <t>št. Naročila</t>
  </si>
  <si>
    <t>MINT   
RAL 6027</t>
  </si>
  <si>
    <t>BROWN
RAL 8003</t>
  </si>
  <si>
    <t>brown</t>
  </si>
  <si>
    <t>not available</t>
  </si>
  <si>
    <t>ID</t>
  </si>
  <si>
    <t xml:space="preserve">mat black </t>
  </si>
  <si>
    <t>99</t>
  </si>
  <si>
    <t>'READY PU'!</t>
  </si>
  <si>
    <t>RE-1PU-11</t>
  </si>
  <si>
    <t>RE-1PU-12</t>
  </si>
  <si>
    <t>RE-1PU-14</t>
  </si>
  <si>
    <t>RE-1PU-01</t>
  </si>
  <si>
    <t>RE-1PU-02</t>
  </si>
  <si>
    <t>RE-1PU-03</t>
  </si>
  <si>
    <t>RE-1PU-04</t>
  </si>
  <si>
    <t>RE-1PU-05</t>
  </si>
  <si>
    <t>RE-1PU-06</t>
  </si>
  <si>
    <t>RE-1PU-09</t>
  </si>
  <si>
    <t>14</t>
  </si>
  <si>
    <t>10</t>
  </si>
  <si>
    <t>RE-SEOUL-DT-01</t>
  </si>
  <si>
    <t>RE-SEOUL-DT-02</t>
  </si>
  <si>
    <t>RE-SEOUL-DT-03</t>
  </si>
  <si>
    <t>RE-SEOUL-DT-04</t>
  </si>
  <si>
    <t>RE-SEOUL-DT-05</t>
  </si>
  <si>
    <t>RE-SEOUL-DT-06</t>
  </si>
  <si>
    <t>RE-SEOUL-DT-07</t>
  </si>
  <si>
    <t>RE-SEOUL-DT-08</t>
  </si>
  <si>
    <t>RE-SEOUL-DT-09</t>
  </si>
  <si>
    <t>RE-SEOUL-DT-10</t>
  </si>
  <si>
    <t>RE-SEOUL-DT-11</t>
  </si>
  <si>
    <t>RE-SEOUL-DT-12</t>
  </si>
  <si>
    <t>RE-SEOUL-DT-13</t>
  </si>
  <si>
    <t>RE-BERLIN-DT-01</t>
  </si>
  <si>
    <t>RE-BERLIN-DT-02</t>
  </si>
  <si>
    <t>RE-BERLIN-DT-03</t>
  </si>
  <si>
    <t>RE-BERLIN-DT-04</t>
  </si>
  <si>
    <t>RE-BERLIN-DT-05</t>
  </si>
  <si>
    <t>RE-BERLIN-DT-06</t>
  </si>
  <si>
    <t>RE-BERLIN-DT-07</t>
  </si>
  <si>
    <t>RE-BERLIN-DT-08</t>
  </si>
  <si>
    <t>RE-BERLIN-DT-09</t>
  </si>
  <si>
    <t>RE-BERLIN-DT-10</t>
  </si>
  <si>
    <t>RE-BERLIN-DT-11</t>
  </si>
  <si>
    <t>RE-BERLIN-DT-12</t>
  </si>
  <si>
    <t>RE-BERLIN-DT-13</t>
  </si>
  <si>
    <t>RE-VENICE-DT-01</t>
  </si>
  <si>
    <t>RE-VENICE-DT-02</t>
  </si>
  <si>
    <t>RE-VENICE-DT-03</t>
  </si>
  <si>
    <t>RE-VENICE-DT-04</t>
  </si>
  <si>
    <t>RE-VENICE-DT-05</t>
  </si>
  <si>
    <t>RE-VENICE-DT-06</t>
  </si>
  <si>
    <t>RE-VENICE-DT-07</t>
  </si>
  <si>
    <t>RE-VENICE-DT-08</t>
  </si>
  <si>
    <t>RE-VENICE-DT-09</t>
  </si>
  <si>
    <t>RE-VENICE-DT-10</t>
  </si>
  <si>
    <t>RE-VENICE-DT-11</t>
  </si>
  <si>
    <t>RE-VENICE-DT-12</t>
  </si>
  <si>
    <t>RE-VENICE-DT-13</t>
  </si>
  <si>
    <t>RE-LA PAZ-DT-01</t>
  </si>
  <si>
    <t>RE-LA PAZ-DT-02</t>
  </si>
  <si>
    <t>RE-LA PAZ-DT-03</t>
  </si>
  <si>
    <t>RE-LA PAZ-DT-04</t>
  </si>
  <si>
    <t>RE-LA PAZ-DT-05</t>
  </si>
  <si>
    <t>RE-LA PAZ-DT-06</t>
  </si>
  <si>
    <t>RE-LA PAZ-DT-07</t>
  </si>
  <si>
    <t>RE-LA PAZ-DT-08</t>
  </si>
  <si>
    <t>RE-LA PAZ-DT-09</t>
  </si>
  <si>
    <t>RE-LA PAZ-DT-10</t>
  </si>
  <si>
    <t>RE-LA PAZ-DT-11</t>
  </si>
  <si>
    <t>RE-LA PAZ-DT-12</t>
  </si>
  <si>
    <t>RE-LA PAZ-DT-13</t>
  </si>
  <si>
    <t>RE-MONTREAL-DT-01</t>
  </si>
  <si>
    <t>RE-MONTREAL-DT-02</t>
  </si>
  <si>
    <t>RE-MONTREAL-DT-03</t>
  </si>
  <si>
    <t>RE-MONTREAL-DT-04</t>
  </si>
  <si>
    <t>RE-MONTREAL-DT-05</t>
  </si>
  <si>
    <t>RE-MONTREAL-DT-06</t>
  </si>
  <si>
    <t>RE-MONTREAL-DT-07</t>
  </si>
  <si>
    <t>RE-MONTREAL-DT-08</t>
  </si>
  <si>
    <t>RE-MONTREAL-DT-09</t>
  </si>
  <si>
    <t>RE-MONTREAL-DT-10</t>
  </si>
  <si>
    <t>RE-MONTREAL-DT-11</t>
  </si>
  <si>
    <t>RE-MONTREAL-DT-12</t>
  </si>
  <si>
    <t>RE-MONTREAL-DT-13</t>
  </si>
  <si>
    <t>R23</t>
  </si>
  <si>
    <t>KALUP</t>
  </si>
  <si>
    <t>MATT DT</t>
  </si>
  <si>
    <t>MDT</t>
  </si>
  <si>
    <t>SUM SET</t>
  </si>
  <si>
    <t>SUM KOS</t>
  </si>
  <si>
    <t>SUM KOS NORMA</t>
  </si>
  <si>
    <t>RE-SEOUL-DT-99</t>
  </si>
  <si>
    <t>RE-MONTREAL-DT-99</t>
  </si>
  <si>
    <t>RE-LA PAZ-DT-99</t>
  </si>
  <si>
    <t>RE-VENICE-DT-99</t>
  </si>
  <si>
    <t>RE-BERLIN-DT-99</t>
  </si>
  <si>
    <t>RE-CAIRO-DT-99</t>
  </si>
  <si>
    <t>RE-HAVANA-DT-99</t>
  </si>
  <si>
    <t>RE-JAKARTA-DT-99</t>
  </si>
  <si>
    <t>RE-LONDON-DT-99</t>
  </si>
  <si>
    <t>RE-MUMBAI-DT-99</t>
  </si>
  <si>
    <t>RE-L.A.-DT-99</t>
  </si>
  <si>
    <t>RE-CAPE TOWN-DT-99</t>
  </si>
  <si>
    <t>RE-RIO-DT-99</t>
  </si>
  <si>
    <t>RE-CHONGQING-DT-99</t>
  </si>
  <si>
    <t>RE-BARCELONA-DT-99</t>
  </si>
  <si>
    <t>RE-SYDNEY-DT-99</t>
  </si>
  <si>
    <t>RE-NYC-DT-99</t>
  </si>
  <si>
    <t>RE-PARIS-DT-99</t>
  </si>
  <si>
    <t>RE-LIMA-DT-99</t>
  </si>
  <si>
    <t>RE-PHOENIX-DT-99</t>
  </si>
  <si>
    <t>RE-TOKYO-DT-99</t>
  </si>
  <si>
    <t>WHITE</t>
  </si>
  <si>
    <t>YELLW</t>
  </si>
  <si>
    <t>BLUE</t>
  </si>
  <si>
    <t>RED</t>
  </si>
  <si>
    <t>deeporange</t>
  </si>
  <si>
    <t>ROCK CITY GRP</t>
  </si>
  <si>
    <t>DELTA GRP</t>
  </si>
  <si>
    <t>LYNX GRP</t>
  </si>
  <si>
    <t>LYNX PU</t>
  </si>
  <si>
    <t>READY  PU</t>
  </si>
  <si>
    <t>READY GRP</t>
  </si>
  <si>
    <t>ARTLINE GRP</t>
  </si>
  <si>
    <t>BLUE PILL GRP</t>
  </si>
  <si>
    <t>TENTOMEN GRP</t>
  </si>
  <si>
    <t>VEZI GRP</t>
  </si>
  <si>
    <t>NEO GRP</t>
  </si>
  <si>
    <t>NEO PU</t>
  </si>
  <si>
    <t>ESPACE GRP</t>
  </si>
  <si>
    <t>SNAP GRP</t>
  </si>
  <si>
    <t>CHEETA GRP</t>
  </si>
  <si>
    <t>360 GRP</t>
  </si>
  <si>
    <t>360 PU</t>
  </si>
  <si>
    <t>BLACK with MAT DUAL TEX.</t>
  </si>
  <si>
    <t>BLACK MAT SHINE</t>
  </si>
  <si>
    <t>BLACK MAT
DT</t>
  </si>
  <si>
    <t>BLACK
RAL 9005</t>
  </si>
  <si>
    <t xml:space="preserve">RED
RAL 3000 </t>
  </si>
  <si>
    <t xml:space="preserve">YELLOW
RAL 1018 </t>
  </si>
  <si>
    <t>BLUE
RAL 5015</t>
  </si>
  <si>
    <t>DEEP ORANGE          
RAL 2011</t>
  </si>
  <si>
    <t>PINK
RAL 4003</t>
  </si>
  <si>
    <t>GREY  
RAL 7001</t>
  </si>
  <si>
    <t>PURPLE
S4050-R60B/M</t>
  </si>
  <si>
    <t>DEEP ROSE 
RAL 4008</t>
  </si>
  <si>
    <t>BLACK              RAL 9005</t>
  </si>
  <si>
    <t xml:space="preserve">RED                
RAL 3000 </t>
  </si>
  <si>
    <t xml:space="preserve">YELLOW       
RAL 1018 </t>
  </si>
  <si>
    <t>BLUE             
RAL 5015</t>
  </si>
  <si>
    <t>PINK             
RAL 4003</t>
  </si>
  <si>
    <t>PURPLE   nS4050-R60B/M</t>
  </si>
  <si>
    <t>COMPANY NAME: 360LINE D.O.O.</t>
  </si>
  <si>
    <t>ADDRESS: Bač 49 A, 6253 Knežak, Slovenia (EU)</t>
  </si>
  <si>
    <r>
      <t xml:space="preserve">No. of pcs. by </t>
    </r>
    <r>
      <rPr>
        <b/>
        <sz val="12"/>
        <color theme="1"/>
        <rFont val="Calibri"/>
        <family val="2"/>
        <scheme val="minor"/>
      </rPr>
      <t>COLOR</t>
    </r>
  </si>
  <si>
    <r>
      <t xml:space="preserve">No. of pcs. by </t>
    </r>
    <r>
      <rPr>
        <b/>
        <sz val="12"/>
        <color theme="1"/>
        <rFont val="Calibri"/>
        <family val="2"/>
        <scheme val="minor"/>
      </rPr>
      <t>TEXTURE</t>
    </r>
  </si>
  <si>
    <t>all texture</t>
  </si>
  <si>
    <t>dual texture</t>
  </si>
  <si>
    <r>
      <t xml:space="preserve">No. of pcs. by 
</t>
    </r>
    <r>
      <rPr>
        <b/>
        <sz val="12"/>
        <color theme="1"/>
        <rFont val="Calibri"/>
        <family val="2"/>
        <scheme val="minor"/>
      </rPr>
      <t>TYPE</t>
    </r>
  </si>
  <si>
    <t>screws</t>
  </si>
  <si>
    <t>Prod. Quota</t>
  </si>
  <si>
    <t>GRP macros</t>
  </si>
  <si>
    <t>PU holds</t>
  </si>
  <si>
    <t>SUM (price without VAT)</t>
  </si>
  <si>
    <t>black with MAT</t>
  </si>
  <si>
    <r>
      <t xml:space="preserve">No. of </t>
    </r>
    <r>
      <rPr>
        <b/>
        <sz val="11"/>
        <color theme="1"/>
        <rFont val="Calibri"/>
        <family val="2"/>
        <scheme val="minor"/>
      </rPr>
      <t>PU</t>
    </r>
    <r>
      <rPr>
        <sz val="11"/>
        <color theme="1"/>
        <rFont val="Calibri"/>
        <family val="2"/>
        <scheme val="minor"/>
      </rPr>
      <t xml:space="preserve"> pcs. by 
</t>
    </r>
    <r>
      <rPr>
        <b/>
        <sz val="11"/>
        <color theme="1"/>
        <rFont val="Calibri"/>
        <family val="2"/>
        <scheme val="minor"/>
      </rPr>
      <t>SIZE</t>
    </r>
  </si>
  <si>
    <t>XS</t>
  </si>
  <si>
    <t>S</t>
  </si>
  <si>
    <t>3XL</t>
  </si>
  <si>
    <t>various</t>
  </si>
  <si>
    <r>
      <t xml:space="preserve">No. of </t>
    </r>
    <r>
      <rPr>
        <b/>
        <sz val="11"/>
        <color theme="1"/>
        <rFont val="Calibri"/>
        <family val="2"/>
        <scheme val="minor"/>
      </rPr>
      <t>GRP</t>
    </r>
    <r>
      <rPr>
        <sz val="11"/>
        <color theme="1"/>
        <rFont val="Calibri"/>
        <family val="2"/>
        <scheme val="minor"/>
      </rPr>
      <t xml:space="preserve"> pcs. by </t>
    </r>
    <r>
      <rPr>
        <b/>
        <sz val="11"/>
        <color theme="1"/>
        <rFont val="Calibri"/>
        <family val="2"/>
        <scheme val="minor"/>
      </rPr>
      <t>SIZE</t>
    </r>
  </si>
  <si>
    <t>footholds</t>
  </si>
  <si>
    <t>micros</t>
  </si>
  <si>
    <t>ledge</t>
  </si>
  <si>
    <t>incut</t>
  </si>
  <si>
    <t>dish</t>
  </si>
  <si>
    <t>pocket</t>
  </si>
  <si>
    <t>insert</t>
  </si>
  <si>
    <t>feature</t>
  </si>
  <si>
    <t>scoop</t>
  </si>
  <si>
    <r>
      <t>No. of</t>
    </r>
    <r>
      <rPr>
        <b/>
        <sz val="12"/>
        <color theme="1"/>
        <rFont val="Calibri"/>
        <family val="2"/>
        <scheme val="minor"/>
      </rPr>
      <t xml:space="preserve"> SCREWS</t>
    </r>
    <r>
      <rPr>
        <sz val="12"/>
        <color theme="1"/>
        <rFont val="Calibri"/>
        <family val="2"/>
        <scheme val="minor"/>
      </rPr>
      <t xml:space="preserve"> needed </t>
    </r>
  </si>
  <si>
    <t>90mm</t>
  </si>
  <si>
    <r>
      <t>No. of</t>
    </r>
    <r>
      <rPr>
        <b/>
        <sz val="12"/>
        <color theme="1"/>
        <rFont val="Calibri"/>
        <family val="2"/>
        <scheme val="minor"/>
      </rPr>
      <t xml:space="preserve"> BOLTS</t>
    </r>
    <r>
      <rPr>
        <sz val="12"/>
        <color theme="1"/>
        <rFont val="Calibri"/>
        <family val="2"/>
        <scheme val="minor"/>
      </rPr>
      <t xml:space="preserve"> needed </t>
    </r>
  </si>
  <si>
    <t>100mm</t>
  </si>
  <si>
    <t>140mm</t>
  </si>
  <si>
    <t>180mm</t>
  </si>
  <si>
    <t>positive</t>
  </si>
  <si>
    <t xml:space="preserve"> TEXTURE</t>
  </si>
  <si>
    <t>Dual tex.</t>
  </si>
  <si>
    <t>360 ghost line</t>
  </si>
  <si>
    <t>PINK</t>
  </si>
  <si>
    <t>PURPLE</t>
  </si>
  <si>
    <t>BROWN</t>
  </si>
  <si>
    <t>YELLOW</t>
  </si>
  <si>
    <t>BLACK</t>
  </si>
  <si>
    <t>MINT</t>
  </si>
  <si>
    <t>O2</t>
  </si>
  <si>
    <t>10cm BALL symbol for 
sizing is representing 
PU material</t>
  </si>
  <si>
    <t>wood insert</t>
  </si>
  <si>
    <t>PURE GREEN  RAL6037</t>
  </si>
  <si>
    <t>pure green</t>
  </si>
  <si>
    <t>RE-SEOUL-DT-15</t>
  </si>
  <si>
    <t>RE-BERLIN-DT-15</t>
  </si>
  <si>
    <t>RE-VENICE-DT-15</t>
  </si>
  <si>
    <t>RE-LA PAZ-DT-15</t>
  </si>
  <si>
    <t>RE-MONTREAL-DT-15</t>
  </si>
  <si>
    <t>RE-CAIRO-DT-15</t>
  </si>
  <si>
    <t>RE-HAVANA-DT-15</t>
  </si>
  <si>
    <t>RE-JAKARTA-DT-15</t>
  </si>
  <si>
    <t>RE-LONDON-DT-15</t>
  </si>
  <si>
    <t>RE-MUMBAI-DT-15</t>
  </si>
  <si>
    <t>RE-L.A.-DT-15</t>
  </si>
  <si>
    <t>RE-TOKYO-DT-15</t>
  </si>
  <si>
    <t>RE-CHONGQING-DT-15</t>
  </si>
  <si>
    <t>RE-CAPE TOWN-DT-15</t>
  </si>
  <si>
    <t>RE-RIO-DT-15</t>
  </si>
  <si>
    <t>RE-BARCELONA-DT-15</t>
  </si>
  <si>
    <t>RE-SYDNEY-DT-15</t>
  </si>
  <si>
    <t>RE-NYC-DT-15</t>
  </si>
  <si>
    <t>RE-PARIS-DT-15</t>
  </si>
  <si>
    <t>RE-LIMA-DT-15</t>
  </si>
  <si>
    <t>RE-PHOENIX-DT-15</t>
  </si>
  <si>
    <t>RE-BASE1-WI-15</t>
  </si>
  <si>
    <t>RE-BASE2-WI-15</t>
  </si>
  <si>
    <t>15</t>
  </si>
  <si>
    <t>BRIGHT GREEN
RAL 6018</t>
  </si>
  <si>
    <t>APRICOT
ORANGE 
RAL 1033</t>
  </si>
  <si>
    <t>BRIGHT
GREEN          
RAL 6018</t>
  </si>
  <si>
    <t>bright green</t>
  </si>
  <si>
    <t>apricot orange</t>
  </si>
  <si>
    <t xml:space="preserve">apricot orange </t>
  </si>
  <si>
    <t>BRIGHT GREEN</t>
  </si>
  <si>
    <t>RE-2PU</t>
  </si>
  <si>
    <t>RE-3PU</t>
  </si>
  <si>
    <t>RE-4PU</t>
  </si>
  <si>
    <t>RE-5PU</t>
  </si>
  <si>
    <t>RE-6PU</t>
  </si>
  <si>
    <t>RE-7PU</t>
  </si>
  <si>
    <t>RE-8PU</t>
  </si>
  <si>
    <t>RE-9PU</t>
  </si>
  <si>
    <t>RE-10PU</t>
  </si>
  <si>
    <t>RE-11PU</t>
  </si>
  <si>
    <t>RE-12PU</t>
  </si>
  <si>
    <t>RE-13PU</t>
  </si>
  <si>
    <t>RE-14PU</t>
  </si>
  <si>
    <t>RE-15PU</t>
  </si>
  <si>
    <t>RE-16PU</t>
  </si>
  <si>
    <t>RE-17PU</t>
  </si>
  <si>
    <t>RE-18PU</t>
  </si>
  <si>
    <t>RE-19PU</t>
  </si>
  <si>
    <t>RE-20PU</t>
  </si>
  <si>
    <t>RE-21PU</t>
  </si>
  <si>
    <t>RE-22PU</t>
  </si>
  <si>
    <t>RE-23PU</t>
  </si>
  <si>
    <t>RE-24PU</t>
  </si>
  <si>
    <t>RE-25PU</t>
  </si>
  <si>
    <t>RE-26PU</t>
  </si>
  <si>
    <t>RE-27PU</t>
  </si>
  <si>
    <t>RE-28PU</t>
  </si>
  <si>
    <t>RE-29PU</t>
  </si>
  <si>
    <t>RE-30PU</t>
  </si>
  <si>
    <t>RE-31PU</t>
  </si>
  <si>
    <t>RE-32PU</t>
  </si>
  <si>
    <t>RE-33PU</t>
  </si>
  <si>
    <t>RE-34PU</t>
  </si>
  <si>
    <t>RE-35PU</t>
  </si>
  <si>
    <t>RE-36PU</t>
  </si>
  <si>
    <t>RE-37PU</t>
  </si>
  <si>
    <t>RE-38PU</t>
  </si>
  <si>
    <t>RE-39PU</t>
  </si>
  <si>
    <t>RE-40PU</t>
  </si>
  <si>
    <t>K2</t>
  </si>
  <si>
    <t>RE-2PU-01</t>
  </si>
  <si>
    <t>RE-2PU-02</t>
  </si>
  <si>
    <t>RE-2PU-03</t>
  </si>
  <si>
    <t>RE-2PU-04</t>
  </si>
  <si>
    <t>RE-2PU-05</t>
  </si>
  <si>
    <t>RE-2PU-06</t>
  </si>
  <si>
    <t>RE-2PU-09</t>
  </si>
  <si>
    <t>RE-2PU-11</t>
  </si>
  <si>
    <t>RE-2PU-12</t>
  </si>
  <si>
    <t>RE-2PU-14</t>
  </si>
  <si>
    <t>RE-3PU-01</t>
  </si>
  <si>
    <t>RE-3PU-02</t>
  </si>
  <si>
    <t>RE-3PU-03</t>
  </si>
  <si>
    <t>RE-3PU-04</t>
  </si>
  <si>
    <t>RE-3PU-05</t>
  </si>
  <si>
    <t>RE-3PU-06</t>
  </si>
  <si>
    <t>RE-3PU-09</t>
  </si>
  <si>
    <t>RE-3PU-11</t>
  </si>
  <si>
    <t>RE-3PU-12</t>
  </si>
  <si>
    <t>RE-3PU-14</t>
  </si>
  <si>
    <t>RE-4PU-01</t>
  </si>
  <si>
    <t>RE-4PU-02</t>
  </si>
  <si>
    <t>RE-4PU-03</t>
  </si>
  <si>
    <t>RE-4PU-04</t>
  </si>
  <si>
    <t>RE-4PU-05</t>
  </si>
  <si>
    <t>RE-4PU-06</t>
  </si>
  <si>
    <t>RE-4PU-09</t>
  </si>
  <si>
    <t>RE-4PU-11</t>
  </si>
  <si>
    <t>RE-4PU-12</t>
  </si>
  <si>
    <t>RE-4PU-14</t>
  </si>
  <si>
    <t>RE-5PU-01</t>
  </si>
  <si>
    <t>RE-5PU-02</t>
  </si>
  <si>
    <t>RE-5PU-03</t>
  </si>
  <si>
    <t>RE-5PU-04</t>
  </si>
  <si>
    <t>RE-5PU-05</t>
  </si>
  <si>
    <t>RE-5PU-06</t>
  </si>
  <si>
    <t>RE-5PU-09</t>
  </si>
  <si>
    <t>RE-5PU-11</t>
  </si>
  <si>
    <t>RE-5PU-12</t>
  </si>
  <si>
    <t>RE-5PU-14</t>
  </si>
  <si>
    <t>RE-6PU-01</t>
  </si>
  <si>
    <t>RE-6PU-02</t>
  </si>
  <si>
    <t>RE-6PU-03</t>
  </si>
  <si>
    <t>RE-6PU-04</t>
  </si>
  <si>
    <t>RE-6PU-05</t>
  </si>
  <si>
    <t>RE-6PU-06</t>
  </si>
  <si>
    <t>RE-6PU-09</t>
  </si>
  <si>
    <t>RE-6PU-11</t>
  </si>
  <si>
    <t>RE-6PU-12</t>
  </si>
  <si>
    <t>RE-6PU-14</t>
  </si>
  <si>
    <t>RE-7PU-01</t>
  </si>
  <si>
    <t>RE-7PU-02</t>
  </si>
  <si>
    <t>RE-7PU-03</t>
  </si>
  <si>
    <t>RE-7PU-04</t>
  </si>
  <si>
    <t>RE-7PU-05</t>
  </si>
  <si>
    <t>RE-7PU-06</t>
  </si>
  <si>
    <t>RE-7PU-09</t>
  </si>
  <si>
    <t>RE-7PU-11</t>
  </si>
  <si>
    <t>RE-7PU-12</t>
  </si>
  <si>
    <t>RE-7PU-14</t>
  </si>
  <si>
    <t>RE-8PU-01</t>
  </si>
  <si>
    <t>RE-8PU-02</t>
  </si>
  <si>
    <t>RE-8PU-03</t>
  </si>
  <si>
    <t>RE-8PU-04</t>
  </si>
  <si>
    <t>RE-8PU-05</t>
  </si>
  <si>
    <t>RE-8PU-06</t>
  </si>
  <si>
    <t>RE-8PU-09</t>
  </si>
  <si>
    <t>RE-8PU-11</t>
  </si>
  <si>
    <t>RE-8PU-12</t>
  </si>
  <si>
    <t>RE-8PU-14</t>
  </si>
  <si>
    <t>RE-9PU-01</t>
  </si>
  <si>
    <t>RE-9PU-02</t>
  </si>
  <si>
    <t>RE-9PU-03</t>
  </si>
  <si>
    <t>RE-9PU-04</t>
  </si>
  <si>
    <t>RE-9PU-05</t>
  </si>
  <si>
    <t>RE-9PU-06</t>
  </si>
  <si>
    <t>RE-9PU-09</t>
  </si>
  <si>
    <t>RE-9PU-11</t>
  </si>
  <si>
    <t>RE-9PU-12</t>
  </si>
  <si>
    <t>RE-9PU-14</t>
  </si>
  <si>
    <t>RE-10PU-01</t>
  </si>
  <si>
    <t>RE-10PU-02</t>
  </si>
  <si>
    <t>RE-10PU-03</t>
  </si>
  <si>
    <t>RE-10PU-04</t>
  </si>
  <si>
    <t>RE-10PU-05</t>
  </si>
  <si>
    <t>RE-10PU-06</t>
  </si>
  <si>
    <t>RE-10PU-09</t>
  </si>
  <si>
    <t>RE-10PU-11</t>
  </si>
  <si>
    <t>RE-10PU-12</t>
  </si>
  <si>
    <t>RE-10PU-14</t>
  </si>
  <si>
    <t>RE-11PU-01</t>
  </si>
  <si>
    <t>RE-11PU-02</t>
  </si>
  <si>
    <t>RE-11PU-03</t>
  </si>
  <si>
    <t>RE-11PU-04</t>
  </si>
  <si>
    <t>RE-11PU-05</t>
  </si>
  <si>
    <t>RE-11PU-06</t>
  </si>
  <si>
    <t>RE-11PU-09</t>
  </si>
  <si>
    <t>RE-11PU-11</t>
  </si>
  <si>
    <t>RE-11PU-12</t>
  </si>
  <si>
    <t>RE-11PU-14</t>
  </si>
  <si>
    <t>RE-12PU-01</t>
  </si>
  <si>
    <t>RE-12PU-02</t>
  </si>
  <si>
    <t>RE-12PU-03</t>
  </si>
  <si>
    <t>RE-12PU-04</t>
  </si>
  <si>
    <t>RE-12PU-05</t>
  </si>
  <si>
    <t>RE-12PU-06</t>
  </si>
  <si>
    <t>RE-12PU-09</t>
  </si>
  <si>
    <t>RE-12PU-11</t>
  </si>
  <si>
    <t>RE-12PU-12</t>
  </si>
  <si>
    <t>RE-12PU-14</t>
  </si>
  <si>
    <t>RE-13PU-01</t>
  </si>
  <si>
    <t>RE-13PU-02</t>
  </si>
  <si>
    <t>RE-13PU-03</t>
  </si>
  <si>
    <t>RE-13PU-04</t>
  </si>
  <si>
    <t>RE-13PU-05</t>
  </si>
  <si>
    <t>RE-13PU-06</t>
  </si>
  <si>
    <t>RE-13PU-09</t>
  </si>
  <si>
    <t>RE-13PU-11</t>
  </si>
  <si>
    <t>RE-13PU-12</t>
  </si>
  <si>
    <t>RE-13PU-14</t>
  </si>
  <si>
    <t>RE-14PU-01</t>
  </si>
  <si>
    <t>RE-14PU-02</t>
  </si>
  <si>
    <t>RE-14PU-03</t>
  </si>
  <si>
    <t>RE-14PU-04</t>
  </si>
  <si>
    <t>RE-14PU-05</t>
  </si>
  <si>
    <t>RE-14PU-06</t>
  </si>
  <si>
    <t>RE-14PU-09</t>
  </si>
  <si>
    <t>RE-14PU-11</t>
  </si>
  <si>
    <t>RE-14PU-12</t>
  </si>
  <si>
    <t>RE-14PU-14</t>
  </si>
  <si>
    <t>RE-15PU-01</t>
  </si>
  <si>
    <t>RE-15PU-02</t>
  </si>
  <si>
    <t>RE-15PU-03</t>
  </si>
  <si>
    <t>RE-15PU-04</t>
  </si>
  <si>
    <t>RE-15PU-05</t>
  </si>
  <si>
    <t>RE-15PU-06</t>
  </si>
  <si>
    <t>RE-15PU-09</t>
  </si>
  <si>
    <t>RE-15PU-11</t>
  </si>
  <si>
    <t>RE-15PU-12</t>
  </si>
  <si>
    <t>RE-15PU-14</t>
  </si>
  <si>
    <t>RE-16PU-01</t>
  </si>
  <si>
    <t>RE-16PU-02</t>
  </si>
  <si>
    <t>RE-16PU-03</t>
  </si>
  <si>
    <t>RE-16PU-04</t>
  </si>
  <si>
    <t>RE-16PU-05</t>
  </si>
  <si>
    <t>RE-16PU-06</t>
  </si>
  <si>
    <t>RE-16PU-09</t>
  </si>
  <si>
    <t>RE-16PU-11</t>
  </si>
  <si>
    <t>RE-16PU-12</t>
  </si>
  <si>
    <t>RE-16PU-14</t>
  </si>
  <si>
    <t>RE-17PU-01</t>
  </si>
  <si>
    <t>RE-17PU-02</t>
  </si>
  <si>
    <t>RE-17PU-03</t>
  </si>
  <si>
    <t>RE-17PU-04</t>
  </si>
  <si>
    <t>RE-17PU-05</t>
  </si>
  <si>
    <t>RE-17PU-06</t>
  </si>
  <si>
    <t>RE-17PU-09</t>
  </si>
  <si>
    <t>RE-17PU-11</t>
  </si>
  <si>
    <t>RE-17PU-12</t>
  </si>
  <si>
    <t>RE-17PU-14</t>
  </si>
  <si>
    <t>RE-18PU-01</t>
  </si>
  <si>
    <t>RE-18PU-02</t>
  </si>
  <si>
    <t>RE-18PU-03</t>
  </si>
  <si>
    <t>RE-18PU-04</t>
  </si>
  <si>
    <t>RE-18PU-05</t>
  </si>
  <si>
    <t>RE-18PU-06</t>
  </si>
  <si>
    <t>RE-18PU-09</t>
  </si>
  <si>
    <t>RE-18PU-11</t>
  </si>
  <si>
    <t>RE-18PU-12</t>
  </si>
  <si>
    <t>RE-18PU-14</t>
  </si>
  <si>
    <t>RE-19PU-01</t>
  </si>
  <si>
    <t>RE-19PU-02</t>
  </si>
  <si>
    <t>RE-19PU-03</t>
  </si>
  <si>
    <t>RE-19PU-04</t>
  </si>
  <si>
    <t>RE-19PU-05</t>
  </si>
  <si>
    <t>RE-19PU-06</t>
  </si>
  <si>
    <t>RE-19PU-09</t>
  </si>
  <si>
    <t>RE-19PU-11</t>
  </si>
  <si>
    <t>RE-19PU-12</t>
  </si>
  <si>
    <t>RE-19PU-14</t>
  </si>
  <si>
    <t>RE-20PU-01</t>
  </si>
  <si>
    <t>RE-20PU-02</t>
  </si>
  <si>
    <t>RE-20PU-03</t>
  </si>
  <si>
    <t>RE-20PU-04</t>
  </si>
  <si>
    <t>RE-20PU-05</t>
  </si>
  <si>
    <t>RE-20PU-06</t>
  </si>
  <si>
    <t>RE-20PU-09</t>
  </si>
  <si>
    <t>RE-20PU-11</t>
  </si>
  <si>
    <t>RE-20PU-12</t>
  </si>
  <si>
    <t>RE-20PU-14</t>
  </si>
  <si>
    <t>RE-21PU-01</t>
  </si>
  <si>
    <t>RE-21PU-02</t>
  </si>
  <si>
    <t>RE-21PU-03</t>
  </si>
  <si>
    <t>RE-21PU-04</t>
  </si>
  <si>
    <t>RE-21PU-05</t>
  </si>
  <si>
    <t>RE-21PU-06</t>
  </si>
  <si>
    <t>RE-21PU-09</t>
  </si>
  <si>
    <t>RE-21PU-11</t>
  </si>
  <si>
    <t>RE-21PU-12</t>
  </si>
  <si>
    <t>RE-21PU-14</t>
  </si>
  <si>
    <t>RE-22PU-01</t>
  </si>
  <si>
    <t>RE-22PU-02</t>
  </si>
  <si>
    <t>RE-22PU-03</t>
  </si>
  <si>
    <t>RE-22PU-04</t>
  </si>
  <si>
    <t>RE-22PU-05</t>
  </si>
  <si>
    <t>RE-22PU-06</t>
  </si>
  <si>
    <t>RE-22PU-09</t>
  </si>
  <si>
    <t>RE-22PU-11</t>
  </si>
  <si>
    <t>RE-22PU-12</t>
  </si>
  <si>
    <t>RE-22PU-14</t>
  </si>
  <si>
    <t>RE-23PU-01</t>
  </si>
  <si>
    <t>RE-23PU-02</t>
  </si>
  <si>
    <t>RE-23PU-03</t>
  </si>
  <si>
    <t>RE-23PU-04</t>
  </si>
  <si>
    <t>RE-23PU-05</t>
  </si>
  <si>
    <t>RE-23PU-06</t>
  </si>
  <si>
    <t>RE-23PU-09</t>
  </si>
  <si>
    <t>RE-23PU-11</t>
  </si>
  <si>
    <t>RE-23PU-12</t>
  </si>
  <si>
    <t>RE-23PU-14</t>
  </si>
  <si>
    <t>RE-24PU-01</t>
  </si>
  <si>
    <t>RE-24PU-02</t>
  </si>
  <si>
    <t>RE-24PU-03</t>
  </si>
  <si>
    <t>RE-24PU-04</t>
  </si>
  <si>
    <t>RE-24PU-05</t>
  </si>
  <si>
    <t>RE-24PU-06</t>
  </si>
  <si>
    <t>RE-24PU-09</t>
  </si>
  <si>
    <t>RE-24PU-11</t>
  </si>
  <si>
    <t>RE-24PU-12</t>
  </si>
  <si>
    <t>RE-24PU-14</t>
  </si>
  <si>
    <t>RE-25PU-01</t>
  </si>
  <si>
    <t>RE-25PU-02</t>
  </si>
  <si>
    <t>RE-25PU-03</t>
  </si>
  <si>
    <t>RE-25PU-04</t>
  </si>
  <si>
    <t>RE-25PU-05</t>
  </si>
  <si>
    <t>RE-25PU-06</t>
  </si>
  <si>
    <t>RE-25PU-09</t>
  </si>
  <si>
    <t>RE-25PU-11</t>
  </si>
  <si>
    <t>RE-25PU-12</t>
  </si>
  <si>
    <t>RE-25PU-14</t>
  </si>
  <si>
    <t>RE-26PU-01</t>
  </si>
  <si>
    <t>RE-26PU-02</t>
  </si>
  <si>
    <t>RE-26PU-03</t>
  </si>
  <si>
    <t>RE-26PU-04</t>
  </si>
  <si>
    <t>RE-26PU-05</t>
  </si>
  <si>
    <t>RE-26PU-06</t>
  </si>
  <si>
    <t>RE-26PU-09</t>
  </si>
  <si>
    <t>RE-26PU-11</t>
  </si>
  <si>
    <t>RE-26PU-12</t>
  </si>
  <si>
    <t>RE-26PU-14</t>
  </si>
  <si>
    <t>RE-27PU-01</t>
  </si>
  <si>
    <t>RE-27PU-02</t>
  </si>
  <si>
    <t>RE-27PU-03</t>
  </si>
  <si>
    <t>RE-27PU-04</t>
  </si>
  <si>
    <t>RE-27PU-05</t>
  </si>
  <si>
    <t>RE-27PU-06</t>
  </si>
  <si>
    <t>RE-27PU-09</t>
  </si>
  <si>
    <t>RE-27PU-11</t>
  </si>
  <si>
    <t>RE-27PU-12</t>
  </si>
  <si>
    <t>RE-27PU-14</t>
  </si>
  <si>
    <t>RE-28PU-01</t>
  </si>
  <si>
    <t>RE-28PU-02</t>
  </si>
  <si>
    <t>RE-28PU-03</t>
  </si>
  <si>
    <t>RE-28PU-04</t>
  </si>
  <si>
    <t>RE-28PU-05</t>
  </si>
  <si>
    <t>RE-28PU-06</t>
  </si>
  <si>
    <t>RE-28PU-09</t>
  </si>
  <si>
    <t>RE-28PU-11</t>
  </si>
  <si>
    <t>RE-28PU-12</t>
  </si>
  <si>
    <t>RE-28PU-14</t>
  </si>
  <si>
    <t>RE-29PU-01</t>
  </si>
  <si>
    <t>RE-29PU-02</t>
  </si>
  <si>
    <t>RE-29PU-03</t>
  </si>
  <si>
    <t>RE-29PU-04</t>
  </si>
  <si>
    <t>RE-29PU-05</t>
  </si>
  <si>
    <t>RE-29PU-06</t>
  </si>
  <si>
    <t>RE-29PU-09</t>
  </si>
  <si>
    <t>RE-29PU-11</t>
  </si>
  <si>
    <t>RE-29PU-12</t>
  </si>
  <si>
    <t>RE-29PU-14</t>
  </si>
  <si>
    <t>RE-30PU-01</t>
  </si>
  <si>
    <t>RE-30PU-02</t>
  </si>
  <si>
    <t>RE-30PU-03</t>
  </si>
  <si>
    <t>RE-30PU-04</t>
  </si>
  <si>
    <t>RE-30PU-05</t>
  </si>
  <si>
    <t>RE-30PU-06</t>
  </si>
  <si>
    <t>RE-30PU-09</t>
  </si>
  <si>
    <t>RE-30PU-11</t>
  </si>
  <si>
    <t>RE-30PU-12</t>
  </si>
  <si>
    <t>RE-30PU-14</t>
  </si>
  <si>
    <t>RE-31PU-01</t>
  </si>
  <si>
    <t>RE-31PU-02</t>
  </si>
  <si>
    <t>RE-31PU-03</t>
  </si>
  <si>
    <t>RE-31PU-04</t>
  </si>
  <si>
    <t>RE-31PU-05</t>
  </si>
  <si>
    <t>RE-31PU-06</t>
  </si>
  <si>
    <t>RE-31PU-09</t>
  </si>
  <si>
    <t>RE-31PU-11</t>
  </si>
  <si>
    <t>RE-31PU-12</t>
  </si>
  <si>
    <t>RE-31PU-14</t>
  </si>
  <si>
    <t>RE-32PU-01</t>
  </si>
  <si>
    <t>RE-32PU-02</t>
  </si>
  <si>
    <t>RE-32PU-03</t>
  </si>
  <si>
    <t>RE-32PU-04</t>
  </si>
  <si>
    <t>RE-32PU-05</t>
  </si>
  <si>
    <t>RE-32PU-06</t>
  </si>
  <si>
    <t>RE-32PU-09</t>
  </si>
  <si>
    <t>RE-32PU-11</t>
  </si>
  <si>
    <t>RE-32PU-12</t>
  </si>
  <si>
    <t>RE-32PU-14</t>
  </si>
  <si>
    <t>RE-33PU-01</t>
  </si>
  <si>
    <t>RE-33PU-02</t>
  </si>
  <si>
    <t>RE-33PU-03</t>
  </si>
  <si>
    <t>RE-33PU-04</t>
  </si>
  <si>
    <t>RE-33PU-05</t>
  </si>
  <si>
    <t>RE-33PU-06</t>
  </si>
  <si>
    <t>RE-33PU-09</t>
  </si>
  <si>
    <t>RE-33PU-11</t>
  </si>
  <si>
    <t>RE-33PU-12</t>
  </si>
  <si>
    <t>RE-33PU-14</t>
  </si>
  <si>
    <t>RE-34PU-01</t>
  </si>
  <si>
    <t>RE-34PU-02</t>
  </si>
  <si>
    <t>RE-34PU-03</t>
  </si>
  <si>
    <t>RE-34PU-04</t>
  </si>
  <si>
    <t>RE-34PU-05</t>
  </si>
  <si>
    <t>RE-34PU-06</t>
  </si>
  <si>
    <t>RE-34PU-09</t>
  </si>
  <si>
    <t>RE-34PU-11</t>
  </si>
  <si>
    <t>RE-34PU-12</t>
  </si>
  <si>
    <t>RE-34PU-14</t>
  </si>
  <si>
    <t>RE-35PU-01</t>
  </si>
  <si>
    <t>RE-35PU-02</t>
  </si>
  <si>
    <t>RE-35PU-03</t>
  </si>
  <si>
    <t>RE-35PU-04</t>
  </si>
  <si>
    <t>RE-35PU-05</t>
  </si>
  <si>
    <t>RE-35PU-06</t>
  </si>
  <si>
    <t>RE-35PU-09</t>
  </si>
  <si>
    <t>RE-35PU-11</t>
  </si>
  <si>
    <t>RE-35PU-12</t>
  </si>
  <si>
    <t>RE-35PU-14</t>
  </si>
  <si>
    <t>RE-36PU-01</t>
  </si>
  <si>
    <t>RE-36PU-02</t>
  </si>
  <si>
    <t>RE-36PU-03</t>
  </si>
  <si>
    <t>RE-36PU-04</t>
  </si>
  <si>
    <t>RE-36PU-05</t>
  </si>
  <si>
    <t>RE-36PU-06</t>
  </si>
  <si>
    <t>RE-36PU-09</t>
  </si>
  <si>
    <t>RE-36PU-11</t>
  </si>
  <si>
    <t>RE-36PU-12</t>
  </si>
  <si>
    <t>RE-36PU-14</t>
  </si>
  <si>
    <t>RE-37PU-01</t>
  </si>
  <si>
    <t>RE-37PU-02</t>
  </si>
  <si>
    <t>RE-37PU-03</t>
  </si>
  <si>
    <t>RE-37PU-04</t>
  </si>
  <si>
    <t>RE-37PU-05</t>
  </si>
  <si>
    <t>RE-37PU-06</t>
  </si>
  <si>
    <t>RE-37PU-09</t>
  </si>
  <si>
    <t>RE-37PU-11</t>
  </si>
  <si>
    <t>RE-37PU-12</t>
  </si>
  <si>
    <t>RE-37PU-14</t>
  </si>
  <si>
    <t>RE-38PU-01</t>
  </si>
  <si>
    <t>RE-38PU-02</t>
  </si>
  <si>
    <t>RE-38PU-03</t>
  </si>
  <si>
    <t>RE-38PU-04</t>
  </si>
  <si>
    <t>RE-38PU-05</t>
  </si>
  <si>
    <t>RE-38PU-06</t>
  </si>
  <si>
    <t>RE-38PU-09</t>
  </si>
  <si>
    <t>RE-38PU-11</t>
  </si>
  <si>
    <t>RE-38PU-12</t>
  </si>
  <si>
    <t>RE-38PU-14</t>
  </si>
  <si>
    <t>RE-39PU-01</t>
  </si>
  <si>
    <t>RE-39PU-02</t>
  </si>
  <si>
    <t>RE-39PU-03</t>
  </si>
  <si>
    <t>RE-39PU-04</t>
  </si>
  <si>
    <t>RE-39PU-05</t>
  </si>
  <si>
    <t>RE-39PU-06</t>
  </si>
  <si>
    <t>RE-39PU-09</t>
  </si>
  <si>
    <t>RE-39PU-11</t>
  </si>
  <si>
    <t>RE-39PU-12</t>
  </si>
  <si>
    <t>RE-39PU-14</t>
  </si>
  <si>
    <t>RE-40PU-01</t>
  </si>
  <si>
    <t>RE-40PU-02</t>
  </si>
  <si>
    <t>RE-40PU-03</t>
  </si>
  <si>
    <t>RE-40PU-04</t>
  </si>
  <si>
    <t>RE-40PU-05</t>
  </si>
  <si>
    <t>RE-40PU-06</t>
  </si>
  <si>
    <t>RE-40PU-09</t>
  </si>
  <si>
    <t>RE-40PU-11</t>
  </si>
  <si>
    <t>RE-40PU-12</t>
  </si>
  <si>
    <t>RE-40PU-14</t>
  </si>
  <si>
    <t>RE-2PE</t>
  </si>
  <si>
    <t>RE-3PE</t>
  </si>
  <si>
    <t>RE-4PE</t>
  </si>
  <si>
    <t>RE-5PE</t>
  </si>
  <si>
    <t>RE-6PE</t>
  </si>
  <si>
    <t>RE-15PE</t>
  </si>
  <si>
    <t>RE-16PE</t>
  </si>
  <si>
    <t>RE-17PE</t>
  </si>
  <si>
    <t>RE-18PE</t>
  </si>
  <si>
    <t>RE-19PE</t>
  </si>
  <si>
    <t>RE-20PE</t>
  </si>
  <si>
    <t>RE-22PE</t>
  </si>
  <si>
    <t>RE-23PE</t>
  </si>
  <si>
    <t>RE-24PE</t>
  </si>
  <si>
    <t>RE-25PE</t>
  </si>
  <si>
    <t>RE-26PE</t>
  </si>
  <si>
    <t>RE-35PE</t>
  </si>
  <si>
    <t>RE-36PE</t>
  </si>
  <si>
    <t>RE-38PE</t>
  </si>
  <si>
    <t>RE-39PE</t>
  </si>
  <si>
    <t>RE-2PE-01</t>
  </si>
  <si>
    <t>RE-3PE-01</t>
  </si>
  <si>
    <t>RE-4PE-01</t>
  </si>
  <si>
    <t>RE-5PE-01</t>
  </si>
  <si>
    <t>RE-6PE-01</t>
  </si>
  <si>
    <t>RE-15PE-01</t>
  </si>
  <si>
    <t>RE-16PE-01</t>
  </si>
  <si>
    <t>RE-17PE-01</t>
  </si>
  <si>
    <t>RE-18PE-01</t>
  </si>
  <si>
    <t>RE-19PE-01</t>
  </si>
  <si>
    <t>RE-20PE-01</t>
  </si>
  <si>
    <t>RE-22PE-01</t>
  </si>
  <si>
    <t>RE-23PE-01</t>
  </si>
  <si>
    <t>RE-24PE-01</t>
  </si>
  <si>
    <t>RE-25PE-01</t>
  </si>
  <si>
    <t>RE-26PE-01</t>
  </si>
  <si>
    <t>RE-35PE-01</t>
  </si>
  <si>
    <t>RE-36PE-01</t>
  </si>
  <si>
    <t>RE-38PE-01</t>
  </si>
  <si>
    <t>RE-39PE-01</t>
  </si>
  <si>
    <t>RE-2PE-02</t>
  </si>
  <si>
    <t>RE-3PE-02</t>
  </si>
  <si>
    <t>RE-4PE-02</t>
  </si>
  <si>
    <t>RE-5PE-02</t>
  </si>
  <si>
    <t>RE-6PE-02</t>
  </si>
  <si>
    <t>RE-15PE-02</t>
  </si>
  <si>
    <t>RE-16PE-02</t>
  </si>
  <si>
    <t>RE-17PE-02</t>
  </si>
  <si>
    <t>RE-18PE-02</t>
  </si>
  <si>
    <t>RE-19PE-02</t>
  </si>
  <si>
    <t>RE-20PE-02</t>
  </si>
  <si>
    <t>RE-22PE-02</t>
  </si>
  <si>
    <t>RE-23PE-02</t>
  </si>
  <si>
    <t>RE-24PE-02</t>
  </si>
  <si>
    <t>RE-25PE-02</t>
  </si>
  <si>
    <t>RE-26PE-02</t>
  </si>
  <si>
    <t>RE-35PE-02</t>
  </si>
  <si>
    <t>RE-36PE-02</t>
  </si>
  <si>
    <t>RE-38PE-02</t>
  </si>
  <si>
    <t>RE-39PE-02</t>
  </si>
  <si>
    <t>RE-2PE-03</t>
  </si>
  <si>
    <t>RE-3PE-03</t>
  </si>
  <si>
    <t>RE-4PE-03</t>
  </si>
  <si>
    <t>RE-5PE-03</t>
  </si>
  <si>
    <t>RE-6PE-03</t>
  </si>
  <si>
    <t>RE-15PE-03</t>
  </si>
  <si>
    <t>RE-16PE-03</t>
  </si>
  <si>
    <t>RE-17PE-03</t>
  </si>
  <si>
    <t>RE-18PE-03</t>
  </si>
  <si>
    <t>RE-19PE-03</t>
  </si>
  <si>
    <t>RE-20PE-03</t>
  </si>
  <si>
    <t>RE-22PE-03</t>
  </si>
  <si>
    <t>RE-23PE-03</t>
  </si>
  <si>
    <t>RE-24PE-03</t>
  </si>
  <si>
    <t>RE-25PE-03</t>
  </si>
  <si>
    <t>RE-26PE-03</t>
  </si>
  <si>
    <t>RE-35PE-03</t>
  </si>
  <si>
    <t>RE-36PE-03</t>
  </si>
  <si>
    <t>RE-38PE-03</t>
  </si>
  <si>
    <t>RE-39PE-03</t>
  </si>
  <si>
    <t>RE-2PE-04</t>
  </si>
  <si>
    <t>RE-3PE-04</t>
  </si>
  <si>
    <t>RE-4PE-04</t>
  </si>
  <si>
    <t>RE-5PE-04</t>
  </si>
  <si>
    <t>RE-6PE-04</t>
  </si>
  <si>
    <t>RE-15PE-04</t>
  </si>
  <si>
    <t>RE-16PE-04</t>
  </si>
  <si>
    <t>RE-17PE-04</t>
  </si>
  <si>
    <t>RE-18PE-04</t>
  </si>
  <si>
    <t>RE-19PE-04</t>
  </si>
  <si>
    <t>RE-20PE-04</t>
  </si>
  <si>
    <t>RE-22PE-04</t>
  </si>
  <si>
    <t>RE-23PE-04</t>
  </si>
  <si>
    <t>RE-24PE-04</t>
  </si>
  <si>
    <t>RE-25PE-04</t>
  </si>
  <si>
    <t>RE-26PE-04</t>
  </si>
  <si>
    <t>RE-35PE-04</t>
  </si>
  <si>
    <t>RE-36PE-04</t>
  </si>
  <si>
    <t>RE-38PE-04</t>
  </si>
  <si>
    <t>RE-39PE-04</t>
  </si>
  <si>
    <t>RE-2PE-05</t>
  </si>
  <si>
    <t>RE-3PE-05</t>
  </si>
  <si>
    <t>RE-4PE-05</t>
  </si>
  <si>
    <t>RE-5PE-05</t>
  </si>
  <si>
    <t>RE-6PE-05</t>
  </si>
  <si>
    <t>RE-15PE-05</t>
  </si>
  <si>
    <t>RE-16PE-05</t>
  </si>
  <si>
    <t>RE-17PE-05</t>
  </si>
  <si>
    <t>RE-18PE-05</t>
  </si>
  <si>
    <t>RE-19PE-05</t>
  </si>
  <si>
    <t>RE-20PE-05</t>
  </si>
  <si>
    <t>RE-22PE-05</t>
  </si>
  <si>
    <t>RE-23PE-05</t>
  </si>
  <si>
    <t>RE-24PE-05</t>
  </si>
  <si>
    <t>RE-25PE-05</t>
  </si>
  <si>
    <t>RE-26PE-05</t>
  </si>
  <si>
    <t>RE-35PE-05</t>
  </si>
  <si>
    <t>RE-36PE-05</t>
  </si>
  <si>
    <t>RE-38PE-05</t>
  </si>
  <si>
    <t>RE-39PE-05</t>
  </si>
  <si>
    <t>RE-2PE-06</t>
  </si>
  <si>
    <t>RE-3PE-06</t>
  </si>
  <si>
    <t>RE-4PE-06</t>
  </si>
  <si>
    <t>RE-5PE-06</t>
  </si>
  <si>
    <t>RE-6PE-06</t>
  </si>
  <si>
    <t>RE-15PE-06</t>
  </si>
  <si>
    <t>RE-16PE-06</t>
  </si>
  <si>
    <t>RE-17PE-06</t>
  </si>
  <si>
    <t>RE-18PE-06</t>
  </si>
  <si>
    <t>RE-19PE-06</t>
  </si>
  <si>
    <t>RE-20PE-06</t>
  </si>
  <si>
    <t>RE-22PE-06</t>
  </si>
  <si>
    <t>RE-23PE-06</t>
  </si>
  <si>
    <t>RE-24PE-06</t>
  </si>
  <si>
    <t>RE-25PE-06</t>
  </si>
  <si>
    <t>RE-26PE-06</t>
  </si>
  <si>
    <t>RE-35PE-06</t>
  </si>
  <si>
    <t>RE-36PE-06</t>
  </si>
  <si>
    <t>RE-38PE-06</t>
  </si>
  <si>
    <t>RE-39PE-06</t>
  </si>
  <si>
    <t>RE-2PE-09</t>
  </si>
  <si>
    <t>RE-3PE-09</t>
  </si>
  <si>
    <t>RE-4PE-09</t>
  </si>
  <si>
    <t>RE-5PE-09</t>
  </si>
  <si>
    <t>RE-6PE-09</t>
  </si>
  <si>
    <t>RE-15PE-09</t>
  </si>
  <si>
    <t>RE-16PE-09</t>
  </si>
  <si>
    <t>RE-17PE-09</t>
  </si>
  <si>
    <t>RE-18PE-09</t>
  </si>
  <si>
    <t>RE-19PE-09</t>
  </si>
  <si>
    <t>RE-20PE-09</t>
  </si>
  <si>
    <t>RE-22PE-09</t>
  </si>
  <si>
    <t>RE-23PE-09</t>
  </si>
  <si>
    <t>RE-24PE-09</t>
  </si>
  <si>
    <t>RE-25PE-09</t>
  </si>
  <si>
    <t>RE-26PE-09</t>
  </si>
  <si>
    <t>RE-35PE-09</t>
  </si>
  <si>
    <t>RE-36PE-09</t>
  </si>
  <si>
    <t>RE-38PE-09</t>
  </si>
  <si>
    <t>RE-39PE-09</t>
  </si>
  <si>
    <t>RE-2PE-11</t>
  </si>
  <si>
    <t>RE-3PE-11</t>
  </si>
  <si>
    <t>RE-4PE-11</t>
  </si>
  <si>
    <t>RE-5PE-11</t>
  </si>
  <si>
    <t>RE-6PE-11</t>
  </si>
  <si>
    <t>RE-15PE-11</t>
  </si>
  <si>
    <t>RE-16PE-11</t>
  </si>
  <si>
    <t>RE-17PE-11</t>
  </si>
  <si>
    <t>RE-18PE-11</t>
  </si>
  <si>
    <t>RE-19PE-11</t>
  </si>
  <si>
    <t>RE-20PE-11</t>
  </si>
  <si>
    <t>RE-22PE-11</t>
  </si>
  <si>
    <t>RE-23PE-11</t>
  </si>
  <si>
    <t>RE-24PE-11</t>
  </si>
  <si>
    <t>RE-25PE-11</t>
  </si>
  <si>
    <t>RE-26PE-11</t>
  </si>
  <si>
    <t>RE-35PE-11</t>
  </si>
  <si>
    <t>RE-36PE-11</t>
  </si>
  <si>
    <t>RE-38PE-11</t>
  </si>
  <si>
    <t>RE-39PE-11</t>
  </si>
  <si>
    <t>RE-2PE-12</t>
  </si>
  <si>
    <t>RE-3PE-12</t>
  </si>
  <si>
    <t>RE-4PE-12</t>
  </si>
  <si>
    <t>RE-5PE-12</t>
  </si>
  <si>
    <t>RE-6PE-12</t>
  </si>
  <si>
    <t>RE-15PE-12</t>
  </si>
  <si>
    <t>RE-16PE-12</t>
  </si>
  <si>
    <t>RE-17PE-12</t>
  </si>
  <si>
    <t>RE-18PE-12</t>
  </si>
  <si>
    <t>RE-19PE-12</t>
  </si>
  <si>
    <t>RE-20PE-12</t>
  </si>
  <si>
    <t>RE-22PE-12</t>
  </si>
  <si>
    <t>RE-23PE-12</t>
  </si>
  <si>
    <t>RE-24PE-12</t>
  </si>
  <si>
    <t>RE-25PE-12</t>
  </si>
  <si>
    <t>RE-26PE-12</t>
  </si>
  <si>
    <t>RE-35PE-12</t>
  </si>
  <si>
    <t>RE-36PE-12</t>
  </si>
  <si>
    <t>RE-38PE-12</t>
  </si>
  <si>
    <t>RE-39PE-12</t>
  </si>
  <si>
    <t>RE-2PE-14</t>
  </si>
  <si>
    <t>RE-3PE-14</t>
  </si>
  <si>
    <t>RE-4PE-14</t>
  </si>
  <si>
    <t>RE-5PE-14</t>
  </si>
  <si>
    <t>RE-6PE-14</t>
  </si>
  <si>
    <t>RE-15PE-14</t>
  </si>
  <si>
    <t>RE-16PE-14</t>
  </si>
  <si>
    <t>RE-17PE-14</t>
  </si>
  <si>
    <t>RE-18PE-14</t>
  </si>
  <si>
    <t>RE-19PE-14</t>
  </si>
  <si>
    <t>RE-20PE-14</t>
  </si>
  <si>
    <t>RE-22PE-14</t>
  </si>
  <si>
    <t>RE-23PE-14</t>
  </si>
  <si>
    <t>RE-24PE-14</t>
  </si>
  <si>
    <t>RE-25PE-14</t>
  </si>
  <si>
    <t>RE-26PE-14</t>
  </si>
  <si>
    <t>RE-35PE-14</t>
  </si>
  <si>
    <t>RE-36PE-14</t>
  </si>
  <si>
    <t>RE-38PE-14</t>
  </si>
  <si>
    <t>RE-39PE-14</t>
  </si>
  <si>
    <t>DELTA PU</t>
  </si>
  <si>
    <t>PU CITY LINE</t>
  </si>
  <si>
    <t>screws/
bolts</t>
  </si>
  <si>
    <t>bolt 100</t>
  </si>
  <si>
    <t>Customer:</t>
  </si>
  <si>
    <t>bolt 120</t>
  </si>
  <si>
    <t>bolt 180</t>
  </si>
  <si>
    <t>bolt 140</t>
  </si>
  <si>
    <t>bolt 160</t>
  </si>
  <si>
    <t>ORDER LIST</t>
  </si>
  <si>
    <t>SUMMARY</t>
  </si>
  <si>
    <t>DIFF</t>
  </si>
  <si>
    <t>GRP</t>
  </si>
  <si>
    <t>PU</t>
  </si>
  <si>
    <t>list</t>
  </si>
  <si>
    <t>range 1</t>
  </si>
  <si>
    <t>range 2</t>
  </si>
  <si>
    <t>E:AC</t>
  </si>
  <si>
    <t>E10:AC10</t>
  </si>
  <si>
    <t xml:space="preserve"> </t>
  </si>
  <si>
    <t>SUM sets</t>
  </si>
  <si>
    <t>TEXTURE</t>
  </si>
  <si>
    <t xml:space="preserve">RED                RAL 3000 </t>
  </si>
  <si>
    <t xml:space="preserve">YELLOW       RAL 1018 </t>
  </si>
  <si>
    <t>BLUE             RAL 5015</t>
  </si>
  <si>
    <t>BRIGHT
GREEN          RAL 6018</t>
  </si>
  <si>
    <t>PINK             RAL 4003</t>
  </si>
  <si>
    <r>
      <t xml:space="preserve">PURPLE   </t>
    </r>
    <r>
      <rPr>
        <sz val="11"/>
        <color theme="0"/>
        <rFont val="Calibri"/>
        <family val="2"/>
        <scheme val="minor"/>
      </rPr>
      <t>nS4050-R60B/M</t>
    </r>
  </si>
  <si>
    <t>screws
50 mm</t>
  </si>
  <si>
    <t>Yes</t>
  </si>
  <si>
    <t xml:space="preserve">screws </t>
  </si>
  <si>
    <t>D:S</t>
  </si>
  <si>
    <t>D9:S9</t>
  </si>
  <si>
    <t>d:T</t>
  </si>
  <si>
    <t>d10:T10</t>
  </si>
  <si>
    <t>'REDUCTOR'!</t>
  </si>
  <si>
    <t>REDUCTOR-30PU</t>
  </si>
  <si>
    <t>REDUCTOR-100PU</t>
  </si>
  <si>
    <t>REDUCTOR-30PU-01</t>
  </si>
  <si>
    <t>REDUCTOR-30PU-02</t>
  </si>
  <si>
    <t>REDUCTOR-30PU-03</t>
  </si>
  <si>
    <t>REDUCTOR-30PU-04</t>
  </si>
  <si>
    <t>REDUCTOR-30PU-05</t>
  </si>
  <si>
    <t>REDUCTOR-30PU-06</t>
  </si>
  <si>
    <t>REDUCTOR-30PU-09</t>
  </si>
  <si>
    <t>REDUCTOR-30PU-11</t>
  </si>
  <si>
    <t>REDUCTOR-30PU-12</t>
  </si>
  <si>
    <t>REDUCTOR-30PU-14</t>
  </si>
  <si>
    <t>REDUCTOR-100PU-01</t>
  </si>
  <si>
    <t>REDUCTOR-100PU-02</t>
  </si>
  <si>
    <t>REDUCTOR-100PU-03</t>
  </si>
  <si>
    <t>REDUCTOR-100PU-04</t>
  </si>
  <si>
    <t>REDUCTOR-100PU-05</t>
  </si>
  <si>
    <t>REDUCTOR-100PU-06</t>
  </si>
  <si>
    <t>REDUCTOR-100PU-09</t>
  </si>
  <si>
    <t>REDUCTOR-100PU-11</t>
  </si>
  <si>
    <t>REDUCTOR-100PU-12</t>
  </si>
  <si>
    <t>REDUCTOR-100PU-14</t>
  </si>
  <si>
    <t>reductor</t>
  </si>
  <si>
    <t>REDUCTOR</t>
  </si>
  <si>
    <t>Responsible for packing:</t>
  </si>
  <si>
    <t>order list: OCTOBER 2024</t>
  </si>
  <si>
    <t>PE holds</t>
  </si>
  <si>
    <r>
      <t xml:space="preserve">No. of </t>
    </r>
    <r>
      <rPr>
        <b/>
        <sz val="11"/>
        <color theme="1"/>
        <rFont val="Calibri"/>
        <family val="2"/>
        <scheme val="minor"/>
      </rPr>
      <t>PE</t>
    </r>
    <r>
      <rPr>
        <sz val="11"/>
        <color theme="1"/>
        <rFont val="Calibri"/>
        <family val="2"/>
        <scheme val="minor"/>
      </rPr>
      <t xml:space="preserve"> pcs. by 
</t>
    </r>
    <r>
      <rPr>
        <b/>
        <sz val="11"/>
        <color theme="1"/>
        <rFont val="Calibri"/>
        <family val="2"/>
        <scheme val="minor"/>
      </rPr>
      <t>SIZE</t>
    </r>
  </si>
  <si>
    <t>10cm CYLINDER symbol for 
sizing is representing 
PE material</t>
  </si>
  <si>
    <t>RE-27PE</t>
  </si>
  <si>
    <t>set PE</t>
  </si>
  <si>
    <t>PE CITY LINE</t>
  </si>
  <si>
    <t>PACKING LIST - READY PE</t>
  </si>
  <si>
    <t>'READY PE'!</t>
  </si>
  <si>
    <t>PE</t>
  </si>
  <si>
    <t>D:t</t>
  </si>
  <si>
    <t>D10:T10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</si>
</sst>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_-* #,##0.00\ &quot;€&quot;_-;\-* #,##0.00\ &quot;€&quot;_-;_-* &quot;-&quot;??\ &quot;€&quot;_-;_-@_-"/>
    <numFmt numFmtId="165" formatCode="#,##0.00_ ;\-#,##0.00\ "/>
    <numFmt numFmtId="166" formatCode="_-[$€-2]\ * #,##0.00_-;\-[$€-2]\ * #,##0.00_-;_-[$€-2]\ * &quot;-&quot;??_-;_-@_-"/>
    <numFmt numFmtId="167" formatCode="#,##0_ ;\-#,##0\ "/>
    <numFmt numFmtId="168" formatCode="_-* #,##0.00\ [$€-424]_-;\-* #,##0.00\ [$€-424]_-;_-* &quot;-&quot;??\ [$€-424]_-;_-@_-"/>
    <numFmt numFmtId="169" formatCode="#,##0.00\ &quot;€&quot;"/>
    <numFmt numFmtId="170" formatCode="0.0"/>
  </numFmts>
  <fonts count="127"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8"/>
      <name val="Calibri"/>
      <family val="2"/>
      <scheme val="minor"/>
    </font>
    <font>
      <sz val="12"/>
      <color theme="1"/>
      <name val="AR Techni"/>
    </font>
    <font>
      <b/>
      <sz val="12"/>
      <color theme="1"/>
      <name val="Calibri"/>
      <family val="2"/>
      <scheme val="minor"/>
    </font>
    <font>
      <sz val="12"/>
      <color theme="0"/>
      <name val="Calibri"/>
      <family val="2"/>
      <scheme val="minor"/>
    </font>
    <font>
      <sz val="14"/>
      <color theme="1"/>
      <name val="Calibri"/>
      <family val="2"/>
      <scheme val="minor"/>
    </font>
    <font>
      <sz val="12"/>
      <name val="Calibri"/>
      <family val="2"/>
      <scheme val="minor"/>
    </font>
    <font>
      <b/>
      <i/>
      <sz val="12"/>
      <color theme="1"/>
      <name val="Calibri"/>
      <family val="2"/>
      <charset val="238"/>
      <scheme val="minor"/>
    </font>
    <font>
      <sz val="18"/>
      <color theme="1"/>
      <name val="Calibri"/>
      <family val="2"/>
      <charset val="238"/>
      <scheme val="minor"/>
    </font>
    <font>
      <b/>
      <sz val="12"/>
      <color rgb="FF000000"/>
      <name val="Calibri"/>
      <family val="2"/>
      <charset val="238"/>
      <scheme val="minor"/>
    </font>
    <font>
      <sz val="12"/>
      <color theme="1"/>
      <name val="Calibri"/>
      <family val="2"/>
      <charset val="238"/>
      <scheme val="minor"/>
    </font>
    <font>
      <b/>
      <i/>
      <sz val="12"/>
      <name val="Calibri"/>
      <family val="2"/>
      <charset val="238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i/>
      <sz val="12"/>
      <color theme="1"/>
      <name val="Calibri"/>
      <family val="2"/>
      <charset val="238"/>
      <scheme val="minor"/>
    </font>
    <font>
      <sz val="10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8"/>
      <color theme="1"/>
      <name val="Calibri"/>
      <family val="2"/>
      <charset val="238"/>
      <scheme val="minor"/>
    </font>
    <font>
      <sz val="12"/>
      <color theme="1"/>
      <name val="AR Techni"/>
      <charset val="238"/>
    </font>
    <font>
      <b/>
      <sz val="11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i/>
      <sz val="10"/>
      <color theme="1"/>
      <name val="Calibri"/>
      <family val="2"/>
      <charset val="238"/>
      <scheme val="minor"/>
    </font>
    <font>
      <i/>
      <sz val="12"/>
      <color theme="1"/>
      <name val="Calibri"/>
      <family val="2"/>
      <scheme val="minor"/>
    </font>
    <font>
      <b/>
      <sz val="12"/>
      <color rgb="FFFA7D00"/>
      <name val="Calibri"/>
      <family val="2"/>
      <scheme val="minor"/>
    </font>
    <font>
      <sz val="12"/>
      <color theme="1"/>
      <name val="Al Nile"/>
      <charset val="178"/>
    </font>
    <font>
      <b/>
      <sz val="11"/>
      <color theme="1"/>
      <name val="Al Nile"/>
      <charset val="178"/>
    </font>
    <font>
      <b/>
      <sz val="12"/>
      <color theme="1"/>
      <name val="Al Nile"/>
      <charset val="178"/>
    </font>
    <font>
      <b/>
      <sz val="12"/>
      <name val="Al Nile"/>
      <charset val="178"/>
    </font>
    <font>
      <sz val="12"/>
      <name val="Al Nile"/>
      <charset val="178"/>
    </font>
    <font>
      <sz val="11"/>
      <color theme="1"/>
      <name val="Al Nile"/>
      <charset val="178"/>
    </font>
    <font>
      <sz val="10"/>
      <color theme="1"/>
      <name val="Al Nile"/>
      <charset val="178"/>
    </font>
    <font>
      <sz val="14"/>
      <color theme="1"/>
      <name val="Al Nile"/>
      <charset val="178"/>
    </font>
    <font>
      <b/>
      <sz val="14"/>
      <color theme="1"/>
      <name val="Al Nile"/>
      <charset val="178"/>
    </font>
    <font>
      <sz val="9"/>
      <color theme="1"/>
      <name val="Al Nile"/>
      <charset val="178"/>
    </font>
    <font>
      <sz val="16"/>
      <color theme="1"/>
      <name val="Al Nile"/>
      <charset val="178"/>
    </font>
    <font>
      <b/>
      <sz val="16"/>
      <color theme="1"/>
      <name val="Al Nile"/>
      <charset val="178"/>
    </font>
    <font>
      <sz val="36"/>
      <color theme="1"/>
      <name val="Calibri"/>
      <family val="2"/>
      <scheme val="minor"/>
    </font>
    <font>
      <sz val="20"/>
      <color theme="1"/>
      <name val="Calibri"/>
      <family val="2"/>
      <scheme val="minor"/>
    </font>
    <font>
      <sz val="22"/>
      <color theme="1"/>
      <name val="Calibri (Body)_x0000_"/>
    </font>
    <font>
      <sz val="12"/>
      <color theme="9"/>
      <name val="Calibri"/>
      <family val="2"/>
      <scheme val="minor"/>
    </font>
    <font>
      <sz val="12"/>
      <color theme="9"/>
      <name val="Al Nile"/>
      <charset val="178"/>
    </font>
    <font>
      <sz val="12"/>
      <color rgb="FF000000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33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sz val="20"/>
      <color theme="1"/>
      <name val="Calibri"/>
      <family val="2"/>
    </font>
    <font>
      <sz val="10"/>
      <color theme="1"/>
      <name val="Calibri (Body)_x0000_"/>
    </font>
    <font>
      <sz val="8"/>
      <color theme="0"/>
      <name val="Calibri (Body)_x0000_"/>
      <charset val="238"/>
    </font>
    <font>
      <sz val="10"/>
      <color theme="1"/>
      <name val="Al Nile"/>
      <charset val="238"/>
    </font>
    <font>
      <sz val="10"/>
      <name val="Al Nile"/>
      <charset val="238"/>
    </font>
    <font>
      <sz val="12"/>
      <color theme="1"/>
      <name val="Al Nile"/>
      <charset val="238"/>
    </font>
    <font>
      <sz val="12"/>
      <name val="Al Nile"/>
      <charset val="238"/>
    </font>
    <font>
      <sz val="12"/>
      <color theme="0" tint="-4.9989318521683403E-2"/>
      <name val="Al Nile"/>
      <charset val="238"/>
    </font>
    <font>
      <sz val="10"/>
      <color theme="0" tint="-4.9989318521683403E-2"/>
      <name val="Al Nile"/>
      <charset val="238"/>
    </font>
    <font>
      <sz val="12"/>
      <color theme="0"/>
      <name val="Calibri"/>
      <family val="2"/>
      <charset val="238"/>
      <scheme val="minor"/>
    </font>
    <font>
      <sz val="10"/>
      <color theme="0"/>
      <name val="Calibri (Body)_x0000_"/>
    </font>
    <font>
      <b/>
      <sz val="12"/>
      <color theme="0"/>
      <name val="Calibri"/>
      <family val="2"/>
      <scheme val="minor"/>
    </font>
    <font>
      <sz val="8"/>
      <color theme="0"/>
      <name val="Calibri"/>
      <family val="2"/>
      <scheme val="minor"/>
    </font>
    <font>
      <b/>
      <sz val="12"/>
      <name val="Calibri"/>
      <family val="2"/>
      <scheme val="minor"/>
    </font>
    <font>
      <sz val="10"/>
      <name val="Calibri"/>
      <family val="2"/>
      <scheme val="minor"/>
    </font>
    <font>
      <b/>
      <sz val="11"/>
      <color theme="1"/>
      <name val="Al Nile"/>
      <charset val="238"/>
    </font>
    <font>
      <sz val="9"/>
      <color theme="0"/>
      <name val="Calibri"/>
      <family val="2"/>
      <scheme val="minor"/>
    </font>
    <font>
      <sz val="12"/>
      <color theme="0"/>
      <name val="Al Nile"/>
      <charset val="238"/>
    </font>
    <font>
      <sz val="24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9"/>
      <color theme="1"/>
      <name val="Calibri"/>
      <family val="2"/>
      <charset val="238"/>
      <scheme val="minor"/>
    </font>
    <font>
      <sz val="12"/>
      <color rgb="FFFF0000"/>
      <name val="Calibri"/>
      <family val="2"/>
      <scheme val="minor"/>
    </font>
    <font>
      <sz val="11"/>
      <color rgb="FF9C0006"/>
      <name val="Calibri"/>
      <family val="2"/>
      <charset val="238"/>
      <scheme val="minor"/>
    </font>
    <font>
      <b/>
      <sz val="12"/>
      <name val="Al Nile"/>
      <charset val="238"/>
    </font>
    <font>
      <sz val="11"/>
      <name val="Calibri"/>
      <family val="2"/>
      <charset val="238"/>
      <scheme val="minor"/>
    </font>
    <font>
      <b/>
      <sz val="20"/>
      <color theme="1"/>
      <name val="Calibri"/>
      <family val="2"/>
      <scheme val="minor"/>
    </font>
    <font>
      <b/>
      <sz val="26"/>
      <color theme="1"/>
      <name val="Calibri"/>
      <family val="2"/>
      <scheme val="minor"/>
    </font>
    <font>
      <sz val="12"/>
      <name val="Calibri"/>
      <family val="2"/>
      <charset val="238"/>
      <scheme val="minor"/>
    </font>
    <font>
      <b/>
      <sz val="12"/>
      <name val="Al Nile"/>
    </font>
    <font>
      <b/>
      <sz val="11"/>
      <color rgb="FFFF0000"/>
      <name val="Al Nile"/>
      <charset val="238"/>
    </font>
    <font>
      <b/>
      <sz val="12"/>
      <color theme="1"/>
      <name val="Al Nile"/>
    </font>
    <font>
      <sz val="14"/>
      <color theme="1"/>
      <name val="Al Nile"/>
    </font>
    <font>
      <b/>
      <sz val="16"/>
      <color theme="1"/>
      <name val="Al Nile"/>
    </font>
    <font>
      <b/>
      <sz val="9"/>
      <color theme="1"/>
      <name val="Al Nile"/>
      <charset val="178"/>
    </font>
    <font>
      <b/>
      <sz val="14"/>
      <color theme="1"/>
      <name val="Calibri"/>
      <family val="2"/>
      <scheme val="minor"/>
    </font>
    <font>
      <b/>
      <sz val="12"/>
      <color theme="1"/>
      <name val="AR Techni"/>
      <charset val="238"/>
    </font>
    <font>
      <sz val="11"/>
      <color rgb="FFFF0000"/>
      <name val="Al Nile"/>
    </font>
    <font>
      <sz val="14"/>
      <name val="Calibri"/>
      <family val="2"/>
      <scheme val="minor"/>
    </font>
    <font>
      <sz val="9"/>
      <name val="Calibri"/>
      <family val="2"/>
      <scheme val="minor"/>
    </font>
    <font>
      <sz val="10"/>
      <name val="Al Nile"/>
    </font>
    <font>
      <b/>
      <sz val="9"/>
      <color theme="1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sz val="14"/>
      <color theme="0"/>
      <name val="Calibri"/>
      <family val="2"/>
      <scheme val="minor"/>
    </font>
    <font>
      <sz val="14"/>
      <color theme="0" tint="-4.9989318521683403E-2"/>
      <name val="Calibri"/>
      <family val="2"/>
      <scheme val="minor"/>
    </font>
    <font>
      <sz val="12"/>
      <color theme="0" tint="-4.9989318521683403E-2"/>
      <name val="Calibri"/>
      <family val="2"/>
      <scheme val="minor"/>
    </font>
    <font>
      <sz val="10"/>
      <color theme="0"/>
      <name val="Calibri"/>
      <family val="2"/>
      <scheme val="minor"/>
    </font>
    <font>
      <sz val="12"/>
      <color theme="1"/>
      <name val="Al Nile"/>
    </font>
    <font>
      <sz val="12"/>
      <color rgb="FFFF0000"/>
      <name val="Al Nile"/>
    </font>
    <font>
      <b/>
      <sz val="14"/>
      <color theme="0"/>
      <name val="Calibri"/>
      <family val="2"/>
      <scheme val="minor"/>
    </font>
    <font>
      <sz val="9"/>
      <color theme="0"/>
      <name val="Al Nile"/>
      <charset val="178"/>
    </font>
    <font>
      <sz val="20"/>
      <color theme="1"/>
      <name val="Al Nile"/>
      <charset val="178"/>
    </font>
    <font>
      <sz val="14"/>
      <color theme="9" tint="-0.249977111117893"/>
      <name val="Calibri"/>
      <family val="2"/>
      <scheme val="minor"/>
    </font>
    <font>
      <b/>
      <sz val="22"/>
      <color theme="1"/>
      <name val="Calibri"/>
      <family val="2"/>
      <scheme val="minor"/>
    </font>
    <font>
      <b/>
      <sz val="14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8"/>
      <name val="Calibri"/>
      <family val="2"/>
      <scheme val="minor"/>
    </font>
    <font>
      <sz val="14"/>
      <color theme="1"/>
      <name val="AR Techni"/>
      <charset val="238"/>
    </font>
    <font>
      <b/>
      <sz val="14"/>
      <name val="Calibri"/>
      <family val="2"/>
      <scheme val="minor"/>
    </font>
    <font>
      <b/>
      <sz val="20"/>
      <color theme="0"/>
      <name val="Calibri"/>
      <family val="2"/>
      <scheme val="minor"/>
    </font>
    <font>
      <b/>
      <sz val="20"/>
      <name val="Calibri"/>
      <family val="2"/>
      <scheme val="minor"/>
    </font>
    <font>
      <sz val="11"/>
      <color theme="1"/>
      <name val="AR Techni"/>
      <charset val="238"/>
    </font>
    <font>
      <b/>
      <sz val="24"/>
      <color theme="1"/>
      <name val="Calibri"/>
      <family val="2"/>
      <scheme val="minor"/>
    </font>
    <font>
      <b/>
      <sz val="16"/>
      <color rgb="FFFF3399"/>
      <name val="Calibri"/>
      <family val="2"/>
      <scheme val="minor"/>
    </font>
    <font>
      <i/>
      <sz val="10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</fonts>
  <fills count="52">
    <fill>
      <patternFill patternType="none"/>
    </fill>
    <fill>
      <patternFill patternType="gray125"/>
    </fill>
    <fill>
      <patternFill patternType="solid">
        <fgColor theme="1" tint="0.249977111117893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00CC0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2F2F2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rgb="FF00CBD9"/>
        <bgColor indexed="64"/>
      </patternFill>
    </fill>
    <fill>
      <patternFill patternType="solid">
        <fgColor rgb="FFC21AA0"/>
        <bgColor indexed="64"/>
      </patternFill>
    </fill>
    <fill>
      <patternFill patternType="solid">
        <fgColor rgb="FFA6A6A6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FF66FF"/>
        <bgColor indexed="64"/>
      </patternFill>
    </fill>
    <fill>
      <patternFill patternType="solid">
        <fgColor rgb="FFF77F2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E26E0E"/>
        <bgColor indexed="64"/>
      </patternFill>
    </fill>
    <fill>
      <patternFill patternType="solid">
        <fgColor rgb="FF404040"/>
        <bgColor indexed="64"/>
      </patternFill>
    </fill>
    <fill>
      <patternFill patternType="solid">
        <fgColor rgb="FFFFC7CE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rgb="FFDB4531"/>
        <bgColor indexed="64"/>
      </patternFill>
    </fill>
    <fill>
      <patternFill patternType="solid">
        <fgColor rgb="FFF6E726"/>
        <bgColor indexed="64"/>
      </patternFill>
    </fill>
    <fill>
      <patternFill patternType="solid">
        <fgColor rgb="FF0887DE"/>
        <bgColor indexed="64"/>
      </patternFill>
    </fill>
    <fill>
      <patternFill patternType="solid">
        <fgColor rgb="FF57BC2E"/>
        <bgColor indexed="64"/>
      </patternFill>
    </fill>
    <fill>
      <patternFill patternType="solid">
        <fgColor rgb="FFF99A1C"/>
        <bgColor indexed="64"/>
      </patternFill>
    </fill>
    <fill>
      <patternFill patternType="solid">
        <fgColor rgb="FFFF61B4"/>
        <bgColor indexed="64"/>
      </patternFill>
    </fill>
    <fill>
      <patternFill patternType="solid">
        <fgColor rgb="FF825A3B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3399"/>
        <bgColor indexed="64"/>
      </patternFill>
    </fill>
    <fill>
      <patternFill patternType="solid">
        <fgColor rgb="FF9F7457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9" tint="0.59999389629810485"/>
        <bgColor indexed="64"/>
      </patternFill>
    </fill>
  </fills>
  <borders count="78">
    <border>
      <left/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/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/>
      <bottom/>
      <diagonal/>
    </border>
    <border>
      <left style="thick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ck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ck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ck">
        <color auto="1"/>
      </left>
      <right style="thin">
        <color auto="1"/>
      </right>
      <top style="thin">
        <color auto="1"/>
      </top>
      <bottom/>
      <diagonal/>
    </border>
    <border>
      <left style="thick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ck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7F7F7F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theme="1"/>
      </right>
      <top style="medium">
        <color theme="1"/>
      </top>
      <bottom style="thin">
        <color auto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/>
      <right style="thin">
        <color theme="1"/>
      </right>
      <top style="thin">
        <color theme="1"/>
      </top>
      <bottom style="thin">
        <color theme="1"/>
      </bottom>
      <diagonal/>
    </border>
    <border>
      <left/>
      <right style="thin">
        <color auto="1"/>
      </right>
      <top style="medium">
        <color theme="1"/>
      </top>
      <bottom style="thin">
        <color auto="1"/>
      </bottom>
      <diagonal/>
    </border>
    <border>
      <left style="medium">
        <color theme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theme="1"/>
      </right>
      <top/>
      <bottom style="thin">
        <color auto="1"/>
      </bottom>
      <diagonal/>
    </border>
    <border>
      <left style="thin">
        <color auto="1"/>
      </left>
      <right/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medium">
        <color theme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medium">
        <color theme="1"/>
      </top>
      <bottom/>
      <diagonal/>
    </border>
    <border>
      <left style="medium">
        <color indexed="64"/>
      </left>
      <right style="medium">
        <color indexed="64"/>
      </right>
      <top style="medium">
        <color theme="1"/>
      </top>
      <bottom style="medium">
        <color indexed="64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medium">
        <color theme="1"/>
      </top>
      <bottom style="thin">
        <color auto="1"/>
      </bottom>
      <diagonal/>
    </border>
    <border>
      <left style="thin">
        <color indexed="64"/>
      </left>
      <right style="medium">
        <color indexed="64"/>
      </right>
      <top style="medium">
        <color theme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medium">
        <color theme="1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theme="1"/>
      </top>
      <bottom style="medium">
        <color indexed="64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indexed="64"/>
      </bottom>
      <diagonal/>
    </border>
    <border>
      <left style="thin">
        <color theme="1"/>
      </left>
      <right style="thin">
        <color indexed="64"/>
      </right>
      <top style="thin">
        <color theme="1"/>
      </top>
      <bottom style="thin">
        <color theme="1"/>
      </bottom>
      <diagonal/>
    </border>
    <border>
      <left style="thin">
        <color theme="1"/>
      </left>
      <right/>
      <top style="medium">
        <color auto="1"/>
      </top>
      <bottom style="thin">
        <color indexed="64"/>
      </bottom>
      <diagonal/>
    </border>
    <border>
      <left/>
      <right style="thin">
        <color auto="1"/>
      </right>
      <top style="medium">
        <color auto="1"/>
      </top>
      <bottom style="thin">
        <color indexed="64"/>
      </bottom>
      <diagonal/>
    </border>
    <border>
      <left style="medium">
        <color auto="1"/>
      </left>
      <right/>
      <top style="medium">
        <color auto="1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auto="1"/>
      </bottom>
      <diagonal/>
    </border>
    <border>
      <left style="thin">
        <color indexed="64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 style="thin">
        <color indexed="64"/>
      </bottom>
      <diagonal/>
    </border>
    <border>
      <left/>
      <right style="medium">
        <color auto="1"/>
      </right>
      <top style="thin">
        <color indexed="64"/>
      </top>
      <bottom/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medium">
        <color theme="1"/>
      </top>
      <bottom style="thin">
        <color auto="1"/>
      </bottom>
      <diagonal/>
    </border>
    <border>
      <left/>
      <right style="medium">
        <color indexed="64"/>
      </right>
      <top style="medium">
        <color theme="1"/>
      </top>
      <bottom/>
      <diagonal/>
    </border>
    <border>
      <left/>
      <right style="medium">
        <color indexed="64"/>
      </right>
      <top style="medium">
        <color theme="1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theme="1"/>
      </top>
      <bottom/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/>
      <top style="thin">
        <color auto="1"/>
      </top>
      <bottom style="medium">
        <color indexed="64"/>
      </bottom>
      <diagonal/>
    </border>
    <border>
      <left/>
      <right style="thin">
        <color auto="1"/>
      </right>
      <top style="medium">
        <color auto="1"/>
      </top>
      <bottom/>
      <diagonal/>
    </border>
  </borders>
  <cellStyleXfs count="708">
    <xf numFmtId="0" fontId="0" fillId="0" borderId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168" fontId="11" fillId="0" borderId="0"/>
    <xf numFmtId="164" fontId="11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164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38" fillId="9" borderId="32" applyNumberFormat="0" applyAlignment="0" applyProtection="0"/>
    <xf numFmtId="0" fontId="10" fillId="0" borderId="0"/>
    <xf numFmtId="168" fontId="10" fillId="0" borderId="0"/>
    <xf numFmtId="0" fontId="84" fillId="23" borderId="0" applyNumberFormat="0" applyBorder="0" applyAlignment="0" applyProtection="0"/>
    <xf numFmtId="0" fontId="10" fillId="0" borderId="0"/>
  </cellStyleXfs>
  <cellXfs count="1115">
    <xf numFmtId="0" fontId="0" fillId="0" borderId="0" xfId="0"/>
    <xf numFmtId="0" fontId="0" fillId="0" borderId="0" xfId="0" applyAlignment="1">
      <alignment horizontal="center" vertical="center"/>
    </xf>
    <xf numFmtId="0" fontId="0" fillId="0" borderId="0" xfId="317" applyNumberFormat="1" applyFont="1" applyAlignment="1">
      <alignment horizontal="center" vertical="center"/>
    </xf>
    <xf numFmtId="0" fontId="0" fillId="0" borderId="0" xfId="0" applyProtection="1">
      <protection hidden="1"/>
    </xf>
    <xf numFmtId="0" fontId="0" fillId="0" borderId="14" xfId="0" applyBorder="1" applyProtection="1">
      <protection hidden="1"/>
    </xf>
    <xf numFmtId="0" fontId="20" fillId="0" borderId="18" xfId="0" applyFont="1" applyBorder="1" applyAlignment="1" applyProtection="1">
      <alignment horizontal="center" vertical="center"/>
      <protection hidden="1"/>
    </xf>
    <xf numFmtId="0" fontId="20" fillId="0" borderId="19" xfId="0" applyFont="1" applyBorder="1" applyAlignment="1" applyProtection="1">
      <alignment horizontal="center" vertical="center"/>
      <protection hidden="1"/>
    </xf>
    <xf numFmtId="0" fontId="20" fillId="0" borderId="20" xfId="0" applyFont="1" applyBorder="1" applyAlignment="1" applyProtection="1">
      <alignment horizontal="center" vertical="center"/>
      <protection hidden="1"/>
    </xf>
    <xf numFmtId="0" fontId="20" fillId="0" borderId="21" xfId="0" applyFont="1" applyBorder="1" applyAlignment="1" applyProtection="1">
      <alignment horizontal="center" vertical="center"/>
      <protection hidden="1"/>
    </xf>
    <xf numFmtId="0" fontId="0" fillId="0" borderId="22" xfId="0" applyBorder="1" applyAlignment="1" applyProtection="1">
      <alignment horizontal="center" vertical="center"/>
      <protection hidden="1"/>
    </xf>
    <xf numFmtId="0" fontId="0" fillId="0" borderId="23" xfId="0" applyBorder="1" applyAlignment="1" applyProtection="1">
      <alignment horizontal="center" vertical="center"/>
      <protection hidden="1"/>
    </xf>
    <xf numFmtId="0" fontId="0" fillId="0" borderId="24" xfId="0" applyBorder="1" applyAlignment="1" applyProtection="1">
      <alignment horizontal="center" vertical="center"/>
      <protection hidden="1"/>
    </xf>
    <xf numFmtId="0" fontId="16" fillId="5" borderId="25" xfId="0" applyFont="1" applyFill="1" applyBorder="1" applyAlignment="1" applyProtection="1">
      <alignment horizontal="center" vertical="center"/>
      <protection hidden="1"/>
    </xf>
    <xf numFmtId="0" fontId="16" fillId="5" borderId="26" xfId="0" applyFont="1" applyFill="1" applyBorder="1" applyAlignment="1" applyProtection="1">
      <alignment horizontal="center" vertical="center"/>
      <protection hidden="1"/>
    </xf>
    <xf numFmtId="0" fontId="16" fillId="5" borderId="4" xfId="0" applyFont="1" applyFill="1" applyBorder="1" applyAlignment="1">
      <alignment horizontal="center" vertical="center"/>
    </xf>
    <xf numFmtId="0" fontId="24" fillId="0" borderId="27" xfId="0" applyFont="1" applyBorder="1"/>
    <xf numFmtId="0" fontId="20" fillId="0" borderId="0" xfId="317" applyNumberFormat="1" applyFont="1" applyAlignment="1">
      <alignment horizontal="left" vertical="center"/>
    </xf>
    <xf numFmtId="0" fontId="23" fillId="0" borderId="4" xfId="317" applyNumberFormat="1" applyFont="1" applyBorder="1" applyAlignment="1">
      <alignment horizontal="center" vertical="center"/>
    </xf>
    <xf numFmtId="0" fontId="32" fillId="0" borderId="0" xfId="317" applyNumberFormat="1" applyFont="1" applyAlignment="1">
      <alignment horizontal="center" vertical="center"/>
    </xf>
    <xf numFmtId="0" fontId="29" fillId="0" borderId="0" xfId="317" applyNumberFormat="1" applyFont="1" applyAlignment="1">
      <alignment vertical="center"/>
    </xf>
    <xf numFmtId="14" fontId="0" fillId="0" borderId="0" xfId="317" applyNumberFormat="1" applyFont="1" applyAlignment="1">
      <alignment vertical="center"/>
    </xf>
    <xf numFmtId="0" fontId="28" fillId="0" borderId="4" xfId="317" applyNumberFormat="1" applyFont="1" applyBorder="1" applyAlignment="1">
      <alignment horizontal="center" vertical="center" wrapText="1"/>
    </xf>
    <xf numFmtId="0" fontId="35" fillId="0" borderId="0" xfId="0" applyFont="1" applyAlignment="1">
      <alignment horizontal="right"/>
    </xf>
    <xf numFmtId="0" fontId="0" fillId="0" borderId="11" xfId="317" applyNumberFormat="1" applyFont="1" applyBorder="1" applyAlignment="1">
      <alignment horizontal="center" vertical="center"/>
    </xf>
    <xf numFmtId="0" fontId="30" fillId="0" borderId="0" xfId="0" applyFont="1" applyAlignment="1">
      <alignment horizontal="right"/>
    </xf>
    <xf numFmtId="14" fontId="27" fillId="0" borderId="8" xfId="317" applyNumberFormat="1" applyFont="1" applyBorder="1" applyAlignment="1">
      <alignment horizontal="center" vertical="center"/>
    </xf>
    <xf numFmtId="0" fontId="10" fillId="0" borderId="8" xfId="317" applyNumberFormat="1" applyFont="1" applyBorder="1" applyAlignment="1">
      <alignment horizontal="left" vertical="center"/>
    </xf>
    <xf numFmtId="0" fontId="10" fillId="0" borderId="4" xfId="317" applyNumberFormat="1" applyFont="1" applyBorder="1" applyAlignment="1">
      <alignment horizontal="center" vertical="center"/>
    </xf>
    <xf numFmtId="0" fontId="28" fillId="0" borderId="4" xfId="317" applyNumberFormat="1" applyFont="1" applyBorder="1" applyAlignment="1">
      <alignment horizontal="center" vertical="center"/>
    </xf>
    <xf numFmtId="0" fontId="30" fillId="0" borderId="4" xfId="317" applyNumberFormat="1" applyFont="1" applyBorder="1" applyAlignment="1">
      <alignment horizontal="center" vertical="center" wrapText="1"/>
    </xf>
    <xf numFmtId="0" fontId="10" fillId="0" borderId="0" xfId="317" applyNumberFormat="1" applyFont="1" applyAlignment="1">
      <alignment horizontal="center" vertical="center"/>
    </xf>
    <xf numFmtId="0" fontId="23" fillId="0" borderId="15" xfId="317" applyNumberFormat="1" applyFont="1" applyBorder="1" applyAlignment="1">
      <alignment horizontal="center" vertical="center"/>
    </xf>
    <xf numFmtId="0" fontId="39" fillId="0" borderId="1" xfId="0" applyFont="1" applyBorder="1" applyAlignment="1" applyProtection="1">
      <alignment horizontal="center" vertical="center"/>
      <protection locked="0"/>
    </xf>
    <xf numFmtId="0" fontId="39" fillId="0" borderId="0" xfId="0" applyFont="1" applyAlignment="1" applyProtection="1">
      <alignment horizontal="center" vertical="center"/>
      <protection locked="0"/>
    </xf>
    <xf numFmtId="0" fontId="39" fillId="0" borderId="9" xfId="0" applyFont="1" applyBorder="1" applyAlignment="1" applyProtection="1">
      <alignment horizontal="center" vertical="center"/>
      <protection locked="0"/>
    </xf>
    <xf numFmtId="0" fontId="39" fillId="5" borderId="1" xfId="0" applyFont="1" applyFill="1" applyBorder="1" applyAlignment="1" applyProtection="1">
      <alignment horizontal="center" vertical="center"/>
      <protection locked="0"/>
    </xf>
    <xf numFmtId="0" fontId="39" fillId="5" borderId="9" xfId="0" applyFont="1" applyFill="1" applyBorder="1" applyAlignment="1" applyProtection="1">
      <alignment horizontal="center" vertical="center"/>
      <protection locked="0"/>
    </xf>
    <xf numFmtId="0" fontId="39" fillId="5" borderId="0" xfId="0" applyFont="1" applyFill="1" applyAlignment="1" applyProtection="1">
      <alignment horizontal="center" vertical="center"/>
      <protection locked="0"/>
    </xf>
    <xf numFmtId="0" fontId="39" fillId="11" borderId="1" xfId="0" applyFont="1" applyFill="1" applyBorder="1" applyAlignment="1" applyProtection="1">
      <alignment horizontal="center" vertical="center"/>
      <protection locked="0"/>
    </xf>
    <xf numFmtId="0" fontId="39" fillId="11" borderId="9" xfId="0" applyFont="1" applyFill="1" applyBorder="1" applyAlignment="1" applyProtection="1">
      <alignment horizontal="center" vertical="center"/>
      <protection locked="0"/>
    </xf>
    <xf numFmtId="0" fontId="39" fillId="11" borderId="0" xfId="0" applyFont="1" applyFill="1" applyAlignment="1" applyProtection="1">
      <alignment horizontal="center" vertical="center"/>
      <protection locked="0"/>
    </xf>
    <xf numFmtId="0" fontId="39" fillId="5" borderId="18" xfId="0" applyFont="1" applyFill="1" applyBorder="1" applyAlignment="1" applyProtection="1">
      <alignment horizontal="center" vertical="center"/>
      <protection locked="0"/>
    </xf>
    <xf numFmtId="0" fontId="39" fillId="11" borderId="22" xfId="0" applyFont="1" applyFill="1" applyBorder="1" applyAlignment="1" applyProtection="1">
      <alignment horizontal="center" vertical="center"/>
      <protection locked="0"/>
    </xf>
    <xf numFmtId="0" fontId="39" fillId="11" borderId="23" xfId="0" applyFont="1" applyFill="1" applyBorder="1" applyAlignment="1" applyProtection="1">
      <alignment horizontal="center" vertical="center"/>
      <protection locked="0"/>
    </xf>
    <xf numFmtId="0" fontId="0" fillId="0" borderId="8" xfId="317" applyNumberFormat="1" applyFont="1" applyBorder="1" applyAlignment="1">
      <alignment horizontal="center" vertical="center"/>
    </xf>
    <xf numFmtId="0" fontId="0" fillId="0" borderId="28" xfId="317" applyNumberFormat="1" applyFont="1" applyBorder="1" applyAlignment="1">
      <alignment horizontal="center" vertical="center"/>
    </xf>
    <xf numFmtId="0" fontId="10" fillId="0" borderId="0" xfId="317" applyNumberFormat="1" applyFont="1" applyAlignment="1">
      <alignment horizontal="left" vertical="center"/>
    </xf>
    <xf numFmtId="0" fontId="31" fillId="0" borderId="28" xfId="317" applyNumberFormat="1" applyFont="1" applyBorder="1" applyAlignment="1">
      <alignment horizontal="center" vertical="center" wrapText="1"/>
    </xf>
    <xf numFmtId="0" fontId="31" fillId="0" borderId="34" xfId="317" applyNumberFormat="1" applyFont="1" applyBorder="1" applyAlignment="1">
      <alignment horizontal="center" vertical="center" wrapText="1"/>
    </xf>
    <xf numFmtId="0" fontId="36" fillId="0" borderId="0" xfId="317" applyNumberFormat="1" applyFont="1" applyAlignment="1">
      <alignment horizontal="right" vertical="center" wrapText="1"/>
    </xf>
    <xf numFmtId="0" fontId="20" fillId="0" borderId="0" xfId="0" applyFont="1" applyAlignment="1" applyProtection="1">
      <alignment horizontal="center" vertical="center"/>
      <protection hidden="1"/>
    </xf>
    <xf numFmtId="0" fontId="56" fillId="0" borderId="0" xfId="0" applyFont="1"/>
    <xf numFmtId="0" fontId="22" fillId="0" borderId="0" xfId="0" applyFont="1" applyAlignment="1">
      <alignment horizontal="center" vertical="center"/>
    </xf>
    <xf numFmtId="0" fontId="56" fillId="12" borderId="0" xfId="0" applyFont="1" applyFill="1" applyAlignment="1">
      <alignment horizontal="center" vertical="center"/>
    </xf>
    <xf numFmtId="0" fontId="56" fillId="0" borderId="0" xfId="0" applyFont="1" applyAlignment="1">
      <alignment horizontal="center" vertical="center"/>
    </xf>
    <xf numFmtId="0" fontId="56" fillId="0" borderId="22" xfId="0" applyFont="1" applyBorder="1" applyAlignment="1">
      <alignment horizontal="center" vertical="center"/>
    </xf>
    <xf numFmtId="0" fontId="0" fillId="5" borderId="0" xfId="0" applyFill="1" applyAlignment="1">
      <alignment horizontal="center" vertical="center"/>
    </xf>
    <xf numFmtId="0" fontId="18" fillId="0" borderId="0" xfId="0" applyFont="1"/>
    <xf numFmtId="0" fontId="27" fillId="0" borderId="0" xfId="0" applyFont="1"/>
    <xf numFmtId="0" fontId="47" fillId="0" borderId="0" xfId="0" applyFont="1"/>
    <xf numFmtId="0" fontId="41" fillId="0" borderId="0" xfId="0" applyFont="1" applyAlignment="1">
      <alignment horizontal="right"/>
    </xf>
    <xf numFmtId="0" fontId="47" fillId="0" borderId="0" xfId="0" applyFont="1" applyAlignment="1">
      <alignment horizontal="center" vertical="top"/>
    </xf>
    <xf numFmtId="0" fontId="0" fillId="0" borderId="0" xfId="0" applyAlignment="1">
      <alignment horizontal="center"/>
    </xf>
    <xf numFmtId="0" fontId="19" fillId="0" borderId="0" xfId="0" applyFont="1"/>
    <xf numFmtId="167" fontId="41" fillId="0" borderId="0" xfId="0" applyNumberFormat="1" applyFont="1" applyAlignment="1">
      <alignment horizontal="center" vertical="center"/>
    </xf>
    <xf numFmtId="2" fontId="41" fillId="0" borderId="0" xfId="0" applyNumberFormat="1" applyFont="1" applyAlignment="1">
      <alignment horizontal="center" vertical="center"/>
    </xf>
    <xf numFmtId="0" fontId="47" fillId="0" borderId="0" xfId="0" applyFont="1" applyAlignment="1">
      <alignment horizontal="center" vertical="center"/>
    </xf>
    <xf numFmtId="0" fontId="39" fillId="0" borderId="0" xfId="0" applyFont="1"/>
    <xf numFmtId="0" fontId="40" fillId="0" borderId="0" xfId="0" applyFont="1"/>
    <xf numFmtId="0" fontId="39" fillId="0" borderId="0" xfId="0" applyFont="1" applyAlignment="1">
      <alignment horizontal="right" vertical="center"/>
    </xf>
    <xf numFmtId="0" fontId="41" fillId="0" borderId="19" xfId="0" applyFont="1" applyBorder="1" applyAlignment="1">
      <alignment horizontal="center" vertical="center"/>
    </xf>
    <xf numFmtId="0" fontId="41" fillId="0" borderId="10" xfId="0" applyFont="1" applyBorder="1" applyAlignment="1">
      <alignment horizontal="center" vertical="center"/>
    </xf>
    <xf numFmtId="0" fontId="41" fillId="0" borderId="30" xfId="0" applyFont="1" applyBorder="1" applyAlignment="1">
      <alignment horizontal="center" vertical="center"/>
    </xf>
    <xf numFmtId="0" fontId="42" fillId="0" borderId="0" xfId="0" applyFont="1" applyAlignment="1">
      <alignment horizontal="center" vertical="center"/>
    </xf>
    <xf numFmtId="0" fontId="39" fillId="0" borderId="0" xfId="0" applyFont="1" applyAlignment="1">
      <alignment horizontal="center" vertical="center"/>
    </xf>
    <xf numFmtId="0" fontId="39" fillId="5" borderId="0" xfId="0" applyFont="1" applyFill="1" applyAlignment="1">
      <alignment horizontal="center" vertical="center"/>
    </xf>
    <xf numFmtId="0" fontId="48" fillId="0" borderId="0" xfId="0" applyFont="1" applyAlignment="1">
      <alignment horizontal="center" vertical="center" wrapText="1"/>
    </xf>
    <xf numFmtId="0" fontId="45" fillId="0" borderId="0" xfId="0" applyFont="1" applyAlignment="1">
      <alignment horizontal="center" vertical="center" wrapText="1"/>
    </xf>
    <xf numFmtId="0" fontId="45" fillId="0" borderId="0" xfId="0" applyFont="1" applyAlignment="1">
      <alignment horizontal="center" vertical="center" wrapText="1" shrinkToFit="1"/>
    </xf>
    <xf numFmtId="0" fontId="26" fillId="0" borderId="0" xfId="0" applyFont="1" applyAlignment="1">
      <alignment horizontal="center" vertical="center"/>
    </xf>
    <xf numFmtId="0" fontId="15" fillId="5" borderId="0" xfId="0" applyFont="1" applyFill="1" applyAlignment="1">
      <alignment horizontal="center" vertical="center"/>
    </xf>
    <xf numFmtId="0" fontId="46" fillId="5" borderId="0" xfId="0" applyFont="1" applyFill="1" applyAlignment="1">
      <alignment horizontal="center" vertical="center"/>
    </xf>
    <xf numFmtId="0" fontId="43" fillId="5" borderId="0" xfId="0" applyFont="1" applyFill="1" applyAlignment="1">
      <alignment horizontal="center" vertical="center"/>
    </xf>
    <xf numFmtId="0" fontId="55" fillId="5" borderId="0" xfId="0" applyFont="1" applyFill="1" applyAlignment="1">
      <alignment horizontal="center" vertical="center"/>
    </xf>
    <xf numFmtId="0" fontId="45" fillId="5" borderId="0" xfId="0" applyFont="1" applyFill="1" applyAlignment="1">
      <alignment horizontal="center" vertical="center" wrapText="1"/>
    </xf>
    <xf numFmtId="0" fontId="49" fillId="5" borderId="0" xfId="0" applyFont="1" applyFill="1" applyAlignment="1">
      <alignment horizontal="left" vertical="center"/>
    </xf>
    <xf numFmtId="2" fontId="39" fillId="5" borderId="0" xfId="0" applyNumberFormat="1" applyFont="1" applyFill="1" applyAlignment="1">
      <alignment horizontal="center" vertical="center"/>
    </xf>
    <xf numFmtId="166" fontId="39" fillId="5" borderId="0" xfId="0" applyNumberFormat="1" applyFont="1" applyFill="1" applyAlignment="1">
      <alignment horizontal="center" vertical="center"/>
    </xf>
    <xf numFmtId="166" fontId="43" fillId="5" borderId="0" xfId="0" applyNumberFormat="1" applyFont="1" applyFill="1" applyAlignment="1">
      <alignment horizontal="center" vertical="center"/>
    </xf>
    <xf numFmtId="0" fontId="0" fillId="5" borderId="19" xfId="0" applyFill="1" applyBorder="1" applyAlignment="1">
      <alignment horizontal="center" vertical="center"/>
    </xf>
    <xf numFmtId="0" fontId="15" fillId="5" borderId="10" xfId="0" applyFont="1" applyFill="1" applyBorder="1" applyAlignment="1">
      <alignment horizontal="center" vertical="center"/>
    </xf>
    <xf numFmtId="0" fontId="46" fillId="5" borderId="10" xfId="0" applyFont="1" applyFill="1" applyBorder="1" applyAlignment="1">
      <alignment horizontal="center" vertical="center"/>
    </xf>
    <xf numFmtId="0" fontId="39" fillId="5" borderId="10" xfId="0" applyFont="1" applyFill="1" applyBorder="1" applyAlignment="1">
      <alignment horizontal="center" vertical="center"/>
    </xf>
    <xf numFmtId="0" fontId="43" fillId="5" borderId="10" xfId="0" applyFont="1" applyFill="1" applyBorder="1" applyAlignment="1">
      <alignment horizontal="center" vertical="center"/>
    </xf>
    <xf numFmtId="0" fontId="45" fillId="5" borderId="10" xfId="0" applyFont="1" applyFill="1" applyBorder="1" applyAlignment="1">
      <alignment horizontal="center" vertical="center" wrapText="1"/>
    </xf>
    <xf numFmtId="0" fontId="0" fillId="0" borderId="9" xfId="0" applyBorder="1" applyAlignment="1">
      <alignment horizontal="center" vertical="center"/>
    </xf>
    <xf numFmtId="0" fontId="15" fillId="8" borderId="0" xfId="0" applyFont="1" applyFill="1" applyAlignment="1">
      <alignment horizontal="center" vertical="center"/>
    </xf>
    <xf numFmtId="0" fontId="15" fillId="0" borderId="0" xfId="0" applyFont="1" applyAlignment="1">
      <alignment horizontal="center" vertical="center"/>
    </xf>
    <xf numFmtId="0" fontId="0" fillId="5" borderId="9" xfId="0" applyFill="1" applyBorder="1" applyAlignment="1">
      <alignment horizontal="center" vertical="center"/>
    </xf>
    <xf numFmtId="0" fontId="33" fillId="8" borderId="0" xfId="0" applyFont="1" applyFill="1" applyAlignment="1">
      <alignment horizontal="center" vertical="center"/>
    </xf>
    <xf numFmtId="0" fontId="33" fillId="5" borderId="0" xfId="0" applyFont="1" applyFill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23" xfId="0" applyBorder="1" applyAlignment="1">
      <alignment horizontal="center" vertical="center"/>
    </xf>
    <xf numFmtId="0" fontId="33" fillId="5" borderId="8" xfId="0" applyFont="1" applyFill="1" applyBorder="1" applyAlignment="1">
      <alignment horizontal="center" vertical="center"/>
    </xf>
    <xf numFmtId="0" fontId="46" fillId="11" borderId="0" xfId="0" applyFont="1" applyFill="1" applyAlignment="1">
      <alignment horizontal="center" vertical="center"/>
    </xf>
    <xf numFmtId="0" fontId="39" fillId="11" borderId="0" xfId="0" applyFont="1" applyFill="1" applyAlignment="1">
      <alignment horizontal="center" vertical="center"/>
    </xf>
    <xf numFmtId="0" fontId="43" fillId="11" borderId="0" xfId="0" applyFont="1" applyFill="1" applyAlignment="1">
      <alignment horizontal="center" vertical="center"/>
    </xf>
    <xf numFmtId="0" fontId="45" fillId="11" borderId="0" xfId="0" applyFont="1" applyFill="1" applyAlignment="1">
      <alignment horizontal="center" vertical="center" wrapText="1"/>
    </xf>
    <xf numFmtId="0" fontId="46" fillId="0" borderId="0" xfId="0" applyFont="1" applyAlignment="1">
      <alignment horizontal="center" vertical="center"/>
    </xf>
    <xf numFmtId="0" fontId="43" fillId="0" borderId="0" xfId="0" applyFont="1" applyAlignment="1">
      <alignment horizontal="center" vertical="center"/>
    </xf>
    <xf numFmtId="0" fontId="46" fillId="11" borderId="8" xfId="0" applyFont="1" applyFill="1" applyBorder="1" applyAlignment="1">
      <alignment horizontal="center" vertical="center"/>
    </xf>
    <xf numFmtId="0" fontId="39" fillId="11" borderId="8" xfId="0" applyFont="1" applyFill="1" applyBorder="1" applyAlignment="1">
      <alignment horizontal="center" vertical="center"/>
    </xf>
    <xf numFmtId="0" fontId="43" fillId="11" borderId="8" xfId="0" applyFont="1" applyFill="1" applyBorder="1" applyAlignment="1">
      <alignment horizontal="center" vertical="center"/>
    </xf>
    <xf numFmtId="0" fontId="45" fillId="11" borderId="8" xfId="0" applyFont="1" applyFill="1" applyBorder="1" applyAlignment="1">
      <alignment horizontal="center" vertical="center" wrapText="1"/>
    </xf>
    <xf numFmtId="0" fontId="0" fillId="0" borderId="0" xfId="0" applyAlignment="1">
      <alignment horizontal="right" vertical="center"/>
    </xf>
    <xf numFmtId="0" fontId="31" fillId="0" borderId="0" xfId="0" applyFont="1" applyAlignment="1">
      <alignment wrapText="1"/>
    </xf>
    <xf numFmtId="0" fontId="28" fillId="0" borderId="0" xfId="0" applyFont="1"/>
    <xf numFmtId="0" fontId="0" fillId="0" borderId="0" xfId="0" applyAlignment="1">
      <alignment horizontal="right"/>
    </xf>
    <xf numFmtId="9" fontId="0" fillId="0" borderId="0" xfId="692" applyFont="1" applyProtection="1"/>
    <xf numFmtId="0" fontId="16" fillId="0" borderId="0" xfId="0" applyFont="1" applyAlignment="1">
      <alignment horizontal="right" vertical="center"/>
    </xf>
    <xf numFmtId="0" fontId="0" fillId="0" borderId="0" xfId="0" applyAlignment="1">
      <alignment horizontal="left"/>
    </xf>
    <xf numFmtId="0" fontId="20" fillId="0" borderId="0" xfId="317" applyNumberFormat="1" applyFont="1" applyAlignment="1">
      <alignment horizontal="center" vertical="center"/>
    </xf>
    <xf numFmtId="0" fontId="23" fillId="0" borderId="28" xfId="317" applyNumberFormat="1" applyFont="1" applyBorder="1" applyAlignment="1">
      <alignment horizontal="center" vertical="center"/>
    </xf>
    <xf numFmtId="0" fontId="9" fillId="0" borderId="37" xfId="317" applyNumberFormat="1" applyFont="1" applyBorder="1" applyAlignment="1">
      <alignment horizontal="center" vertical="center"/>
    </xf>
    <xf numFmtId="0" fontId="16" fillId="0" borderId="0" xfId="317" applyNumberFormat="1" applyFont="1" applyAlignment="1">
      <alignment horizontal="right" vertical="center"/>
    </xf>
    <xf numFmtId="0" fontId="16" fillId="0" borderId="0" xfId="317" applyNumberFormat="1" applyFont="1" applyAlignment="1">
      <alignment vertical="center"/>
    </xf>
    <xf numFmtId="0" fontId="0" fillId="0" borderId="0" xfId="317" applyNumberFormat="1" applyFont="1" applyAlignment="1">
      <alignment vertical="center"/>
    </xf>
    <xf numFmtId="0" fontId="0" fillId="0" borderId="38" xfId="317" applyNumberFormat="1" applyFont="1" applyBorder="1" applyAlignment="1">
      <alignment horizontal="center" vertical="center"/>
    </xf>
    <xf numFmtId="2" fontId="39" fillId="5" borderId="30" xfId="0" applyNumberFormat="1" applyFont="1" applyFill="1" applyBorder="1" applyAlignment="1">
      <alignment horizontal="center" vertical="center"/>
    </xf>
    <xf numFmtId="2" fontId="39" fillId="5" borderId="29" xfId="0" applyNumberFormat="1" applyFont="1" applyFill="1" applyBorder="1" applyAlignment="1">
      <alignment horizontal="center" vertical="center"/>
    </xf>
    <xf numFmtId="2" fontId="39" fillId="0" borderId="29" xfId="0" applyNumberFormat="1" applyFont="1" applyBorder="1" applyAlignment="1">
      <alignment horizontal="center" vertical="center"/>
    </xf>
    <xf numFmtId="0" fontId="41" fillId="0" borderId="0" xfId="0" applyFont="1" applyAlignment="1">
      <alignment horizontal="center" vertical="center"/>
    </xf>
    <xf numFmtId="166" fontId="64" fillId="5" borderId="19" xfId="0" applyNumberFormat="1" applyFont="1" applyFill="1" applyBorder="1" applyAlignment="1">
      <alignment horizontal="center" vertical="center"/>
    </xf>
    <xf numFmtId="0" fontId="66" fillId="0" borderId="30" xfId="0" applyFont="1" applyBorder="1" applyAlignment="1">
      <alignment horizontal="center" vertical="center"/>
    </xf>
    <xf numFmtId="166" fontId="64" fillId="5" borderId="9" xfId="0" applyNumberFormat="1" applyFont="1" applyFill="1" applyBorder="1" applyAlignment="1">
      <alignment horizontal="center" vertical="center"/>
    </xf>
    <xf numFmtId="166" fontId="65" fillId="5" borderId="0" xfId="0" applyNumberFormat="1" applyFont="1" applyFill="1" applyAlignment="1">
      <alignment horizontal="center" vertical="center"/>
    </xf>
    <xf numFmtId="0" fontId="66" fillId="0" borderId="29" xfId="0" applyFont="1" applyBorder="1" applyAlignment="1">
      <alignment horizontal="center" vertical="center"/>
    </xf>
    <xf numFmtId="166" fontId="67" fillId="5" borderId="10" xfId="0" applyNumberFormat="1" applyFont="1" applyFill="1" applyBorder="1" applyAlignment="1">
      <alignment horizontal="center" vertical="center"/>
    </xf>
    <xf numFmtId="166" fontId="67" fillId="11" borderId="0" xfId="0" applyNumberFormat="1" applyFont="1" applyFill="1" applyAlignment="1">
      <alignment horizontal="center" vertical="center"/>
    </xf>
    <xf numFmtId="0" fontId="66" fillId="11" borderId="29" xfId="0" applyFont="1" applyFill="1" applyBorder="1" applyAlignment="1">
      <alignment horizontal="center" vertical="center"/>
    </xf>
    <xf numFmtId="166" fontId="67" fillId="0" borderId="0" xfId="0" applyNumberFormat="1" applyFont="1" applyAlignment="1">
      <alignment horizontal="center" vertical="center"/>
    </xf>
    <xf numFmtId="166" fontId="67" fillId="5" borderId="0" xfId="0" applyNumberFormat="1" applyFont="1" applyFill="1" applyAlignment="1">
      <alignment horizontal="center" vertical="center"/>
    </xf>
    <xf numFmtId="166" fontId="67" fillId="11" borderId="8" xfId="0" applyNumberFormat="1" applyFont="1" applyFill="1" applyBorder="1" applyAlignment="1">
      <alignment horizontal="center" vertical="center"/>
    </xf>
    <xf numFmtId="0" fontId="66" fillId="11" borderId="31" xfId="0" applyFont="1" applyFill="1" applyBorder="1" applyAlignment="1">
      <alignment horizontal="center" vertical="center"/>
    </xf>
    <xf numFmtId="2" fontId="39" fillId="11" borderId="29" xfId="0" applyNumberFormat="1" applyFont="1" applyFill="1" applyBorder="1" applyAlignment="1">
      <alignment horizontal="center" vertical="center"/>
    </xf>
    <xf numFmtId="2" fontId="39" fillId="11" borderId="31" xfId="0" applyNumberFormat="1" applyFont="1" applyFill="1" applyBorder="1" applyAlignment="1">
      <alignment horizontal="center" vertical="center"/>
    </xf>
    <xf numFmtId="0" fontId="38" fillId="16" borderId="33" xfId="703" applyFill="1" applyBorder="1" applyAlignment="1" applyProtection="1">
      <alignment horizontal="center" vertical="center" wrapText="1"/>
    </xf>
    <xf numFmtId="0" fontId="68" fillId="2" borderId="15" xfId="0" applyFont="1" applyFill="1" applyBorder="1" applyAlignment="1">
      <alignment horizontal="center" vertical="center" wrapText="1"/>
    </xf>
    <xf numFmtId="0" fontId="66" fillId="3" borderId="11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6" fillId="6" borderId="11" xfId="0" applyFont="1" applyFill="1" applyBorder="1" applyAlignment="1">
      <alignment horizontal="center" vertical="center" wrapText="1"/>
    </xf>
    <xf numFmtId="0" fontId="66" fillId="7" borderId="11" xfId="0" applyFont="1" applyFill="1" applyBorder="1" applyAlignment="1">
      <alignment horizontal="center" vertical="center" wrapText="1"/>
    </xf>
    <xf numFmtId="0" fontId="0" fillId="0" borderId="14" xfId="0" applyBorder="1"/>
    <xf numFmtId="0" fontId="19" fillId="0" borderId="14" xfId="0" applyFont="1" applyBorder="1"/>
    <xf numFmtId="0" fontId="34" fillId="0" borderId="0" xfId="0" applyFont="1" applyAlignment="1">
      <alignment horizontal="center"/>
    </xf>
    <xf numFmtId="0" fontId="23" fillId="13" borderId="11" xfId="0" applyFont="1" applyFill="1" applyBorder="1" applyAlignment="1">
      <alignment horizontal="center" vertical="center" wrapText="1"/>
    </xf>
    <xf numFmtId="0" fontId="70" fillId="14" borderId="28" xfId="0" applyFont="1" applyFill="1" applyBorder="1" applyAlignment="1">
      <alignment horizontal="center" vertical="center" wrapText="1"/>
    </xf>
    <xf numFmtId="0" fontId="24" fillId="0" borderId="0" xfId="0" applyFont="1" applyAlignment="1">
      <alignment horizontal="center" vertical="center"/>
    </xf>
    <xf numFmtId="0" fontId="19" fillId="5" borderId="0" xfId="0" applyFont="1" applyFill="1" applyAlignment="1">
      <alignment horizontal="center" vertical="center"/>
    </xf>
    <xf numFmtId="0" fontId="19" fillId="0" borderId="0" xfId="0" applyFont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0" fillId="5" borderId="16" xfId="0" applyFill="1" applyBorder="1" applyAlignment="1">
      <alignment horizontal="center" vertical="center"/>
    </xf>
    <xf numFmtId="0" fontId="0" fillId="5" borderId="4" xfId="0" applyFill="1" applyBorder="1" applyAlignment="1">
      <alignment horizontal="center" vertical="center"/>
    </xf>
    <xf numFmtId="0" fontId="0" fillId="5" borderId="15" xfId="0" applyFill="1" applyBorder="1" applyAlignment="1">
      <alignment horizontal="center" vertical="center"/>
    </xf>
    <xf numFmtId="0" fontId="19" fillId="5" borderId="17" xfId="0" applyFont="1" applyFill="1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0" fontId="19" fillId="0" borderId="17" xfId="0" applyFont="1" applyBorder="1" applyAlignment="1">
      <alignment horizontal="center" vertical="center"/>
    </xf>
    <xf numFmtId="0" fontId="19" fillId="0" borderId="16" xfId="0" applyFont="1" applyBorder="1" applyAlignment="1">
      <alignment horizontal="center" vertical="center"/>
    </xf>
    <xf numFmtId="0" fontId="19" fillId="0" borderId="15" xfId="0" applyFont="1" applyBorder="1" applyAlignment="1">
      <alignment horizontal="center" vertical="center"/>
    </xf>
    <xf numFmtId="0" fontId="43" fillId="5" borderId="18" xfId="0" applyFont="1" applyFill="1" applyBorder="1" applyAlignment="1" applyProtection="1">
      <alignment horizontal="center" vertical="center" wrapText="1"/>
      <protection locked="0"/>
    </xf>
    <xf numFmtId="0" fontId="43" fillId="11" borderId="1" xfId="0" applyFont="1" applyFill="1" applyBorder="1" applyAlignment="1" applyProtection="1">
      <alignment horizontal="center" vertical="center" wrapText="1"/>
      <protection locked="0"/>
    </xf>
    <xf numFmtId="0" fontId="43" fillId="0" borderId="9" xfId="0" applyFont="1" applyBorder="1" applyAlignment="1" applyProtection="1">
      <alignment horizontal="center" vertical="center" wrapText="1"/>
      <protection locked="0"/>
    </xf>
    <xf numFmtId="0" fontId="43" fillId="11" borderId="9" xfId="0" applyFont="1" applyFill="1" applyBorder="1" applyAlignment="1" applyProtection="1">
      <alignment horizontal="center" vertical="center" wrapText="1"/>
      <protection locked="0"/>
    </xf>
    <xf numFmtId="0" fontId="43" fillId="5" borderId="9" xfId="0" applyFont="1" applyFill="1" applyBorder="1" applyAlignment="1" applyProtection="1">
      <alignment horizontal="center" vertical="center" wrapText="1"/>
      <protection locked="0"/>
    </xf>
    <xf numFmtId="0" fontId="43" fillId="11" borderId="23" xfId="0" applyFont="1" applyFill="1" applyBorder="1" applyAlignment="1" applyProtection="1">
      <alignment horizontal="center" vertical="center" wrapText="1"/>
      <protection locked="0"/>
    </xf>
    <xf numFmtId="0" fontId="28" fillId="0" borderId="0" xfId="317" applyNumberFormat="1" applyFont="1" applyAlignment="1">
      <alignment horizontal="center" vertical="center" wrapText="1"/>
    </xf>
    <xf numFmtId="165" fontId="41" fillId="0" borderId="0" xfId="0" applyNumberFormat="1" applyFont="1" applyAlignment="1">
      <alignment horizontal="center" vertical="center"/>
    </xf>
    <xf numFmtId="0" fontId="17" fillId="0" borderId="0" xfId="0" applyFont="1" applyAlignment="1">
      <alignment horizontal="center" vertical="center"/>
    </xf>
    <xf numFmtId="0" fontId="54" fillId="0" borderId="0" xfId="0" applyFont="1" applyAlignment="1">
      <alignment horizontal="center" vertical="center"/>
    </xf>
    <xf numFmtId="0" fontId="43" fillId="5" borderId="10" xfId="0" applyFont="1" applyFill="1" applyBorder="1" applyAlignment="1" applyProtection="1">
      <alignment horizontal="center" vertical="center"/>
      <protection locked="0"/>
    </xf>
    <xf numFmtId="0" fontId="43" fillId="11" borderId="0" xfId="0" applyFont="1" applyFill="1" applyAlignment="1" applyProtection="1">
      <alignment horizontal="center" vertical="center"/>
      <protection locked="0"/>
    </xf>
    <xf numFmtId="0" fontId="43" fillId="0" borderId="9" xfId="0" applyFont="1" applyBorder="1" applyAlignment="1" applyProtection="1">
      <alignment horizontal="center" vertical="center"/>
      <protection locked="0"/>
    </xf>
    <xf numFmtId="0" fontId="43" fillId="11" borderId="9" xfId="0" applyFont="1" applyFill="1" applyBorder="1" applyAlignment="1" applyProtection="1">
      <alignment horizontal="center" vertical="center"/>
      <protection locked="0"/>
    </xf>
    <xf numFmtId="0" fontId="43" fillId="5" borderId="9" xfId="0" applyFont="1" applyFill="1" applyBorder="1" applyAlignment="1" applyProtection="1">
      <alignment horizontal="center" vertical="center"/>
      <protection locked="0"/>
    </xf>
    <xf numFmtId="0" fontId="43" fillId="11" borderId="23" xfId="0" applyFont="1" applyFill="1" applyBorder="1" applyAlignment="1" applyProtection="1">
      <alignment horizontal="center" vertical="center"/>
      <protection locked="0"/>
    </xf>
    <xf numFmtId="0" fontId="41" fillId="0" borderId="11" xfId="0" applyFont="1" applyBorder="1" applyAlignment="1">
      <alignment horizontal="center" vertical="center"/>
    </xf>
    <xf numFmtId="0" fontId="67" fillId="15" borderId="15" xfId="0" applyFont="1" applyFill="1" applyBorder="1" applyAlignment="1">
      <alignment horizontal="center" vertical="center" wrapText="1"/>
    </xf>
    <xf numFmtId="0" fontId="26" fillId="0" borderId="15" xfId="0" applyFont="1" applyBorder="1" applyAlignment="1">
      <alignment horizontal="center" vertical="center"/>
    </xf>
    <xf numFmtId="0" fontId="23" fillId="0" borderId="11" xfId="0" applyFont="1" applyBorder="1" applyAlignment="1">
      <alignment horizontal="center" vertical="center"/>
    </xf>
    <xf numFmtId="0" fontId="33" fillId="0" borderId="11" xfId="0" applyFont="1" applyBorder="1" applyAlignment="1">
      <alignment horizontal="center" vertical="center"/>
    </xf>
    <xf numFmtId="0" fontId="48" fillId="0" borderId="11" xfId="0" applyFont="1" applyBorder="1" applyAlignment="1">
      <alignment horizontal="center" vertical="center" wrapText="1"/>
    </xf>
    <xf numFmtId="0" fontId="48" fillId="0" borderId="11" xfId="0" applyFont="1" applyBorder="1" applyAlignment="1">
      <alignment horizontal="center" vertical="center"/>
    </xf>
    <xf numFmtId="0" fontId="45" fillId="0" borderId="11" xfId="0" applyFont="1" applyBorder="1" applyAlignment="1">
      <alignment horizontal="center" vertical="center" wrapText="1"/>
    </xf>
    <xf numFmtId="0" fontId="44" fillId="0" borderId="11" xfId="0" applyFont="1" applyBorder="1" applyAlignment="1">
      <alignment horizontal="center" vertical="center"/>
    </xf>
    <xf numFmtId="0" fontId="45" fillId="0" borderId="28" xfId="0" applyFont="1" applyBorder="1" applyAlignment="1">
      <alignment horizontal="center" vertical="center" wrapText="1" shrinkToFit="1"/>
    </xf>
    <xf numFmtId="0" fontId="19" fillId="19" borderId="11" xfId="0" applyFont="1" applyFill="1" applyBorder="1" applyAlignment="1">
      <alignment horizontal="center" vertical="center" wrapText="1"/>
    </xf>
    <xf numFmtId="0" fontId="19" fillId="18" borderId="11" xfId="0" applyFont="1" applyFill="1" applyBorder="1" applyAlignment="1">
      <alignment horizontal="center" vertical="center" wrapText="1"/>
    </xf>
    <xf numFmtId="0" fontId="17" fillId="17" borderId="11" xfId="0" applyFont="1" applyFill="1" applyBorder="1" applyAlignment="1">
      <alignment horizontal="center" vertical="center" wrapText="1"/>
    </xf>
    <xf numFmtId="166" fontId="64" fillId="5" borderId="0" xfId="0" applyNumberFormat="1" applyFont="1" applyFill="1" applyAlignment="1">
      <alignment horizontal="center" vertical="center"/>
    </xf>
    <xf numFmtId="166" fontId="64" fillId="11" borderId="23" xfId="0" applyNumberFormat="1" applyFont="1" applyFill="1" applyBorder="1" applyAlignment="1">
      <alignment horizontal="center" vertical="center"/>
    </xf>
    <xf numFmtId="166" fontId="64" fillId="11" borderId="9" xfId="0" applyNumberFormat="1" applyFont="1" applyFill="1" applyBorder="1" applyAlignment="1">
      <alignment horizontal="center" vertical="center"/>
    </xf>
    <xf numFmtId="0" fontId="76" fillId="0" borderId="11" xfId="0" applyFont="1" applyBorder="1" applyAlignment="1">
      <alignment horizontal="center" vertical="center"/>
    </xf>
    <xf numFmtId="0" fontId="23" fillId="0" borderId="11" xfId="317" applyNumberFormat="1" applyFont="1" applyBorder="1" applyAlignment="1">
      <alignment horizontal="center" vertical="center"/>
    </xf>
    <xf numFmtId="0" fontId="9" fillId="0" borderId="43" xfId="317" applyNumberFormat="1" applyFont="1" applyBorder="1" applyAlignment="1">
      <alignment horizontal="center" vertical="center"/>
    </xf>
    <xf numFmtId="0" fontId="23" fillId="0" borderId="31" xfId="317" applyNumberFormat="1" applyFont="1" applyBorder="1" applyAlignment="1">
      <alignment horizontal="center" vertical="center"/>
    </xf>
    <xf numFmtId="0" fontId="23" fillId="0" borderId="22" xfId="317" applyNumberFormat="1" applyFont="1" applyBorder="1" applyAlignment="1">
      <alignment horizontal="center" vertical="center"/>
    </xf>
    <xf numFmtId="0" fontId="23" fillId="0" borderId="8" xfId="317" applyNumberFormat="1" applyFont="1" applyBorder="1" applyAlignment="1">
      <alignment horizontal="center" vertical="center"/>
    </xf>
    <xf numFmtId="1" fontId="0" fillId="0" borderId="0" xfId="317" applyNumberFormat="1" applyFont="1" applyAlignment="1">
      <alignment horizontal="center" vertical="center"/>
    </xf>
    <xf numFmtId="0" fontId="0" fillId="0" borderId="0" xfId="317" applyNumberFormat="1" applyFont="1" applyAlignment="1">
      <alignment horizontal="right" vertical="center"/>
    </xf>
    <xf numFmtId="0" fontId="59" fillId="0" borderId="6" xfId="317" applyNumberFormat="1" applyFont="1" applyBorder="1" applyAlignment="1">
      <alignment vertical="center"/>
    </xf>
    <xf numFmtId="0" fontId="59" fillId="0" borderId="3" xfId="317" applyNumberFormat="1" applyFont="1" applyBorder="1" applyAlignment="1">
      <alignment vertical="center"/>
    </xf>
    <xf numFmtId="0" fontId="59" fillId="0" borderId="6" xfId="317" applyNumberFormat="1" applyFont="1" applyBorder="1"/>
    <xf numFmtId="0" fontId="59" fillId="0" borderId="3" xfId="317" applyNumberFormat="1" applyFont="1" applyBorder="1"/>
    <xf numFmtId="1" fontId="25" fillId="0" borderId="0" xfId="317" applyNumberFormat="1" applyFont="1" applyAlignment="1">
      <alignment horizontal="center" vertical="center" wrapText="1"/>
    </xf>
    <xf numFmtId="1" fontId="16" fillId="0" borderId="27" xfId="317" applyNumberFormat="1" applyFont="1" applyBorder="1" applyAlignment="1">
      <alignment horizontal="center" vertical="center"/>
    </xf>
    <xf numFmtId="1" fontId="16" fillId="0" borderId="46" xfId="317" applyNumberFormat="1" applyFont="1" applyBorder="1" applyAlignment="1">
      <alignment horizontal="center" vertical="center"/>
    </xf>
    <xf numFmtId="1" fontId="16" fillId="0" borderId="47" xfId="317" applyNumberFormat="1" applyFont="1" applyBorder="1" applyAlignment="1">
      <alignment horizontal="center" vertical="center"/>
    </xf>
    <xf numFmtId="1" fontId="16" fillId="0" borderId="48" xfId="317" applyNumberFormat="1" applyFont="1" applyBorder="1" applyAlignment="1">
      <alignment horizontal="center" vertical="center"/>
    </xf>
    <xf numFmtId="1" fontId="16" fillId="0" borderId="49" xfId="317" applyNumberFormat="1" applyFont="1" applyBorder="1" applyAlignment="1">
      <alignment horizontal="center" vertical="center"/>
    </xf>
    <xf numFmtId="1" fontId="16" fillId="0" borderId="34" xfId="317" applyNumberFormat="1" applyFont="1" applyBorder="1" applyAlignment="1">
      <alignment horizontal="center" vertical="center"/>
    </xf>
    <xf numFmtId="1" fontId="16" fillId="0" borderId="35" xfId="317" applyNumberFormat="1" applyFont="1" applyBorder="1" applyAlignment="1">
      <alignment horizontal="center" vertical="center"/>
    </xf>
    <xf numFmtId="1" fontId="16" fillId="0" borderId="36" xfId="317" applyNumberFormat="1" applyFont="1" applyBorder="1" applyAlignment="1">
      <alignment horizontal="center" vertical="center"/>
    </xf>
    <xf numFmtId="0" fontId="31" fillId="0" borderId="0" xfId="317" applyNumberFormat="1" applyFont="1" applyAlignment="1">
      <alignment horizontal="right"/>
    </xf>
    <xf numFmtId="0" fontId="77" fillId="5" borderId="4" xfId="317" applyNumberFormat="1" applyFont="1" applyFill="1" applyBorder="1" applyAlignment="1">
      <alignment horizontal="center" vertical="center"/>
    </xf>
    <xf numFmtId="1" fontId="17" fillId="5" borderId="35" xfId="317" applyNumberFormat="1" applyFont="1" applyFill="1" applyBorder="1" applyAlignment="1">
      <alignment horizontal="center" vertical="center"/>
    </xf>
    <xf numFmtId="0" fontId="79" fillId="0" borderId="0" xfId="0" applyFont="1" applyAlignment="1">
      <alignment horizontal="left"/>
    </xf>
    <xf numFmtId="0" fontId="0" fillId="0" borderId="0" xfId="0" applyAlignment="1">
      <alignment horizontal="left" vertical="center"/>
    </xf>
    <xf numFmtId="0" fontId="51" fillId="0" borderId="0" xfId="0" applyFont="1" applyAlignment="1">
      <alignment vertical="center"/>
    </xf>
    <xf numFmtId="0" fontId="16" fillId="0" borderId="0" xfId="0" applyFont="1" applyAlignment="1">
      <alignment horizontal="left" vertical="center"/>
    </xf>
    <xf numFmtId="0" fontId="20" fillId="0" borderId="0" xfId="705" applyNumberFormat="1" applyFont="1" applyAlignment="1">
      <alignment horizontal="left" vertical="center"/>
    </xf>
    <xf numFmtId="0" fontId="0" fillId="0" borderId="0" xfId="705" applyNumberFormat="1" applyFont="1" applyAlignment="1">
      <alignment horizontal="center" vertical="center"/>
    </xf>
    <xf numFmtId="0" fontId="22" fillId="0" borderId="0" xfId="0" applyFont="1" applyAlignment="1">
      <alignment horizontal="left" vertical="center"/>
    </xf>
    <xf numFmtId="0" fontId="37" fillId="0" borderId="0" xfId="0" applyFont="1" applyAlignment="1">
      <alignment horizontal="center"/>
    </xf>
    <xf numFmtId="0" fontId="60" fillId="0" borderId="18" xfId="0" applyFont="1" applyBorder="1"/>
    <xf numFmtId="0" fontId="60" fillId="0" borderId="0" xfId="0" applyFont="1"/>
    <xf numFmtId="0" fontId="0" fillId="0" borderId="18" xfId="0" applyBorder="1"/>
    <xf numFmtId="0" fontId="60" fillId="0" borderId="22" xfId="0" applyFont="1" applyBorder="1"/>
    <xf numFmtId="0" fontId="0" fillId="0" borderId="22" xfId="0" applyBorder="1"/>
    <xf numFmtId="0" fontId="60" fillId="0" borderId="18" xfId="0" applyFont="1" applyBorder="1" applyAlignment="1">
      <alignment horizontal="center"/>
    </xf>
    <xf numFmtId="0" fontId="60" fillId="0" borderId="0" xfId="0" applyFont="1" applyAlignment="1">
      <alignment horizontal="center"/>
    </xf>
    <xf numFmtId="0" fontId="0" fillId="0" borderId="1" xfId="0" applyBorder="1"/>
    <xf numFmtId="0" fontId="60" fillId="0" borderId="22" xfId="0" applyFont="1" applyBorder="1" applyAlignment="1">
      <alignment horizontal="center"/>
    </xf>
    <xf numFmtId="0" fontId="10" fillId="0" borderId="1" xfId="0" applyFont="1" applyBorder="1" applyAlignment="1">
      <alignment horizontal="center"/>
    </xf>
    <xf numFmtId="0" fontId="0" fillId="0" borderId="22" xfId="0" applyBorder="1" applyAlignment="1">
      <alignment horizontal="center"/>
    </xf>
    <xf numFmtId="0" fontId="10" fillId="0" borderId="18" xfId="0" applyFont="1" applyBorder="1" applyAlignment="1">
      <alignment horizontal="center"/>
    </xf>
    <xf numFmtId="0" fontId="60" fillId="0" borderId="1" xfId="0" applyFont="1" applyBorder="1" applyAlignment="1">
      <alignment horizontal="center"/>
    </xf>
    <xf numFmtId="0" fontId="0" fillId="0" borderId="30" xfId="0" applyBorder="1"/>
    <xf numFmtId="0" fontId="0" fillId="0" borderId="31" xfId="0" applyBorder="1"/>
    <xf numFmtId="0" fontId="0" fillId="0" borderId="0" xfId="0" applyAlignment="1">
      <alignment vertical="center"/>
    </xf>
    <xf numFmtId="0" fontId="53" fillId="0" borderId="0" xfId="0" applyFont="1" applyAlignment="1">
      <alignment horizontal="center" vertical="center" wrapText="1"/>
    </xf>
    <xf numFmtId="0" fontId="0" fillId="0" borderId="8" xfId="0" applyBorder="1" applyAlignment="1">
      <alignment horizontal="left"/>
    </xf>
    <xf numFmtId="0" fontId="0" fillId="0" borderId="8" xfId="0" applyBorder="1"/>
    <xf numFmtId="0" fontId="0" fillId="0" borderId="8" xfId="0" applyBorder="1" applyAlignment="1">
      <alignment horizontal="center" vertical="center"/>
    </xf>
    <xf numFmtId="0" fontId="53" fillId="0" borderId="0" xfId="0" applyFont="1" applyAlignment="1">
      <alignment horizontal="center" wrapText="1"/>
    </xf>
    <xf numFmtId="0" fontId="53" fillId="0" borderId="0" xfId="0" applyFont="1" applyAlignment="1">
      <alignment horizontal="left" vertical="center" wrapText="1"/>
    </xf>
    <xf numFmtId="0" fontId="0" fillId="20" borderId="19" xfId="0" applyFill="1" applyBorder="1" applyAlignment="1">
      <alignment horizontal="center" vertical="center"/>
    </xf>
    <xf numFmtId="0" fontId="0" fillId="20" borderId="30" xfId="0" applyFill="1" applyBorder="1" applyAlignment="1">
      <alignment horizontal="center" vertical="center"/>
    </xf>
    <xf numFmtId="0" fontId="0" fillId="20" borderId="9" xfId="0" applyFill="1" applyBorder="1" applyAlignment="1">
      <alignment horizontal="center" vertical="center"/>
    </xf>
    <xf numFmtId="0" fontId="0" fillId="20" borderId="29" xfId="0" applyFill="1" applyBorder="1" applyAlignment="1">
      <alignment horizontal="center" vertical="center"/>
    </xf>
    <xf numFmtId="0" fontId="0" fillId="20" borderId="23" xfId="0" applyFill="1" applyBorder="1" applyAlignment="1">
      <alignment horizontal="center" vertical="center"/>
    </xf>
    <xf numFmtId="0" fontId="0" fillId="20" borderId="31" xfId="0" applyFill="1" applyBorder="1" applyAlignment="1">
      <alignment horizontal="center" vertical="center"/>
    </xf>
    <xf numFmtId="0" fontId="58" fillId="0" borderId="0" xfId="317" applyNumberFormat="1" applyFont="1" applyAlignment="1">
      <alignment vertical="center"/>
    </xf>
    <xf numFmtId="0" fontId="57" fillId="0" borderId="0" xfId="317" applyNumberFormat="1" applyFont="1" applyAlignment="1">
      <alignment vertical="center"/>
    </xf>
    <xf numFmtId="0" fontId="81" fillId="0" borderId="44" xfId="317" applyNumberFormat="1" applyFont="1" applyBorder="1" applyAlignment="1">
      <alignment horizontal="center" vertical="center" wrapText="1"/>
    </xf>
    <xf numFmtId="0" fontId="31" fillId="0" borderId="27" xfId="705" applyNumberFormat="1" applyFont="1" applyBorder="1" applyAlignment="1">
      <alignment horizontal="center" vertical="center" wrapText="1"/>
    </xf>
    <xf numFmtId="0" fontId="81" fillId="0" borderId="45" xfId="317" applyNumberFormat="1" applyFont="1" applyBorder="1" applyAlignment="1">
      <alignment horizontal="center" vertical="center"/>
    </xf>
    <xf numFmtId="0" fontId="81" fillId="0" borderId="44" xfId="317" applyNumberFormat="1" applyFont="1" applyBorder="1" applyAlignment="1">
      <alignment horizontal="center" vertical="center"/>
    </xf>
    <xf numFmtId="0" fontId="81" fillId="0" borderId="6" xfId="317" applyNumberFormat="1" applyFont="1" applyBorder="1" applyAlignment="1">
      <alignment vertical="center"/>
    </xf>
    <xf numFmtId="0" fontId="81" fillId="0" borderId="6" xfId="317" applyNumberFormat="1" applyFont="1" applyBorder="1" applyAlignment="1">
      <alignment vertical="center" wrapText="1"/>
    </xf>
    <xf numFmtId="0" fontId="81" fillId="0" borderId="26" xfId="317" applyNumberFormat="1" applyFont="1" applyBorder="1" applyAlignment="1">
      <alignment horizontal="center" vertical="center"/>
    </xf>
    <xf numFmtId="0" fontId="16" fillId="0" borderId="27" xfId="317" applyNumberFormat="1" applyFont="1" applyBorder="1" applyAlignment="1">
      <alignment horizontal="center" vertical="center"/>
    </xf>
    <xf numFmtId="0" fontId="58" fillId="0" borderId="2" xfId="317" applyNumberFormat="1" applyFont="1" applyBorder="1" applyAlignment="1">
      <alignment horizontal="center" vertical="center"/>
    </xf>
    <xf numFmtId="0" fontId="31" fillId="0" borderId="4" xfId="317" applyNumberFormat="1" applyFont="1" applyBorder="1" applyAlignment="1">
      <alignment horizontal="center" vertical="center" textRotation="90" wrapText="1"/>
    </xf>
    <xf numFmtId="0" fontId="31" fillId="0" borderId="15" xfId="317" applyNumberFormat="1" applyFont="1" applyBorder="1" applyAlignment="1">
      <alignment horizontal="center" vertical="center" textRotation="90" wrapText="1"/>
    </xf>
    <xf numFmtId="0" fontId="48" fillId="4" borderId="0" xfId="0" applyFont="1" applyFill="1" applyAlignment="1">
      <alignment horizontal="center" vertical="center" wrapText="1"/>
    </xf>
    <xf numFmtId="0" fontId="54" fillId="4" borderId="0" xfId="0" applyFont="1" applyFill="1" applyAlignment="1">
      <alignment horizontal="center" vertical="center"/>
    </xf>
    <xf numFmtId="0" fontId="23" fillId="0" borderId="0" xfId="0" applyFont="1" applyAlignment="1">
      <alignment horizontal="right" wrapText="1"/>
    </xf>
    <xf numFmtId="0" fontId="75" fillId="21" borderId="11" xfId="0" applyFont="1" applyFill="1" applyBorder="1" applyAlignment="1">
      <alignment horizontal="center" vertical="center" wrapText="1"/>
    </xf>
    <xf numFmtId="0" fontId="8" fillId="20" borderId="4" xfId="0" applyFont="1" applyFill="1" applyBorder="1" applyAlignment="1">
      <alignment horizontal="center" vertical="center" wrapText="1"/>
    </xf>
    <xf numFmtId="0" fontId="16" fillId="0" borderId="47" xfId="317" applyNumberFormat="1" applyFont="1" applyBorder="1" applyAlignment="1">
      <alignment horizontal="center" vertical="center"/>
    </xf>
    <xf numFmtId="0" fontId="25" fillId="0" borderId="0" xfId="317" applyNumberFormat="1" applyFont="1" applyAlignment="1">
      <alignment horizontal="center" vertical="center" wrapText="1"/>
    </xf>
    <xf numFmtId="1" fontId="82" fillId="0" borderId="0" xfId="317" applyNumberFormat="1" applyFont="1" applyAlignment="1">
      <alignment horizontal="center" vertical="center" wrapText="1"/>
    </xf>
    <xf numFmtId="0" fontId="82" fillId="0" borderId="41" xfId="317" applyNumberFormat="1" applyFont="1" applyBorder="1" applyAlignment="1">
      <alignment horizontal="left" vertical="center"/>
    </xf>
    <xf numFmtId="0" fontId="82" fillId="0" borderId="42" xfId="317" applyNumberFormat="1" applyFont="1" applyBorder="1" applyAlignment="1">
      <alignment horizontal="left" vertical="center"/>
    </xf>
    <xf numFmtId="0" fontId="82" fillId="0" borderId="51" xfId="317" applyNumberFormat="1" applyFont="1" applyBorder="1" applyAlignment="1">
      <alignment horizontal="left" vertical="center"/>
    </xf>
    <xf numFmtId="0" fontId="9" fillId="0" borderId="52" xfId="317" applyNumberFormat="1" applyFont="1" applyBorder="1" applyAlignment="1">
      <alignment horizontal="center" vertical="center"/>
    </xf>
    <xf numFmtId="0" fontId="82" fillId="0" borderId="53" xfId="317" applyNumberFormat="1" applyFont="1" applyBorder="1" applyAlignment="1">
      <alignment horizontal="left" vertical="center"/>
    </xf>
    <xf numFmtId="0" fontId="9" fillId="0" borderId="54" xfId="317" applyNumberFormat="1" applyFont="1" applyBorder="1" applyAlignment="1">
      <alignment horizontal="center" vertical="center"/>
    </xf>
    <xf numFmtId="0" fontId="82" fillId="0" borderId="55" xfId="317" applyNumberFormat="1" applyFont="1" applyBorder="1" applyAlignment="1">
      <alignment horizontal="left" vertical="center"/>
    </xf>
    <xf numFmtId="0" fontId="9" fillId="0" borderId="56" xfId="317" applyNumberFormat="1" applyFont="1" applyBorder="1" applyAlignment="1">
      <alignment horizontal="center" vertical="center"/>
    </xf>
    <xf numFmtId="0" fontId="23" fillId="20" borderId="4" xfId="0" applyFont="1" applyFill="1" applyBorder="1" applyAlignment="1">
      <alignment horizontal="center" vertical="center"/>
    </xf>
    <xf numFmtId="1" fontId="29" fillId="0" borderId="0" xfId="317" applyNumberFormat="1" applyFont="1" applyAlignment="1">
      <alignment vertical="center"/>
    </xf>
    <xf numFmtId="0" fontId="0" fillId="0" borderId="0" xfId="317" applyNumberFormat="1" applyFont="1" applyAlignment="1">
      <alignment horizontal="left" vertical="center"/>
    </xf>
    <xf numFmtId="1" fontId="0" fillId="0" borderId="4" xfId="317" applyNumberFormat="1" applyFont="1" applyBorder="1" applyAlignment="1">
      <alignment vertical="center"/>
    </xf>
    <xf numFmtId="1" fontId="0" fillId="0" borderId="57" xfId="317" applyNumberFormat="1" applyFont="1" applyBorder="1" applyAlignment="1">
      <alignment vertical="center"/>
    </xf>
    <xf numFmtId="1" fontId="26" fillId="0" borderId="0" xfId="317" applyNumberFormat="1" applyFont="1" applyAlignment="1">
      <alignment horizontal="center" vertical="center" wrapText="1"/>
    </xf>
    <xf numFmtId="0" fontId="26" fillId="0" borderId="0" xfId="317" applyNumberFormat="1" applyFont="1" applyAlignment="1">
      <alignment horizontal="center" vertical="center" wrapText="1"/>
    </xf>
    <xf numFmtId="2" fontId="0" fillId="0" borderId="0" xfId="0" applyNumberFormat="1" applyAlignment="1">
      <alignment horizontal="center" vertical="center"/>
    </xf>
    <xf numFmtId="0" fontId="78" fillId="0" borderId="0" xfId="0" applyFont="1" applyAlignment="1">
      <alignment vertical="center"/>
    </xf>
    <xf numFmtId="0" fontId="83" fillId="0" borderId="0" xfId="0" applyFont="1" applyAlignment="1">
      <alignment horizontal="center"/>
    </xf>
    <xf numFmtId="0" fontId="16" fillId="0" borderId="0" xfId="0" applyFont="1" applyAlignment="1">
      <alignment horizontal="center" vertical="center"/>
    </xf>
    <xf numFmtId="0" fontId="10" fillId="0" borderId="19" xfId="707" applyBorder="1"/>
    <xf numFmtId="0" fontId="10" fillId="0" borderId="10" xfId="707" applyBorder="1"/>
    <xf numFmtId="0" fontId="10" fillId="0" borderId="10" xfId="707" applyBorder="1" applyAlignment="1">
      <alignment horizontal="left" vertical="center"/>
    </xf>
    <xf numFmtId="0" fontId="10" fillId="0" borderId="30" xfId="707" applyBorder="1" applyAlignment="1">
      <alignment horizontal="center"/>
    </xf>
    <xf numFmtId="0" fontId="53" fillId="0" borderId="4" xfId="707" applyFont="1" applyBorder="1" applyAlignment="1">
      <alignment horizontal="center" vertical="center" wrapText="1"/>
    </xf>
    <xf numFmtId="0" fontId="53" fillId="0" borderId="29" xfId="707" applyFont="1" applyBorder="1" applyAlignment="1">
      <alignment horizontal="center" vertical="center" wrapText="1"/>
    </xf>
    <xf numFmtId="0" fontId="10" fillId="0" borderId="9" xfId="707" applyBorder="1"/>
    <xf numFmtId="0" fontId="53" fillId="0" borderId="0" xfId="707" applyFont="1" applyAlignment="1">
      <alignment horizontal="center" wrapText="1"/>
    </xf>
    <xf numFmtId="0" fontId="53" fillId="0" borderId="0" xfId="707" applyFont="1" applyAlignment="1">
      <alignment horizontal="left" vertical="center" wrapText="1"/>
    </xf>
    <xf numFmtId="0" fontId="53" fillId="0" borderId="4" xfId="707" applyFont="1" applyBorder="1" applyAlignment="1">
      <alignment horizontal="center" wrapText="1"/>
    </xf>
    <xf numFmtId="0" fontId="53" fillId="0" borderId="23" xfId="707" applyFont="1" applyBorder="1" applyAlignment="1">
      <alignment horizontal="center" wrapText="1"/>
    </xf>
    <xf numFmtId="0" fontId="53" fillId="0" borderId="8" xfId="707" applyFont="1" applyBorder="1" applyAlignment="1">
      <alignment horizontal="center" wrapText="1"/>
    </xf>
    <xf numFmtId="0" fontId="53" fillId="0" borderId="8" xfId="707" applyFont="1" applyBorder="1" applyAlignment="1">
      <alignment horizontal="left" vertical="center" wrapText="1"/>
    </xf>
    <xf numFmtId="0" fontId="53" fillId="0" borderId="31" xfId="707" applyFont="1" applyBorder="1" applyAlignment="1">
      <alignment horizontal="center" wrapText="1"/>
    </xf>
    <xf numFmtId="0" fontId="39" fillId="0" borderId="0" xfId="0" applyFont="1" applyAlignment="1">
      <alignment wrapText="1"/>
    </xf>
    <xf numFmtId="0" fontId="86" fillId="20" borderId="19" xfId="706" applyFont="1" applyFill="1" applyBorder="1" applyAlignment="1" applyProtection="1">
      <alignment horizontal="center" vertical="center"/>
    </xf>
    <xf numFmtId="0" fontId="86" fillId="20" borderId="9" xfId="706" applyFont="1" applyFill="1" applyBorder="1" applyAlignment="1" applyProtection="1">
      <alignment horizontal="center" vertical="center"/>
    </xf>
    <xf numFmtId="0" fontId="87" fillId="5" borderId="0" xfId="0" applyFont="1" applyFill="1" applyAlignment="1">
      <alignment horizontal="left" vertical="center"/>
    </xf>
    <xf numFmtId="0" fontId="0" fillId="5" borderId="0" xfId="0" applyFill="1" applyAlignment="1">
      <alignment horizontal="center" vertical="center" wrapText="1"/>
    </xf>
    <xf numFmtId="0" fontId="16" fillId="5" borderId="0" xfId="0" applyFont="1" applyFill="1" applyAlignment="1">
      <alignment horizontal="left" vertical="center"/>
    </xf>
    <xf numFmtId="0" fontId="0" fillId="0" borderId="5" xfId="0" applyBorder="1" applyAlignment="1">
      <alignment horizontal="center" vertical="center"/>
    </xf>
    <xf numFmtId="0" fontId="54" fillId="24" borderId="0" xfId="0" applyFont="1" applyFill="1" applyAlignment="1">
      <alignment horizontal="center" vertical="center"/>
    </xf>
    <xf numFmtId="0" fontId="48" fillId="24" borderId="0" xfId="0" applyFont="1" applyFill="1" applyAlignment="1">
      <alignment horizontal="center" vertical="center" wrapText="1"/>
    </xf>
    <xf numFmtId="0" fontId="39" fillId="20" borderId="1" xfId="0" applyFont="1" applyFill="1" applyBorder="1" applyAlignment="1" applyProtection="1">
      <alignment horizontal="center" vertical="center"/>
      <protection locked="0"/>
    </xf>
    <xf numFmtId="0" fontId="39" fillId="20" borderId="0" xfId="0" applyFont="1" applyFill="1" applyAlignment="1" applyProtection="1">
      <alignment horizontal="center" vertical="center"/>
      <protection locked="0"/>
    </xf>
    <xf numFmtId="166" fontId="65" fillId="20" borderId="0" xfId="0" applyNumberFormat="1" applyFont="1" applyFill="1" applyAlignment="1">
      <alignment horizontal="center" vertical="center"/>
    </xf>
    <xf numFmtId="0" fontId="26" fillId="0" borderId="0" xfId="0" applyFont="1" applyAlignment="1">
      <alignment horizontal="center"/>
    </xf>
    <xf numFmtId="0" fontId="92" fillId="0" borderId="0" xfId="0" applyFont="1" applyAlignment="1">
      <alignment horizontal="right" vertical="center"/>
    </xf>
    <xf numFmtId="0" fontId="93" fillId="0" borderId="0" xfId="0" applyFont="1" applyAlignment="1">
      <alignment horizontal="left" vertical="center"/>
    </xf>
    <xf numFmtId="0" fontId="93" fillId="0" borderId="0" xfId="0" applyFont="1"/>
    <xf numFmtId="2" fontId="93" fillId="0" borderId="0" xfId="0" applyNumberFormat="1" applyFont="1" applyAlignment="1">
      <alignment horizontal="center" vertical="center"/>
    </xf>
    <xf numFmtId="0" fontId="93" fillId="0" borderId="0" xfId="0" applyFont="1" applyAlignment="1">
      <alignment horizontal="right"/>
    </xf>
    <xf numFmtId="0" fontId="95" fillId="0" borderId="0" xfId="0" applyFont="1" applyAlignment="1">
      <alignment horizontal="center" vertical="center" wrapText="1"/>
    </xf>
    <xf numFmtId="0" fontId="96" fillId="5" borderId="0" xfId="0" applyFont="1" applyFill="1" applyAlignment="1">
      <alignment horizontal="center" vertical="center"/>
    </xf>
    <xf numFmtId="0" fontId="16" fillId="0" borderId="0" xfId="317" applyNumberFormat="1" applyFont="1" applyAlignment="1">
      <alignment horizontal="left" vertical="center"/>
    </xf>
    <xf numFmtId="0" fontId="0" fillId="0" borderId="13" xfId="0" applyBorder="1" applyAlignment="1">
      <alignment horizontal="center" vertical="center"/>
    </xf>
    <xf numFmtId="0" fontId="99" fillId="0" borderId="0" xfId="0" applyFont="1" applyAlignment="1">
      <alignment horizontal="center" vertical="center"/>
    </xf>
    <xf numFmtId="0" fontId="54" fillId="25" borderId="0" xfId="0" applyFont="1" applyFill="1" applyAlignment="1">
      <alignment horizontal="center" vertical="center"/>
    </xf>
    <xf numFmtId="0" fontId="48" fillId="25" borderId="0" xfId="0" applyFont="1" applyFill="1" applyAlignment="1">
      <alignment horizontal="center" vertical="center" wrapText="1"/>
    </xf>
    <xf numFmtId="0" fontId="76" fillId="0" borderId="0" xfId="0" applyFont="1" applyAlignment="1">
      <alignment horizontal="center" vertical="center"/>
    </xf>
    <xf numFmtId="0" fontId="76" fillId="5" borderId="0" xfId="0" applyFont="1" applyFill="1" applyAlignment="1">
      <alignment horizontal="center" vertical="center"/>
    </xf>
    <xf numFmtId="0" fontId="98" fillId="5" borderId="0" xfId="0" applyFont="1" applyFill="1" applyAlignment="1">
      <alignment horizontal="center" vertical="center"/>
    </xf>
    <xf numFmtId="0" fontId="26" fillId="5" borderId="0" xfId="0" applyFont="1" applyFill="1" applyAlignment="1">
      <alignment horizontal="center" vertical="center"/>
    </xf>
    <xf numFmtId="0" fontId="8" fillId="5" borderId="0" xfId="0" applyFont="1" applyFill="1" applyAlignment="1">
      <alignment horizontal="center" vertical="center" wrapText="1"/>
    </xf>
    <xf numFmtId="0" fontId="16" fillId="5" borderId="10" xfId="0" applyFont="1" applyFill="1" applyBorder="1" applyAlignment="1">
      <alignment horizontal="center" vertical="center" wrapText="1"/>
    </xf>
    <xf numFmtId="0" fontId="7" fillId="5" borderId="10" xfId="0" applyFont="1" applyFill="1" applyBorder="1" applyAlignment="1">
      <alignment horizontal="center" vertical="center" wrapText="1"/>
    </xf>
    <xf numFmtId="0" fontId="6" fillId="5" borderId="10" xfId="0" applyFont="1" applyFill="1" applyBorder="1" applyAlignment="1">
      <alignment horizontal="center" vertical="center" wrapText="1"/>
    </xf>
    <xf numFmtId="0" fontId="16" fillId="5" borderId="10" xfId="0" applyFont="1" applyFill="1" applyBorder="1" applyAlignment="1">
      <alignment horizontal="center" vertical="center"/>
    </xf>
    <xf numFmtId="0" fontId="16" fillId="5" borderId="10" xfId="0" applyFont="1" applyFill="1" applyBorder="1" applyAlignment="1">
      <alignment horizontal="center" vertical="center" wrapText="1" shrinkToFit="1"/>
    </xf>
    <xf numFmtId="0" fontId="67" fillId="5" borderId="4" xfId="0" quotePrefix="1" applyFont="1" applyFill="1" applyBorder="1" applyAlignment="1">
      <alignment horizontal="center" vertical="center" wrapText="1"/>
    </xf>
    <xf numFmtId="0" fontId="66" fillId="5" borderId="4" xfId="0" quotePrefix="1" applyFont="1" applyFill="1" applyBorder="1" applyAlignment="1">
      <alignment horizontal="center" vertical="center" wrapText="1"/>
    </xf>
    <xf numFmtId="0" fontId="89" fillId="5" borderId="4" xfId="0" quotePrefix="1" applyFont="1" applyFill="1" applyBorder="1" applyAlignment="1">
      <alignment horizontal="center" vertical="center" wrapText="1"/>
    </xf>
    <xf numFmtId="0" fontId="0" fillId="5" borderId="8" xfId="0" applyFill="1" applyBorder="1" applyAlignment="1">
      <alignment horizontal="center" vertical="center"/>
    </xf>
    <xf numFmtId="0" fontId="19" fillId="5" borderId="8" xfId="0" applyFont="1" applyFill="1" applyBorder="1" applyAlignment="1">
      <alignment horizontal="center" vertical="center"/>
    </xf>
    <xf numFmtId="0" fontId="54" fillId="24" borderId="8" xfId="0" applyFont="1" applyFill="1" applyBorder="1" applyAlignment="1">
      <alignment horizontal="center" vertical="center"/>
    </xf>
    <xf numFmtId="0" fontId="54" fillId="25" borderId="8" xfId="0" applyFont="1" applyFill="1" applyBorder="1" applyAlignment="1">
      <alignment horizontal="center" vertical="center"/>
    </xf>
    <xf numFmtId="0" fontId="0" fillId="5" borderId="8" xfId="0" applyFill="1" applyBorder="1" applyAlignment="1">
      <alignment horizontal="center" vertical="center" wrapText="1"/>
    </xf>
    <xf numFmtId="0" fontId="16" fillId="5" borderId="8" xfId="0" applyFont="1" applyFill="1" applyBorder="1" applyAlignment="1">
      <alignment horizontal="left" vertical="center"/>
    </xf>
    <xf numFmtId="0" fontId="39" fillId="5" borderId="8" xfId="0" applyFont="1" applyFill="1" applyBorder="1" applyAlignment="1">
      <alignment horizontal="center" vertical="center"/>
    </xf>
    <xf numFmtId="166" fontId="39" fillId="5" borderId="8" xfId="0" applyNumberFormat="1" applyFont="1" applyFill="1" applyBorder="1" applyAlignment="1">
      <alignment horizontal="center" vertical="center"/>
    </xf>
    <xf numFmtId="166" fontId="43" fillId="5" borderId="8" xfId="0" applyNumberFormat="1" applyFont="1" applyFill="1" applyBorder="1" applyAlignment="1">
      <alignment horizontal="center" vertical="center"/>
    </xf>
    <xf numFmtId="0" fontId="0" fillId="0" borderId="9" xfId="0" applyBorder="1" applyAlignment="1">
      <alignment horizontal="center"/>
    </xf>
    <xf numFmtId="0" fontId="91" fillId="0" borderId="0" xfId="0" applyFont="1" applyAlignment="1">
      <alignment horizontal="center" vertical="center"/>
    </xf>
    <xf numFmtId="0" fontId="96" fillId="5" borderId="8" xfId="0" applyFont="1" applyFill="1" applyBorder="1" applyAlignment="1">
      <alignment horizontal="center" vertical="center"/>
    </xf>
    <xf numFmtId="2" fontId="88" fillId="5" borderId="8" xfId="0" applyNumberFormat="1" applyFont="1" applyFill="1" applyBorder="1" applyAlignment="1">
      <alignment horizontal="center" vertical="center"/>
    </xf>
    <xf numFmtId="1" fontId="0" fillId="0" borderId="0" xfId="0" applyNumberFormat="1"/>
    <xf numFmtId="1" fontId="0" fillId="3" borderId="0" xfId="0" applyNumberFormat="1" applyFill="1"/>
    <xf numFmtId="0" fontId="0" fillId="26" borderId="0" xfId="0" applyFill="1"/>
    <xf numFmtId="0" fontId="61" fillId="0" borderId="0" xfId="707" applyFont="1" applyAlignment="1">
      <alignment horizontal="center" vertical="center" wrapText="1"/>
    </xf>
    <xf numFmtId="0" fontId="61" fillId="0" borderId="9" xfId="707" applyFont="1" applyBorder="1" applyAlignment="1">
      <alignment horizontal="left" vertical="center"/>
    </xf>
    <xf numFmtId="2" fontId="0" fillId="0" borderId="0" xfId="317" applyNumberFormat="1" applyFont="1" applyAlignment="1">
      <alignment vertical="center"/>
    </xf>
    <xf numFmtId="2" fontId="0" fillId="0" borderId="58" xfId="317" applyNumberFormat="1" applyFont="1" applyBorder="1" applyAlignment="1">
      <alignment vertical="center"/>
    </xf>
    <xf numFmtId="0" fontId="9" fillId="0" borderId="0" xfId="317" applyNumberFormat="1" applyFont="1" applyAlignment="1">
      <alignment horizontal="center" vertical="center"/>
    </xf>
    <xf numFmtId="0" fontId="23" fillId="0" borderId="0" xfId="317" applyNumberFormat="1" applyFont="1" applyAlignment="1">
      <alignment horizontal="center" vertical="center"/>
    </xf>
    <xf numFmtId="1" fontId="16" fillId="0" borderId="0" xfId="317" applyNumberFormat="1" applyFont="1" applyAlignment="1">
      <alignment horizontal="center" vertical="center"/>
    </xf>
    <xf numFmtId="0" fontId="16" fillId="0" borderId="0" xfId="317" applyNumberFormat="1" applyFont="1" applyAlignment="1">
      <alignment horizontal="center" vertical="center"/>
    </xf>
    <xf numFmtId="0" fontId="59" fillId="0" borderId="0" xfId="317" applyNumberFormat="1" applyFont="1" applyAlignment="1">
      <alignment vertical="center"/>
    </xf>
    <xf numFmtId="0" fontId="0" fillId="0" borderId="59" xfId="317" applyNumberFormat="1" applyFont="1" applyBorder="1" applyAlignment="1">
      <alignment horizontal="center" vertical="center"/>
    </xf>
    <xf numFmtId="0" fontId="23" fillId="0" borderId="60" xfId="317" applyNumberFormat="1" applyFont="1" applyBorder="1" applyAlignment="1">
      <alignment horizontal="center" vertical="center"/>
    </xf>
    <xf numFmtId="0" fontId="16" fillId="0" borderId="34" xfId="317" applyNumberFormat="1" applyFont="1" applyBorder="1" applyAlignment="1">
      <alignment horizontal="center" vertical="center"/>
    </xf>
    <xf numFmtId="0" fontId="10" fillId="0" borderId="18" xfId="317" applyNumberFormat="1" applyFont="1" applyBorder="1" applyAlignment="1">
      <alignment horizontal="center" vertical="center"/>
    </xf>
    <xf numFmtId="0" fontId="31" fillId="0" borderId="18" xfId="317" applyNumberFormat="1" applyFont="1" applyBorder="1" applyAlignment="1">
      <alignment horizontal="center" vertical="center" textRotation="90" wrapText="1"/>
    </xf>
    <xf numFmtId="0" fontId="31" fillId="0" borderId="19" xfId="317" applyNumberFormat="1" applyFont="1" applyBorder="1" applyAlignment="1">
      <alignment horizontal="center" vertical="center" textRotation="90" wrapText="1"/>
    </xf>
    <xf numFmtId="0" fontId="100" fillId="5" borderId="4" xfId="317" applyNumberFormat="1" applyFont="1" applyFill="1" applyBorder="1" applyAlignment="1">
      <alignment horizontal="center" vertical="center"/>
    </xf>
    <xf numFmtId="0" fontId="31" fillId="0" borderId="9" xfId="317" applyNumberFormat="1" applyFont="1" applyBorder="1" applyAlignment="1">
      <alignment horizontal="center" vertical="center" textRotation="90" wrapText="1"/>
    </xf>
    <xf numFmtId="0" fontId="31" fillId="0" borderId="0" xfId="317" applyNumberFormat="1" applyFont="1" applyAlignment="1">
      <alignment horizontal="left"/>
    </xf>
    <xf numFmtId="1" fontId="19" fillId="5" borderId="4" xfId="317" applyNumberFormat="1" applyFont="1" applyFill="1" applyBorder="1" applyAlignment="1">
      <alignment horizontal="center" vertical="center"/>
    </xf>
    <xf numFmtId="0" fontId="0" fillId="0" borderId="0" xfId="0" applyAlignment="1">
      <alignment wrapText="1"/>
    </xf>
    <xf numFmtId="0" fontId="99" fillId="5" borderId="0" xfId="0" applyFont="1" applyFill="1" applyAlignment="1">
      <alignment vertical="center"/>
    </xf>
    <xf numFmtId="0" fontId="86" fillId="20" borderId="15" xfId="706" applyFont="1" applyFill="1" applyBorder="1" applyAlignment="1" applyProtection="1">
      <alignment horizontal="center" vertical="center"/>
    </xf>
    <xf numFmtId="0" fontId="0" fillId="20" borderId="28" xfId="0" applyFill="1" applyBorder="1" applyAlignment="1">
      <alignment horizontal="center" vertical="center"/>
    </xf>
    <xf numFmtId="0" fontId="81" fillId="0" borderId="64" xfId="317" applyNumberFormat="1" applyFont="1" applyBorder="1" applyAlignment="1">
      <alignment horizontal="center" vertical="center"/>
    </xf>
    <xf numFmtId="0" fontId="10" fillId="0" borderId="8" xfId="317" applyNumberFormat="1" applyFont="1" applyBorder="1" applyAlignment="1">
      <alignment horizontal="center" vertical="center"/>
    </xf>
    <xf numFmtId="0" fontId="39" fillId="20" borderId="18" xfId="0" applyFont="1" applyFill="1" applyBorder="1" applyAlignment="1" applyProtection="1">
      <alignment horizontal="center" vertical="center"/>
      <protection locked="0"/>
    </xf>
    <xf numFmtId="1" fontId="0" fillId="0" borderId="4" xfId="317" applyNumberFormat="1" applyFont="1" applyBorder="1" applyAlignment="1">
      <alignment horizontal="center" vertical="center"/>
    </xf>
    <xf numFmtId="0" fontId="31" fillId="0" borderId="4" xfId="317" applyNumberFormat="1" applyFont="1" applyBorder="1" applyAlignment="1">
      <alignment horizontal="center" vertical="center" wrapText="1"/>
    </xf>
    <xf numFmtId="0" fontId="26" fillId="0" borderId="23" xfId="0" applyFont="1" applyBorder="1" applyAlignment="1">
      <alignment horizontal="center" vertical="center"/>
    </xf>
    <xf numFmtId="0" fontId="16" fillId="5" borderId="0" xfId="0" applyFont="1" applyFill="1" applyAlignment="1">
      <alignment horizontal="center" vertical="center" wrapText="1"/>
    </xf>
    <xf numFmtId="0" fontId="67" fillId="5" borderId="18" xfId="0" quotePrefix="1" applyFont="1" applyFill="1" applyBorder="1" applyAlignment="1">
      <alignment horizontal="center" vertical="center" wrapText="1"/>
    </xf>
    <xf numFmtId="0" fontId="19" fillId="5" borderId="18" xfId="0" quotePrefix="1" applyFont="1" applyFill="1" applyBorder="1" applyAlignment="1">
      <alignment horizontal="center" vertical="center" wrapText="1"/>
    </xf>
    <xf numFmtId="0" fontId="19" fillId="5" borderId="19" xfId="0" quotePrefix="1" applyFont="1" applyFill="1" applyBorder="1" applyAlignment="1">
      <alignment horizontal="center" vertical="center" wrapText="1"/>
    </xf>
    <xf numFmtId="0" fontId="19" fillId="5" borderId="9" xfId="0" applyFont="1" applyFill="1" applyBorder="1" applyAlignment="1">
      <alignment horizontal="center" vertical="center" wrapText="1"/>
    </xf>
    <xf numFmtId="0" fontId="66" fillId="20" borderId="30" xfId="0" applyFont="1" applyFill="1" applyBorder="1" applyAlignment="1">
      <alignment horizontal="center" vertical="center"/>
    </xf>
    <xf numFmtId="0" fontId="66" fillId="20" borderId="29" xfId="0" applyFont="1" applyFill="1" applyBorder="1" applyAlignment="1">
      <alignment horizontal="center" vertical="center"/>
    </xf>
    <xf numFmtId="0" fontId="66" fillId="20" borderId="31" xfId="0" applyFont="1" applyFill="1" applyBorder="1" applyAlignment="1">
      <alignment horizontal="center" vertical="center"/>
    </xf>
    <xf numFmtId="0" fontId="96" fillId="20" borderId="8" xfId="0" applyFont="1" applyFill="1" applyBorder="1" applyAlignment="1">
      <alignment horizontal="center" vertical="center"/>
    </xf>
    <xf numFmtId="0" fontId="39" fillId="20" borderId="22" xfId="0" applyFont="1" applyFill="1" applyBorder="1" applyAlignment="1" applyProtection="1">
      <alignment horizontal="center" vertical="center"/>
      <protection locked="0"/>
    </xf>
    <xf numFmtId="0" fontId="39" fillId="20" borderId="8" xfId="0" applyFont="1" applyFill="1" applyBorder="1" applyAlignment="1" applyProtection="1">
      <alignment horizontal="center" vertical="center"/>
      <protection locked="0"/>
    </xf>
    <xf numFmtId="166" fontId="101" fillId="20" borderId="8" xfId="0" applyNumberFormat="1" applyFont="1" applyFill="1" applyBorder="1" applyAlignment="1">
      <alignment horizontal="center" vertical="center"/>
    </xf>
    <xf numFmtId="0" fontId="96" fillId="20" borderId="10" xfId="0" applyFont="1" applyFill="1" applyBorder="1" applyAlignment="1">
      <alignment horizontal="center" vertical="center"/>
    </xf>
    <xf numFmtId="0" fontId="96" fillId="20" borderId="0" xfId="0" applyFont="1" applyFill="1" applyAlignment="1">
      <alignment horizontal="center" vertical="center"/>
    </xf>
    <xf numFmtId="0" fontId="96" fillId="5" borderId="10" xfId="0" applyFont="1" applyFill="1" applyBorder="1" applyAlignment="1">
      <alignment horizontal="center" vertical="center"/>
    </xf>
    <xf numFmtId="0" fontId="39" fillId="5" borderId="10" xfId="0" applyFont="1" applyFill="1" applyBorder="1" applyAlignment="1" applyProtection="1">
      <alignment horizontal="center" vertical="center"/>
      <protection locked="0"/>
    </xf>
    <xf numFmtId="166" fontId="65" fillId="5" borderId="10" xfId="0" applyNumberFormat="1" applyFont="1" applyFill="1" applyBorder="1" applyAlignment="1">
      <alignment horizontal="center" vertical="center"/>
    </xf>
    <xf numFmtId="166" fontId="65" fillId="20" borderId="8" xfId="0" applyNumberFormat="1" applyFont="1" applyFill="1" applyBorder="1" applyAlignment="1">
      <alignment horizontal="center" vertical="center"/>
    </xf>
    <xf numFmtId="166" fontId="64" fillId="20" borderId="0" xfId="0" applyNumberFormat="1" applyFont="1" applyFill="1" applyAlignment="1">
      <alignment horizontal="center" vertical="center"/>
    </xf>
    <xf numFmtId="166" fontId="65" fillId="0" borderId="10" xfId="0" applyNumberFormat="1" applyFont="1" applyBorder="1" applyAlignment="1">
      <alignment horizontal="center" vertical="center"/>
    </xf>
    <xf numFmtId="1" fontId="16" fillId="0" borderId="7" xfId="317" applyNumberFormat="1" applyFont="1" applyBorder="1" applyAlignment="1">
      <alignment horizontal="center" vertical="center"/>
    </xf>
    <xf numFmtId="1" fontId="16" fillId="0" borderId="63" xfId="317" applyNumberFormat="1" applyFont="1" applyBorder="1" applyAlignment="1">
      <alignment horizontal="center" vertical="center"/>
    </xf>
    <xf numFmtId="1" fontId="16" fillId="0" borderId="68" xfId="317" applyNumberFormat="1" applyFont="1" applyBorder="1" applyAlignment="1">
      <alignment horizontal="center" vertical="center"/>
    </xf>
    <xf numFmtId="1" fontId="16" fillId="0" borderId="69" xfId="317" applyNumberFormat="1" applyFont="1" applyBorder="1" applyAlignment="1">
      <alignment horizontal="center" vertical="center"/>
    </xf>
    <xf numFmtId="1" fontId="16" fillId="0" borderId="70" xfId="317" applyNumberFormat="1" applyFont="1" applyBorder="1" applyAlignment="1">
      <alignment horizontal="center" vertical="center"/>
    </xf>
    <xf numFmtId="0" fontId="31" fillId="0" borderId="7" xfId="705" applyNumberFormat="1" applyFont="1" applyBorder="1" applyAlignment="1">
      <alignment horizontal="center" vertical="center" wrapText="1"/>
    </xf>
    <xf numFmtId="0" fontId="23" fillId="0" borderId="62" xfId="317" applyNumberFormat="1" applyFont="1" applyBorder="1" applyAlignment="1">
      <alignment horizontal="center" vertical="center"/>
    </xf>
    <xf numFmtId="0" fontId="0" fillId="0" borderId="40" xfId="317" applyNumberFormat="1" applyFont="1" applyBorder="1" applyAlignment="1">
      <alignment horizontal="left" vertical="center"/>
    </xf>
    <xf numFmtId="0" fontId="19" fillId="5" borderId="4" xfId="0" quotePrefix="1" applyFont="1" applyFill="1" applyBorder="1" applyAlignment="1">
      <alignment horizontal="center" vertical="center" wrapText="1"/>
    </xf>
    <xf numFmtId="0" fontId="10" fillId="0" borderId="0" xfId="317" applyNumberFormat="1" applyFont="1" applyAlignment="1">
      <alignment horizontal="left"/>
    </xf>
    <xf numFmtId="0" fontId="0" fillId="0" borderId="0" xfId="317" applyNumberFormat="1" applyFont="1" applyAlignment="1">
      <alignment horizontal="left"/>
    </xf>
    <xf numFmtId="0" fontId="59" fillId="0" borderId="2" xfId="317" applyNumberFormat="1" applyFont="1" applyBorder="1" applyAlignment="1">
      <alignment vertical="center"/>
    </xf>
    <xf numFmtId="0" fontId="81" fillId="0" borderId="64" xfId="317" applyNumberFormat="1" applyFont="1" applyBorder="1" applyAlignment="1">
      <alignment horizontal="center" vertical="center" wrapText="1"/>
    </xf>
    <xf numFmtId="0" fontId="23" fillId="0" borderId="52" xfId="317" applyNumberFormat="1" applyFont="1" applyBorder="1" applyAlignment="1">
      <alignment horizontal="center" vertical="center"/>
    </xf>
    <xf numFmtId="0" fontId="23" fillId="0" borderId="71" xfId="317" applyNumberFormat="1" applyFont="1" applyBorder="1" applyAlignment="1">
      <alignment horizontal="center" vertical="center"/>
    </xf>
    <xf numFmtId="0" fontId="23" fillId="0" borderId="67" xfId="317" applyNumberFormat="1" applyFont="1" applyBorder="1" applyAlignment="1">
      <alignment horizontal="center" vertical="center"/>
    </xf>
    <xf numFmtId="0" fontId="23" fillId="0" borderId="72" xfId="317" applyNumberFormat="1" applyFont="1" applyBorder="1" applyAlignment="1">
      <alignment horizontal="center" vertical="center"/>
    </xf>
    <xf numFmtId="0" fontId="81" fillId="0" borderId="13" xfId="317" applyNumberFormat="1" applyFont="1" applyBorder="1" applyAlignment="1">
      <alignment horizontal="center" vertical="center"/>
    </xf>
    <xf numFmtId="0" fontId="0" fillId="0" borderId="13" xfId="317" applyNumberFormat="1" applyFont="1" applyBorder="1" applyAlignment="1">
      <alignment horizontal="center" vertical="center"/>
    </xf>
    <xf numFmtId="0" fontId="0" fillId="0" borderId="13" xfId="317" applyNumberFormat="1" applyFont="1" applyBorder="1" applyAlignment="1">
      <alignment horizontal="right" vertical="center"/>
    </xf>
    <xf numFmtId="0" fontId="81" fillId="0" borderId="7" xfId="317" applyNumberFormat="1" applyFont="1" applyBorder="1" applyAlignment="1">
      <alignment horizontal="center" vertical="center" wrapText="1"/>
    </xf>
    <xf numFmtId="0" fontId="81" fillId="0" borderId="6" xfId="317" applyNumberFormat="1" applyFont="1" applyBorder="1" applyAlignment="1">
      <alignment horizontal="center" vertical="center"/>
    </xf>
    <xf numFmtId="0" fontId="59" fillId="0" borderId="2" xfId="317" applyNumberFormat="1" applyFont="1" applyBorder="1" applyAlignment="1">
      <alignment horizontal="left" vertical="center"/>
    </xf>
    <xf numFmtId="0" fontId="59" fillId="0" borderId="0" xfId="317" applyNumberFormat="1" applyFont="1" applyAlignment="1">
      <alignment horizontal="left" vertical="center"/>
    </xf>
    <xf numFmtId="0" fontId="31" fillId="0" borderId="27" xfId="317" applyNumberFormat="1" applyFont="1" applyBorder="1" applyAlignment="1">
      <alignment horizontal="left" vertical="center"/>
    </xf>
    <xf numFmtId="0" fontId="23" fillId="0" borderId="74" xfId="317" applyNumberFormat="1" applyFont="1" applyBorder="1" applyAlignment="1">
      <alignment horizontal="center" vertical="center"/>
    </xf>
    <xf numFmtId="0" fontId="23" fillId="0" borderId="75" xfId="317" applyNumberFormat="1" applyFont="1" applyBorder="1" applyAlignment="1">
      <alignment horizontal="center" vertical="center"/>
    </xf>
    <xf numFmtId="0" fontId="23" fillId="0" borderId="76" xfId="317" applyNumberFormat="1" applyFont="1" applyBorder="1" applyAlignment="1">
      <alignment horizontal="center" vertical="center"/>
    </xf>
    <xf numFmtId="0" fontId="16" fillId="0" borderId="6" xfId="317" applyNumberFormat="1" applyFont="1" applyBorder="1" applyAlignment="1">
      <alignment horizontal="center" vertical="center"/>
    </xf>
    <xf numFmtId="0" fontId="5" fillId="0" borderId="6" xfId="317" applyNumberFormat="1" applyFont="1" applyBorder="1" applyAlignment="1">
      <alignment horizontal="center" vertical="center"/>
    </xf>
    <xf numFmtId="0" fontId="23" fillId="0" borderId="27" xfId="317" applyNumberFormat="1" applyFont="1" applyBorder="1" applyAlignment="1">
      <alignment horizontal="center" vertical="center"/>
    </xf>
    <xf numFmtId="0" fontId="82" fillId="0" borderId="27" xfId="317" applyNumberFormat="1" applyFont="1" applyBorder="1" applyAlignment="1">
      <alignment horizontal="center" vertical="center" wrapText="1"/>
    </xf>
    <xf numFmtId="0" fontId="23" fillId="0" borderId="61" xfId="317" applyNumberFormat="1" applyFont="1" applyBorder="1" applyAlignment="1">
      <alignment horizontal="center" vertical="center"/>
    </xf>
    <xf numFmtId="0" fontId="23" fillId="0" borderId="65" xfId="317" applyNumberFormat="1" applyFont="1" applyBorder="1" applyAlignment="1">
      <alignment horizontal="center" vertical="center"/>
    </xf>
    <xf numFmtId="0" fontId="82" fillId="0" borderId="7" xfId="317" applyNumberFormat="1" applyFont="1" applyBorder="1" applyAlignment="1">
      <alignment horizontal="center" vertical="center" wrapText="1"/>
    </xf>
    <xf numFmtId="0" fontId="23" fillId="0" borderId="7" xfId="317" applyNumberFormat="1" applyFont="1" applyBorder="1" applyAlignment="1">
      <alignment horizontal="center" vertical="center"/>
    </xf>
    <xf numFmtId="0" fontId="102" fillId="0" borderId="6" xfId="317" applyNumberFormat="1" applyFont="1" applyBorder="1" applyAlignment="1">
      <alignment horizontal="center" vertical="center" wrapText="1"/>
    </xf>
    <xf numFmtId="0" fontId="103" fillId="5" borderId="18" xfId="0" applyFont="1" applyFill="1" applyBorder="1" applyAlignment="1">
      <alignment horizontal="center" vertical="center" wrapText="1"/>
    </xf>
    <xf numFmtId="0" fontId="74" fillId="5" borderId="8" xfId="0" applyFont="1" applyFill="1" applyBorder="1" applyAlignment="1">
      <alignment vertical="center"/>
    </xf>
    <xf numFmtId="0" fontId="41" fillId="0" borderId="15" xfId="0" applyFont="1" applyBorder="1" applyAlignment="1">
      <alignment horizontal="center" vertical="center"/>
    </xf>
    <xf numFmtId="0" fontId="39" fillId="20" borderId="29" xfId="0" applyFont="1" applyFill="1" applyBorder="1" applyAlignment="1" applyProtection="1">
      <alignment horizontal="center" vertical="center"/>
      <protection locked="0"/>
    </xf>
    <xf numFmtId="0" fontId="39" fillId="5" borderId="29" xfId="0" applyFont="1" applyFill="1" applyBorder="1" applyAlignment="1" applyProtection="1">
      <alignment horizontal="center" vertical="center"/>
      <protection locked="0"/>
    </xf>
    <xf numFmtId="0" fontId="39" fillId="20" borderId="31" xfId="0" applyFont="1" applyFill="1" applyBorder="1" applyAlignment="1" applyProtection="1">
      <alignment horizontal="center" vertical="center"/>
      <protection locked="0"/>
    </xf>
    <xf numFmtId="0" fontId="39" fillId="5" borderId="30" xfId="0" applyFont="1" applyFill="1" applyBorder="1" applyAlignment="1" applyProtection="1">
      <alignment horizontal="center" vertical="center"/>
      <protection locked="0"/>
    </xf>
    <xf numFmtId="0" fontId="19" fillId="10" borderId="11" xfId="0" applyFont="1" applyFill="1" applyBorder="1" applyAlignment="1">
      <alignment horizontal="center" vertical="center"/>
    </xf>
    <xf numFmtId="0" fontId="19" fillId="25" borderId="11" xfId="706" applyFont="1" applyFill="1" applyBorder="1" applyAlignment="1" applyProtection="1">
      <alignment horizontal="center" vertical="center"/>
    </xf>
    <xf numFmtId="0" fontId="19" fillId="24" borderId="11" xfId="706" applyFont="1" applyFill="1" applyBorder="1" applyAlignment="1" applyProtection="1">
      <alignment horizontal="center" vertical="center"/>
    </xf>
    <xf numFmtId="0" fontId="0" fillId="5" borderId="11" xfId="0" applyFill="1" applyBorder="1" applyAlignment="1">
      <alignment horizontal="center" vertical="center"/>
    </xf>
    <xf numFmtId="0" fontId="41" fillId="0" borderId="4" xfId="0" applyFont="1" applyBorder="1" applyAlignment="1">
      <alignment horizontal="center" vertical="center"/>
    </xf>
    <xf numFmtId="0" fontId="39" fillId="20" borderId="9" xfId="0" applyFont="1" applyFill="1" applyBorder="1" applyAlignment="1" applyProtection="1">
      <alignment horizontal="center" vertical="center"/>
      <protection locked="0"/>
    </xf>
    <xf numFmtId="0" fontId="0" fillId="0" borderId="8" xfId="317" applyNumberFormat="1" applyFont="1" applyBorder="1" applyAlignment="1">
      <alignment horizontal="right" vertical="center"/>
    </xf>
    <xf numFmtId="0" fontId="0" fillId="0" borderId="11" xfId="317" applyNumberFormat="1" applyFont="1" applyBorder="1" applyAlignment="1">
      <alignment horizontal="right" vertical="center"/>
    </xf>
    <xf numFmtId="0" fontId="35" fillId="0" borderId="8" xfId="0" applyFont="1" applyBorder="1" applyAlignment="1">
      <alignment horizontal="right"/>
    </xf>
    <xf numFmtId="0" fontId="99" fillId="20" borderId="0" xfId="0" applyFont="1" applyFill="1" applyAlignment="1">
      <alignment horizontal="center" vertical="center"/>
    </xf>
    <xf numFmtId="0" fontId="18" fillId="20" borderId="0" xfId="0" applyFont="1" applyFill="1" applyAlignment="1">
      <alignment horizontal="center" vertical="center"/>
    </xf>
    <xf numFmtId="0" fontId="99" fillId="20" borderId="0" xfId="706" applyFont="1" applyFill="1" applyBorder="1" applyAlignment="1" applyProtection="1">
      <alignment horizontal="center" vertical="center"/>
    </xf>
    <xf numFmtId="0" fontId="99" fillId="20" borderId="0" xfId="706" applyFont="1" applyFill="1" applyBorder="1" applyAlignment="1" applyProtection="1">
      <alignment horizontal="center" vertical="center" wrapText="1"/>
    </xf>
    <xf numFmtId="0" fontId="18" fillId="20" borderId="0" xfId="706" applyFont="1" applyFill="1" applyBorder="1" applyAlignment="1" applyProtection="1">
      <alignment horizontal="center" vertical="center" wrapText="1"/>
    </xf>
    <xf numFmtId="0" fontId="99" fillId="5" borderId="0" xfId="0" applyFont="1" applyFill="1" applyAlignment="1">
      <alignment horizontal="center" vertical="center"/>
    </xf>
    <xf numFmtId="0" fontId="18" fillId="5" borderId="0" xfId="0" applyFont="1" applyFill="1" applyAlignment="1">
      <alignment horizontal="center" vertical="center"/>
    </xf>
    <xf numFmtId="0" fontId="99" fillId="5" borderId="0" xfId="706" applyFont="1" applyFill="1" applyBorder="1" applyAlignment="1" applyProtection="1">
      <alignment horizontal="center" vertical="center"/>
    </xf>
    <xf numFmtId="0" fontId="99" fillId="5" borderId="0" xfId="706" applyFont="1" applyFill="1" applyBorder="1" applyAlignment="1" applyProtection="1">
      <alignment horizontal="center" vertical="center" wrapText="1"/>
    </xf>
    <xf numFmtId="0" fontId="18" fillId="5" borderId="0" xfId="706" applyFont="1" applyFill="1" applyBorder="1" applyAlignment="1" applyProtection="1">
      <alignment horizontal="center" vertical="center" wrapText="1"/>
    </xf>
    <xf numFmtId="0" fontId="18" fillId="5" borderId="0" xfId="0" applyFont="1" applyFill="1" applyAlignment="1">
      <alignment horizontal="center" vertical="center" wrapText="1"/>
    </xf>
    <xf numFmtId="0" fontId="18" fillId="20" borderId="0" xfId="0" applyFont="1" applyFill="1" applyAlignment="1">
      <alignment horizontal="center" vertical="center" wrapText="1"/>
    </xf>
    <xf numFmtId="0" fontId="99" fillId="24" borderId="0" xfId="706" applyFont="1" applyFill="1" applyBorder="1" applyAlignment="1" applyProtection="1">
      <alignment horizontal="center" vertical="center"/>
    </xf>
    <xf numFmtId="0" fontId="99" fillId="25" borderId="0" xfId="706" applyFont="1" applyFill="1" applyBorder="1" applyAlignment="1" applyProtection="1">
      <alignment horizontal="center" vertical="center"/>
    </xf>
    <xf numFmtId="0" fontId="18" fillId="24" borderId="0" xfId="0" applyFont="1" applyFill="1" applyAlignment="1">
      <alignment horizontal="center" vertical="center"/>
    </xf>
    <xf numFmtId="0" fontId="18" fillId="25" borderId="0" xfId="0" applyFont="1" applyFill="1" applyAlignment="1">
      <alignment horizontal="center" vertical="center"/>
    </xf>
    <xf numFmtId="0" fontId="18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 wrapText="1" shrinkToFit="1"/>
    </xf>
    <xf numFmtId="0" fontId="18" fillId="20" borderId="8" xfId="0" applyFont="1" applyFill="1" applyBorder="1" applyAlignment="1">
      <alignment horizontal="center" vertical="center"/>
    </xf>
    <xf numFmtId="0" fontId="18" fillId="24" borderId="8" xfId="0" applyFont="1" applyFill="1" applyBorder="1" applyAlignment="1">
      <alignment horizontal="center" vertical="center"/>
    </xf>
    <xf numFmtId="0" fontId="18" fillId="25" borderId="8" xfId="0" applyFont="1" applyFill="1" applyBorder="1" applyAlignment="1">
      <alignment horizontal="center" vertical="center"/>
    </xf>
    <xf numFmtId="0" fontId="99" fillId="20" borderId="8" xfId="0" applyFont="1" applyFill="1" applyBorder="1" applyAlignment="1">
      <alignment horizontal="center" vertical="center"/>
    </xf>
    <xf numFmtId="0" fontId="18" fillId="20" borderId="8" xfId="0" applyFont="1" applyFill="1" applyBorder="1" applyAlignment="1">
      <alignment horizontal="center" vertical="center" wrapText="1"/>
    </xf>
    <xf numFmtId="0" fontId="18" fillId="5" borderId="10" xfId="0" applyFont="1" applyFill="1" applyBorder="1" applyAlignment="1">
      <alignment horizontal="center" vertical="center"/>
    </xf>
    <xf numFmtId="0" fontId="99" fillId="24" borderId="10" xfId="0" applyFont="1" applyFill="1" applyBorder="1" applyAlignment="1">
      <alignment horizontal="center" vertical="center"/>
    </xf>
    <xf numFmtId="0" fontId="99" fillId="25" borderId="10" xfId="0" applyFont="1" applyFill="1" applyBorder="1" applyAlignment="1">
      <alignment horizontal="center" vertical="center"/>
    </xf>
    <xf numFmtId="0" fontId="99" fillId="5" borderId="10" xfId="0" applyFont="1" applyFill="1" applyBorder="1" applyAlignment="1">
      <alignment horizontal="center" vertical="center" wrapText="1"/>
    </xf>
    <xf numFmtId="0" fontId="18" fillId="5" borderId="10" xfId="0" applyFont="1" applyFill="1" applyBorder="1" applyAlignment="1">
      <alignment horizontal="center" vertical="center" wrapText="1"/>
    </xf>
    <xf numFmtId="0" fontId="99" fillId="24" borderId="8" xfId="0" applyFont="1" applyFill="1" applyBorder="1" applyAlignment="1">
      <alignment horizontal="center" vertical="center"/>
    </xf>
    <xf numFmtId="0" fontId="99" fillId="25" borderId="8" xfId="0" applyFont="1" applyFill="1" applyBorder="1" applyAlignment="1">
      <alignment horizontal="center" vertical="center"/>
    </xf>
    <xf numFmtId="0" fontId="99" fillId="20" borderId="8" xfId="0" applyFont="1" applyFill="1" applyBorder="1" applyAlignment="1">
      <alignment horizontal="center" vertical="center" wrapText="1"/>
    </xf>
    <xf numFmtId="169" fontId="99" fillId="20" borderId="30" xfId="0" applyNumberFormat="1" applyFont="1" applyFill="1" applyBorder="1" applyAlignment="1">
      <alignment horizontal="center" vertical="center"/>
    </xf>
    <xf numFmtId="169" fontId="99" fillId="5" borderId="29" xfId="0" applyNumberFormat="1" applyFont="1" applyFill="1" applyBorder="1" applyAlignment="1">
      <alignment horizontal="center" vertical="center"/>
    </xf>
    <xf numFmtId="169" fontId="99" fillId="20" borderId="29" xfId="0" applyNumberFormat="1" applyFont="1" applyFill="1" applyBorder="1" applyAlignment="1">
      <alignment horizontal="center" vertical="center"/>
    </xf>
    <xf numFmtId="169" fontId="18" fillId="20" borderId="29" xfId="0" applyNumberFormat="1" applyFont="1" applyFill="1" applyBorder="1" applyAlignment="1">
      <alignment horizontal="center" vertical="center"/>
    </xf>
    <xf numFmtId="169" fontId="18" fillId="0" borderId="29" xfId="0" applyNumberFormat="1" applyFont="1" applyBorder="1" applyAlignment="1">
      <alignment horizontal="center" vertical="center"/>
    </xf>
    <xf numFmtId="169" fontId="18" fillId="5" borderId="29" xfId="0" applyNumberFormat="1" applyFont="1" applyFill="1" applyBorder="1" applyAlignment="1">
      <alignment horizontal="center" vertical="center"/>
    </xf>
    <xf numFmtId="169" fontId="18" fillId="20" borderId="31" xfId="0" applyNumberFormat="1" applyFont="1" applyFill="1" applyBorder="1" applyAlignment="1">
      <alignment horizontal="center" vertical="center"/>
    </xf>
    <xf numFmtId="169" fontId="99" fillId="5" borderId="30" xfId="0" applyNumberFormat="1" applyFont="1" applyFill="1" applyBorder="1" applyAlignment="1">
      <alignment horizontal="center" vertical="center"/>
    </xf>
    <xf numFmtId="169" fontId="99" fillId="20" borderId="31" xfId="0" applyNumberFormat="1" applyFont="1" applyFill="1" applyBorder="1" applyAlignment="1">
      <alignment horizontal="center" vertical="center"/>
    </xf>
    <xf numFmtId="0" fontId="105" fillId="22" borderId="11" xfId="0" applyFont="1" applyFill="1" applyBorder="1" applyAlignment="1">
      <alignment horizontal="center" vertical="center" wrapText="1"/>
    </xf>
    <xf numFmtId="0" fontId="104" fillId="27" borderId="4" xfId="0" applyFont="1" applyFill="1" applyBorder="1" applyAlignment="1">
      <alignment horizontal="center" vertical="center" wrapText="1"/>
    </xf>
    <xf numFmtId="0" fontId="96" fillId="0" borderId="11" xfId="0" applyFont="1" applyBorder="1" applyAlignment="1">
      <alignment horizontal="center" vertical="center" wrapText="1"/>
    </xf>
    <xf numFmtId="0" fontId="18" fillId="24" borderId="11" xfId="0" applyFont="1" applyFill="1" applyBorder="1" applyAlignment="1">
      <alignment horizontal="center" vertical="center" wrapText="1"/>
    </xf>
    <xf numFmtId="0" fontId="18" fillId="25" borderId="11" xfId="0" applyFont="1" applyFill="1" applyBorder="1" applyAlignment="1">
      <alignment horizontal="center" vertical="center" wrapText="1"/>
    </xf>
    <xf numFmtId="0" fontId="96" fillId="0" borderId="11" xfId="0" applyFont="1" applyBorder="1" applyAlignment="1">
      <alignment horizontal="center" vertical="center"/>
    </xf>
    <xf numFmtId="0" fontId="96" fillId="0" borderId="11" xfId="0" applyFont="1" applyBorder="1" applyAlignment="1">
      <alignment horizontal="center" vertical="center" wrapText="1" shrinkToFit="1"/>
    </xf>
    <xf numFmtId="0" fontId="96" fillId="0" borderId="28" xfId="0" applyFont="1" applyBorder="1" applyAlignment="1">
      <alignment horizontal="center" vertical="center" wrapText="1" shrinkToFit="1"/>
    </xf>
    <xf numFmtId="0" fontId="105" fillId="22" borderId="8" xfId="0" applyFont="1" applyFill="1" applyBorder="1" applyAlignment="1">
      <alignment horizontal="center" vertical="center" wrapText="1"/>
    </xf>
    <xf numFmtId="0" fontId="18" fillId="0" borderId="8" xfId="0" applyFont="1" applyBorder="1" applyAlignment="1">
      <alignment horizontal="center" vertical="center" wrapText="1"/>
    </xf>
    <xf numFmtId="0" fontId="18" fillId="28" borderId="8" xfId="0" applyFont="1" applyFill="1" applyBorder="1" applyAlignment="1">
      <alignment horizontal="center" vertical="center" wrapText="1"/>
    </xf>
    <xf numFmtId="0" fontId="18" fillId="29" borderId="8" xfId="0" applyFont="1" applyFill="1" applyBorder="1" applyAlignment="1">
      <alignment horizontal="center" vertical="center" wrapText="1"/>
    </xf>
    <xf numFmtId="0" fontId="104" fillId="30" borderId="8" xfId="0" applyFont="1" applyFill="1" applyBorder="1" applyAlignment="1">
      <alignment horizontal="center" vertical="center" wrapText="1"/>
    </xf>
    <xf numFmtId="0" fontId="18" fillId="31" borderId="8" xfId="0" applyFont="1" applyFill="1" applyBorder="1" applyAlignment="1">
      <alignment horizontal="center" vertical="center" wrapText="1"/>
    </xf>
    <xf numFmtId="0" fontId="99" fillId="33" borderId="8" xfId="0" applyFont="1" applyFill="1" applyBorder="1" applyAlignment="1">
      <alignment horizontal="center" vertical="center" wrapText="1"/>
    </xf>
    <xf numFmtId="0" fontId="104" fillId="17" borderId="8" xfId="0" applyFont="1" applyFill="1" applyBorder="1" applyAlignment="1">
      <alignment horizontal="center" vertical="center" wrapText="1"/>
    </xf>
    <xf numFmtId="0" fontId="18" fillId="13" borderId="8" xfId="0" applyFont="1" applyFill="1" applyBorder="1" applyAlignment="1">
      <alignment horizontal="center" vertical="center" wrapText="1"/>
    </xf>
    <xf numFmtId="0" fontId="104" fillId="34" borderId="28" xfId="0" applyFont="1" applyFill="1" applyBorder="1" applyAlignment="1">
      <alignment horizontal="center" vertical="center" wrapText="1"/>
    </xf>
    <xf numFmtId="0" fontId="16" fillId="5" borderId="0" xfId="0" applyFont="1" applyFill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59" fillId="0" borderId="0" xfId="0" applyFont="1" applyAlignment="1">
      <alignment horizontal="left" vertical="center"/>
    </xf>
    <xf numFmtId="0" fontId="59" fillId="0" borderId="0" xfId="0" applyFont="1"/>
    <xf numFmtId="0" fontId="18" fillId="0" borderId="0" xfId="0" applyFont="1" applyAlignment="1">
      <alignment horizontal="right" vertical="center"/>
    </xf>
    <xf numFmtId="0" fontId="18" fillId="0" borderId="0" xfId="0" applyFont="1" applyAlignment="1">
      <alignment horizontal="left" vertical="center"/>
    </xf>
    <xf numFmtId="0" fontId="59" fillId="0" borderId="0" xfId="0" applyFont="1" applyAlignment="1">
      <alignment horizontal="right" vertical="center"/>
    </xf>
    <xf numFmtId="0" fontId="59" fillId="0" borderId="0" xfId="0" applyFont="1" applyAlignment="1">
      <alignment horizontal="right"/>
    </xf>
    <xf numFmtId="0" fontId="94" fillId="0" borderId="0" xfId="0" applyFont="1" applyAlignment="1">
      <alignment horizontal="left" vertical="center"/>
    </xf>
    <xf numFmtId="0" fontId="60" fillId="0" borderId="0" xfId="0" applyFont="1" applyAlignment="1">
      <alignment horizontal="right"/>
    </xf>
    <xf numFmtId="0" fontId="60" fillId="0" borderId="0" xfId="0" applyFont="1" applyAlignment="1">
      <alignment horizontal="right" vertical="center"/>
    </xf>
    <xf numFmtId="167" fontId="60" fillId="0" borderId="0" xfId="0" applyNumberFormat="1" applyFont="1" applyAlignment="1">
      <alignment horizontal="right" vertical="center"/>
    </xf>
    <xf numFmtId="0" fontId="60" fillId="0" borderId="0" xfId="0" applyFont="1" applyAlignment="1">
      <alignment horizontal="left" vertical="center"/>
    </xf>
    <xf numFmtId="0" fontId="76" fillId="0" borderId="15" xfId="0" applyFont="1" applyBorder="1" applyAlignment="1">
      <alignment horizontal="center" vertical="center"/>
    </xf>
    <xf numFmtId="0" fontId="26" fillId="0" borderId="11" xfId="0" applyFont="1" applyBorder="1" applyAlignment="1">
      <alignment horizontal="center" vertical="center"/>
    </xf>
    <xf numFmtId="0" fontId="96" fillId="0" borderId="11" xfId="0" applyFont="1" applyBorder="1" applyAlignment="1">
      <alignment horizontal="center" vertical="center" textRotation="90" wrapText="1"/>
    </xf>
    <xf numFmtId="0" fontId="96" fillId="0" borderId="15" xfId="0" applyFont="1" applyBorder="1" applyAlignment="1">
      <alignment horizontal="center" vertical="center" textRotation="90" wrapText="1"/>
    </xf>
    <xf numFmtId="0" fontId="0" fillId="5" borderId="10" xfId="0" applyFill="1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16" fillId="35" borderId="15" xfId="0" applyFont="1" applyFill="1" applyBorder="1" applyAlignment="1">
      <alignment horizontal="center" vertical="center"/>
    </xf>
    <xf numFmtId="0" fontId="16" fillId="35" borderId="11" xfId="0" applyFont="1" applyFill="1" applyBorder="1" applyAlignment="1">
      <alignment horizontal="center" vertical="center"/>
    </xf>
    <xf numFmtId="1" fontId="0" fillId="35" borderId="4" xfId="692" applyNumberFormat="1" applyFont="1" applyFill="1" applyBorder="1" applyProtection="1">
      <protection locked="0"/>
    </xf>
    <xf numFmtId="0" fontId="66" fillId="5" borderId="11" xfId="0" applyFont="1" applyFill="1" applyBorder="1" applyAlignment="1">
      <alignment horizontal="center" vertical="center"/>
    </xf>
    <xf numFmtId="0" fontId="66" fillId="5" borderId="29" xfId="0" applyFont="1" applyFill="1" applyBorder="1" applyAlignment="1">
      <alignment horizontal="center" vertical="center"/>
    </xf>
    <xf numFmtId="0" fontId="0" fillId="36" borderId="0" xfId="0" applyFill="1"/>
    <xf numFmtId="0" fontId="31" fillId="36" borderId="0" xfId="0" applyFont="1" applyFill="1" applyAlignment="1">
      <alignment wrapText="1"/>
    </xf>
    <xf numFmtId="0" fontId="97" fillId="36" borderId="11" xfId="0" applyFont="1" applyFill="1" applyBorder="1" applyAlignment="1">
      <alignment horizontal="center" vertical="center"/>
    </xf>
    <xf numFmtId="0" fontId="97" fillId="36" borderId="10" xfId="0" applyFont="1" applyFill="1" applyBorder="1" applyAlignment="1">
      <alignment horizontal="center" vertical="center"/>
    </xf>
    <xf numFmtId="0" fontId="15" fillId="36" borderId="8" xfId="0" applyFont="1" applyFill="1" applyBorder="1" applyAlignment="1">
      <alignment horizontal="center" vertical="center"/>
    </xf>
    <xf numFmtId="0" fontId="15" fillId="36" borderId="10" xfId="0" applyFont="1" applyFill="1" applyBorder="1" applyAlignment="1">
      <alignment horizontal="center" vertical="center"/>
    </xf>
    <xf numFmtId="0" fontId="33" fillId="36" borderId="0" xfId="0" applyFont="1" applyFill="1" applyAlignment="1">
      <alignment horizontal="center" vertical="center"/>
    </xf>
    <xf numFmtId="0" fontId="15" fillId="36" borderId="0" xfId="0" applyFont="1" applyFill="1" applyAlignment="1">
      <alignment horizontal="center" vertical="center"/>
    </xf>
    <xf numFmtId="0" fontId="33" fillId="36" borderId="8" xfId="0" applyFont="1" applyFill="1" applyBorder="1" applyAlignment="1">
      <alignment horizontal="center" vertical="center"/>
    </xf>
    <xf numFmtId="0" fontId="33" fillId="36" borderId="10" xfId="0" applyFont="1" applyFill="1" applyBorder="1" applyAlignment="1">
      <alignment horizontal="center" vertical="center"/>
    </xf>
    <xf numFmtId="0" fontId="16" fillId="35" borderId="11" xfId="0" applyFont="1" applyFill="1" applyBorder="1" applyAlignment="1">
      <alignment horizontal="right" vertical="center"/>
    </xf>
    <xf numFmtId="0" fontId="16" fillId="5" borderId="0" xfId="0" applyFont="1" applyFill="1" applyAlignment="1">
      <alignment vertical="center"/>
    </xf>
    <xf numFmtId="0" fontId="16" fillId="5" borderId="0" xfId="0" applyFont="1" applyFill="1" applyAlignment="1">
      <alignment horizontal="right" vertical="center"/>
    </xf>
    <xf numFmtId="164" fontId="16" fillId="5" borderId="0" xfId="0" applyNumberFormat="1" applyFont="1" applyFill="1" applyAlignment="1">
      <alignment horizontal="right" vertical="center"/>
    </xf>
    <xf numFmtId="0" fontId="106" fillId="2" borderId="15" xfId="0" applyFont="1" applyFill="1" applyBorder="1" applyAlignment="1">
      <alignment horizontal="center" vertical="center" wrapText="1"/>
    </xf>
    <xf numFmtId="0" fontId="0" fillId="28" borderId="11" xfId="0" applyFill="1" applyBorder="1" applyAlignment="1">
      <alignment horizontal="center" vertical="center" wrapText="1"/>
    </xf>
    <xf numFmtId="0" fontId="0" fillId="29" borderId="11" xfId="0" applyFill="1" applyBorder="1" applyAlignment="1">
      <alignment horizontal="center" vertical="center" wrapText="1"/>
    </xf>
    <xf numFmtId="0" fontId="17" fillId="30" borderId="11" xfId="0" applyFont="1" applyFill="1" applyBorder="1" applyAlignment="1">
      <alignment horizontal="center" vertical="center" wrapText="1"/>
    </xf>
    <xf numFmtId="0" fontId="0" fillId="31" borderId="11" xfId="0" applyFill="1" applyBorder="1" applyAlignment="1">
      <alignment horizontal="center" vertical="center" wrapText="1"/>
    </xf>
    <xf numFmtId="0" fontId="19" fillId="32" borderId="11" xfId="0" applyFont="1" applyFill="1" applyBorder="1" applyAlignment="1">
      <alignment horizontal="center" vertical="center" wrapText="1"/>
    </xf>
    <xf numFmtId="0" fontId="19" fillId="21" borderId="11" xfId="0" applyFont="1" applyFill="1" applyBorder="1" applyAlignment="1">
      <alignment horizontal="center" vertical="center"/>
    </xf>
    <xf numFmtId="0" fontId="19" fillId="33" borderId="11" xfId="0" applyFont="1" applyFill="1" applyBorder="1" applyAlignment="1">
      <alignment horizontal="center" vertical="center" wrapText="1"/>
    </xf>
    <xf numFmtId="0" fontId="19" fillId="15" borderId="11" xfId="0" applyFont="1" applyFill="1" applyBorder="1" applyAlignment="1">
      <alignment horizontal="center" vertical="center" wrapText="1"/>
    </xf>
    <xf numFmtId="0" fontId="0" fillId="13" borderId="11" xfId="0" applyFill="1" applyBorder="1" applyAlignment="1">
      <alignment horizontal="center" vertical="center" wrapText="1"/>
    </xf>
    <xf numFmtId="0" fontId="17" fillId="14" borderId="11" xfId="0" applyFont="1" applyFill="1" applyBorder="1" applyAlignment="1">
      <alignment horizontal="center" vertical="center" wrapText="1"/>
    </xf>
    <xf numFmtId="0" fontId="107" fillId="2" borderId="11" xfId="0" applyFont="1" applyFill="1" applyBorder="1" applyAlignment="1">
      <alignment horizontal="center" vertical="center" wrapText="1"/>
    </xf>
    <xf numFmtId="0" fontId="0" fillId="0" borderId="28" xfId="0" applyBorder="1" applyAlignment="1">
      <alignment horizontal="center" vertical="center"/>
    </xf>
    <xf numFmtId="0" fontId="19" fillId="0" borderId="8" xfId="0" applyFont="1" applyBorder="1" applyAlignment="1">
      <alignment horizontal="center" vertical="center"/>
    </xf>
    <xf numFmtId="0" fontId="19" fillId="0" borderId="8" xfId="0" applyFont="1" applyBorder="1" applyAlignment="1">
      <alignment horizontal="center"/>
    </xf>
    <xf numFmtId="0" fontId="4" fillId="0" borderId="23" xfId="0" applyFont="1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108" fillId="0" borderId="15" xfId="0" applyFont="1" applyBorder="1" applyAlignment="1">
      <alignment horizontal="center" vertical="center"/>
    </xf>
    <xf numFmtId="0" fontId="108" fillId="0" borderId="11" xfId="0" applyFont="1" applyBorder="1" applyAlignment="1">
      <alignment horizontal="center" vertical="center"/>
    </xf>
    <xf numFmtId="0" fontId="109" fillId="0" borderId="28" xfId="0" applyFont="1" applyBorder="1" applyAlignment="1">
      <alignment horizontal="center" vertical="center"/>
    </xf>
    <xf numFmtId="0" fontId="0" fillId="20" borderId="8" xfId="0" applyFill="1" applyBorder="1" applyAlignment="1">
      <alignment horizontal="center" vertical="center"/>
    </xf>
    <xf numFmtId="0" fontId="0" fillId="5" borderId="0" xfId="0" applyFill="1"/>
    <xf numFmtId="0" fontId="23" fillId="5" borderId="0" xfId="0" applyFont="1" applyFill="1" applyAlignment="1">
      <alignment horizontal="center" vertical="center"/>
    </xf>
    <xf numFmtId="0" fontId="8" fillId="5" borderId="11" xfId="0" applyFont="1" applyFill="1" applyBorder="1" applyAlignment="1">
      <alignment horizontal="center" vertical="center" wrapText="1"/>
    </xf>
    <xf numFmtId="0" fontId="17" fillId="37" borderId="0" xfId="0" applyFont="1" applyFill="1" applyAlignment="1">
      <alignment horizontal="center" vertical="center"/>
    </xf>
    <xf numFmtId="0" fontId="110" fillId="37" borderId="11" xfId="0" applyFont="1" applyFill="1" applyBorder="1" applyAlignment="1">
      <alignment horizontal="center" vertical="center" wrapText="1"/>
    </xf>
    <xf numFmtId="0" fontId="48" fillId="3" borderId="0" xfId="0" applyFont="1" applyFill="1" applyAlignment="1">
      <alignment horizontal="center" vertical="center" wrapText="1"/>
    </xf>
    <xf numFmtId="0" fontId="96" fillId="3" borderId="11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 wrapText="1"/>
    </xf>
    <xf numFmtId="0" fontId="19" fillId="3" borderId="8" xfId="0" applyFont="1" applyFill="1" applyBorder="1" applyAlignment="1">
      <alignment horizontal="center" vertical="center"/>
    </xf>
    <xf numFmtId="0" fontId="19" fillId="3" borderId="0" xfId="0" applyFont="1" applyFill="1" applyAlignment="1">
      <alignment horizontal="center" vertical="center"/>
    </xf>
    <xf numFmtId="0" fontId="48" fillId="38" borderId="0" xfId="0" applyFont="1" applyFill="1" applyAlignment="1">
      <alignment horizontal="center" vertical="center" wrapText="1"/>
    </xf>
    <xf numFmtId="0" fontId="96" fillId="38" borderId="11" xfId="0" applyFont="1" applyFill="1" applyBorder="1" applyAlignment="1">
      <alignment horizontal="center" vertical="center" wrapText="1"/>
    </xf>
    <xf numFmtId="0" fontId="16" fillId="38" borderId="10" xfId="0" applyFont="1" applyFill="1" applyBorder="1" applyAlignment="1">
      <alignment horizontal="center" vertical="center" wrapText="1"/>
    </xf>
    <xf numFmtId="0" fontId="19" fillId="38" borderId="8" xfId="0" applyFont="1" applyFill="1" applyBorder="1" applyAlignment="1">
      <alignment horizontal="center" vertical="center"/>
    </xf>
    <xf numFmtId="0" fontId="19" fillId="38" borderId="0" xfId="0" applyFont="1" applyFill="1" applyAlignment="1">
      <alignment horizontal="center" vertical="center"/>
    </xf>
    <xf numFmtId="0" fontId="48" fillId="26" borderId="0" xfId="0" applyFont="1" applyFill="1" applyAlignment="1">
      <alignment horizontal="center" vertical="center" wrapText="1"/>
    </xf>
    <xf numFmtId="0" fontId="96" fillId="26" borderId="11" xfId="0" applyFont="1" applyFill="1" applyBorder="1" applyAlignment="1">
      <alignment horizontal="center" vertical="center" wrapText="1"/>
    </xf>
    <xf numFmtId="0" fontId="16" fillId="26" borderId="10" xfId="0" applyFont="1" applyFill="1" applyBorder="1" applyAlignment="1">
      <alignment horizontal="center" vertical="center" wrapText="1"/>
    </xf>
    <xf numFmtId="0" fontId="19" fillId="26" borderId="8" xfId="0" applyFont="1" applyFill="1" applyBorder="1" applyAlignment="1">
      <alignment horizontal="center" vertical="center"/>
    </xf>
    <xf numFmtId="0" fontId="19" fillId="26" borderId="0" xfId="0" applyFont="1" applyFill="1" applyAlignment="1">
      <alignment horizontal="center" vertical="center"/>
    </xf>
    <xf numFmtId="0" fontId="48" fillId="33" borderId="0" xfId="0" applyFont="1" applyFill="1" applyAlignment="1">
      <alignment horizontal="center" vertical="center" wrapText="1"/>
    </xf>
    <xf numFmtId="0" fontId="96" fillId="33" borderId="11" xfId="0" applyFont="1" applyFill="1" applyBorder="1" applyAlignment="1">
      <alignment horizontal="center" vertical="center" wrapText="1"/>
    </xf>
    <xf numFmtId="0" fontId="16" fillId="33" borderId="10" xfId="0" applyFont="1" applyFill="1" applyBorder="1" applyAlignment="1">
      <alignment horizontal="center" vertical="center" wrapText="1"/>
    </xf>
    <xf numFmtId="0" fontId="0" fillId="33" borderId="8" xfId="0" applyFill="1" applyBorder="1" applyAlignment="1">
      <alignment horizontal="center" vertical="center"/>
    </xf>
    <xf numFmtId="0" fontId="0" fillId="33" borderId="0" xfId="0" applyFill="1" applyAlignment="1">
      <alignment horizontal="center" vertical="center"/>
    </xf>
    <xf numFmtId="0" fontId="48" fillId="39" borderId="0" xfId="0" applyFont="1" applyFill="1" applyAlignment="1">
      <alignment horizontal="center" vertical="center" wrapText="1"/>
    </xf>
    <xf numFmtId="0" fontId="96" fillId="39" borderId="11" xfId="0" applyFont="1" applyFill="1" applyBorder="1" applyAlignment="1">
      <alignment horizontal="center" vertical="center" wrapText="1"/>
    </xf>
    <xf numFmtId="0" fontId="16" fillId="39" borderId="10" xfId="0" applyFont="1" applyFill="1" applyBorder="1" applyAlignment="1">
      <alignment horizontal="center" vertical="center" wrapText="1"/>
    </xf>
    <xf numFmtId="0" fontId="0" fillId="39" borderId="8" xfId="0" applyFill="1" applyBorder="1" applyAlignment="1">
      <alignment horizontal="center" vertical="center"/>
    </xf>
    <xf numFmtId="0" fontId="0" fillId="39" borderId="0" xfId="0" applyFill="1" applyAlignment="1">
      <alignment horizontal="center" vertical="center"/>
    </xf>
    <xf numFmtId="0" fontId="96" fillId="4" borderId="11" xfId="0" applyFont="1" applyFill="1" applyBorder="1" applyAlignment="1">
      <alignment horizontal="center" vertical="center" wrapText="1"/>
    </xf>
    <xf numFmtId="0" fontId="16" fillId="4" borderId="10" xfId="0" applyFont="1" applyFill="1" applyBorder="1" applyAlignment="1">
      <alignment horizontal="center" vertical="center" wrapText="1"/>
    </xf>
    <xf numFmtId="0" fontId="19" fillId="4" borderId="8" xfId="0" applyFont="1" applyFill="1" applyBorder="1" applyAlignment="1">
      <alignment horizontal="center" vertical="center"/>
    </xf>
    <xf numFmtId="0" fontId="19" fillId="4" borderId="0" xfId="0" applyFont="1" applyFill="1" applyAlignment="1">
      <alignment horizontal="center" vertical="center"/>
    </xf>
    <xf numFmtId="0" fontId="48" fillId="40" borderId="0" xfId="0" applyFont="1" applyFill="1" applyAlignment="1">
      <alignment horizontal="center" vertical="center" wrapText="1"/>
    </xf>
    <xf numFmtId="0" fontId="96" fillId="40" borderId="11" xfId="0" applyFont="1" applyFill="1" applyBorder="1" applyAlignment="1">
      <alignment horizontal="center" vertical="center" wrapText="1"/>
    </xf>
    <xf numFmtId="0" fontId="16" fillId="40" borderId="10" xfId="0" applyFont="1" applyFill="1" applyBorder="1" applyAlignment="1">
      <alignment horizontal="center" vertical="center" wrapText="1"/>
    </xf>
    <xf numFmtId="0" fontId="0" fillId="40" borderId="8" xfId="0" applyFill="1" applyBorder="1" applyAlignment="1">
      <alignment horizontal="center" vertical="center"/>
    </xf>
    <xf numFmtId="0" fontId="99" fillId="40" borderId="0" xfId="706" applyFont="1" applyFill="1" applyBorder="1" applyAlignment="1" applyProtection="1">
      <alignment horizontal="center" vertical="center"/>
    </xf>
    <xf numFmtId="0" fontId="99" fillId="40" borderId="0" xfId="0" applyFont="1" applyFill="1" applyAlignment="1">
      <alignment horizontal="center" vertical="center"/>
    </xf>
    <xf numFmtId="0" fontId="18" fillId="40" borderId="0" xfId="0" applyFont="1" applyFill="1" applyAlignment="1">
      <alignment horizontal="center" vertical="center"/>
    </xf>
    <xf numFmtId="0" fontId="18" fillId="40" borderId="8" xfId="0" applyFont="1" applyFill="1" applyBorder="1" applyAlignment="1">
      <alignment horizontal="center" vertical="center"/>
    </xf>
    <xf numFmtId="0" fontId="0" fillId="40" borderId="0" xfId="0" applyFill="1" applyAlignment="1">
      <alignment horizontal="center" vertical="center"/>
    </xf>
    <xf numFmtId="0" fontId="99" fillId="40" borderId="10" xfId="0" applyFont="1" applyFill="1" applyBorder="1" applyAlignment="1">
      <alignment horizontal="center" vertical="center"/>
    </xf>
    <xf numFmtId="0" fontId="99" fillId="40" borderId="8" xfId="0" applyFont="1" applyFill="1" applyBorder="1" applyAlignment="1">
      <alignment horizontal="center" vertical="center"/>
    </xf>
    <xf numFmtId="0" fontId="96" fillId="25" borderId="11" xfId="0" applyFont="1" applyFill="1" applyBorder="1" applyAlignment="1">
      <alignment horizontal="center" vertical="center" wrapText="1"/>
    </xf>
    <xf numFmtId="0" fontId="16" fillId="25" borderId="10" xfId="0" applyFont="1" applyFill="1" applyBorder="1" applyAlignment="1">
      <alignment horizontal="center" vertical="center" wrapText="1"/>
    </xf>
    <xf numFmtId="0" fontId="0" fillId="25" borderId="8" xfId="0" applyFill="1" applyBorder="1" applyAlignment="1">
      <alignment horizontal="center" vertical="center"/>
    </xf>
    <xf numFmtId="0" fontId="0" fillId="25" borderId="0" xfId="0" applyFill="1" applyAlignment="1">
      <alignment horizontal="center" vertical="center"/>
    </xf>
    <xf numFmtId="0" fontId="48" fillId="20" borderId="0" xfId="0" applyFont="1" applyFill="1" applyAlignment="1">
      <alignment horizontal="center" vertical="center" wrapText="1"/>
    </xf>
    <xf numFmtId="0" fontId="96" fillId="20" borderId="11" xfId="0" applyFont="1" applyFill="1" applyBorder="1" applyAlignment="1">
      <alignment horizontal="center" vertical="center" wrapText="1"/>
    </xf>
    <xf numFmtId="0" fontId="16" fillId="20" borderId="10" xfId="0" applyFont="1" applyFill="1" applyBorder="1" applyAlignment="1">
      <alignment horizontal="center" vertical="center" wrapText="1"/>
    </xf>
    <xf numFmtId="0" fontId="0" fillId="20" borderId="0" xfId="0" applyFill="1" applyAlignment="1">
      <alignment horizontal="center" vertical="center"/>
    </xf>
    <xf numFmtId="0" fontId="48" fillId="41" borderId="0" xfId="0" applyFont="1" applyFill="1" applyAlignment="1">
      <alignment horizontal="center" vertical="center" wrapText="1"/>
    </xf>
    <xf numFmtId="0" fontId="96" fillId="41" borderId="11" xfId="0" applyFont="1" applyFill="1" applyBorder="1" applyAlignment="1">
      <alignment horizontal="center" vertical="center" wrapText="1"/>
    </xf>
    <xf numFmtId="0" fontId="16" fillId="41" borderId="10" xfId="0" applyFont="1" applyFill="1" applyBorder="1" applyAlignment="1">
      <alignment horizontal="center" vertical="center" wrapText="1"/>
    </xf>
    <xf numFmtId="0" fontId="0" fillId="41" borderId="8" xfId="0" applyFill="1" applyBorder="1" applyAlignment="1">
      <alignment horizontal="center" vertical="center"/>
    </xf>
    <xf numFmtId="0" fontId="0" fillId="41" borderId="0" xfId="0" applyFill="1" applyAlignment="1">
      <alignment horizontal="center" vertical="center"/>
    </xf>
    <xf numFmtId="0" fontId="54" fillId="20" borderId="0" xfId="0" applyFont="1" applyFill="1" applyAlignment="1">
      <alignment horizontal="center" vertical="center"/>
    </xf>
    <xf numFmtId="0" fontId="54" fillId="20" borderId="8" xfId="0" applyFont="1" applyFill="1" applyBorder="1" applyAlignment="1">
      <alignment horizontal="center" vertical="center"/>
    </xf>
    <xf numFmtId="0" fontId="99" fillId="20" borderId="10" xfId="0" applyFont="1" applyFill="1" applyBorder="1" applyAlignment="1">
      <alignment horizontal="center" vertical="center"/>
    </xf>
    <xf numFmtId="0" fontId="48" fillId="42" borderId="0" xfId="0" applyFont="1" applyFill="1" applyAlignment="1">
      <alignment horizontal="center" vertical="center" wrapText="1"/>
    </xf>
    <xf numFmtId="0" fontId="96" fillId="42" borderId="11" xfId="0" applyFont="1" applyFill="1" applyBorder="1" applyAlignment="1">
      <alignment horizontal="center" vertical="center" wrapText="1"/>
    </xf>
    <xf numFmtId="0" fontId="16" fillId="42" borderId="10" xfId="0" applyFont="1" applyFill="1" applyBorder="1" applyAlignment="1">
      <alignment horizontal="center" vertical="center" wrapText="1"/>
    </xf>
    <xf numFmtId="0" fontId="0" fillId="42" borderId="8" xfId="0" applyFill="1" applyBorder="1" applyAlignment="1">
      <alignment horizontal="center" vertical="center"/>
    </xf>
    <xf numFmtId="0" fontId="0" fillId="42" borderId="0" xfId="0" applyFill="1" applyAlignment="1">
      <alignment horizontal="center" vertical="center"/>
    </xf>
    <xf numFmtId="0" fontId="48" fillId="43" borderId="0" xfId="0" applyFont="1" applyFill="1" applyAlignment="1">
      <alignment horizontal="center" vertical="center" wrapText="1"/>
    </xf>
    <xf numFmtId="0" fontId="96" fillId="43" borderId="11" xfId="0" applyFont="1" applyFill="1" applyBorder="1" applyAlignment="1">
      <alignment horizontal="center" vertical="center" wrapText="1"/>
    </xf>
    <xf numFmtId="0" fontId="16" fillId="43" borderId="10" xfId="0" applyFont="1" applyFill="1" applyBorder="1" applyAlignment="1">
      <alignment horizontal="center" vertical="center" wrapText="1"/>
    </xf>
    <xf numFmtId="0" fontId="54" fillId="43" borderId="8" xfId="0" applyFont="1" applyFill="1" applyBorder="1" applyAlignment="1">
      <alignment horizontal="center" vertical="center"/>
    </xf>
    <xf numFmtId="0" fontId="54" fillId="43" borderId="0" xfId="0" applyFont="1" applyFill="1" applyAlignment="1">
      <alignment horizontal="center" vertical="center"/>
    </xf>
    <xf numFmtId="0" fontId="48" fillId="44" borderId="0" xfId="0" applyFont="1" applyFill="1" applyAlignment="1">
      <alignment horizontal="center" vertical="center" wrapText="1"/>
    </xf>
    <xf numFmtId="0" fontId="96" fillId="44" borderId="11" xfId="0" applyFont="1" applyFill="1" applyBorder="1" applyAlignment="1">
      <alignment horizontal="center" vertical="center" wrapText="1"/>
    </xf>
    <xf numFmtId="0" fontId="16" fillId="44" borderId="10" xfId="0" applyFont="1" applyFill="1" applyBorder="1" applyAlignment="1">
      <alignment horizontal="center" vertical="center" wrapText="1"/>
    </xf>
    <xf numFmtId="0" fontId="54" fillId="44" borderId="8" xfId="0" applyFont="1" applyFill="1" applyBorder="1" applyAlignment="1">
      <alignment horizontal="center" vertical="center"/>
    </xf>
    <xf numFmtId="0" fontId="54" fillId="44" borderId="0" xfId="0" applyFont="1" applyFill="1" applyAlignment="1">
      <alignment horizontal="center" vertical="center"/>
    </xf>
    <xf numFmtId="0" fontId="111" fillId="37" borderId="0" xfId="0" applyFont="1" applyFill="1" applyAlignment="1">
      <alignment horizontal="center" vertical="center" wrapText="1"/>
    </xf>
    <xf numFmtId="0" fontId="72" fillId="37" borderId="10" xfId="0" applyFont="1" applyFill="1" applyBorder="1" applyAlignment="1">
      <alignment horizontal="center" vertical="center" wrapText="1"/>
    </xf>
    <xf numFmtId="0" fontId="17" fillId="37" borderId="8" xfId="0" applyFont="1" applyFill="1" applyBorder="1" applyAlignment="1">
      <alignment horizontal="center" vertical="center"/>
    </xf>
    <xf numFmtId="0" fontId="104" fillId="37" borderId="0" xfId="0" applyFont="1" applyFill="1" applyAlignment="1">
      <alignment horizontal="center" vertical="center"/>
    </xf>
    <xf numFmtId="0" fontId="18" fillId="0" borderId="8" xfId="0" applyFont="1" applyBorder="1" applyAlignment="1">
      <alignment horizontal="center" vertical="center"/>
    </xf>
    <xf numFmtId="0" fontId="99" fillId="28" borderId="8" xfId="0" applyFont="1" applyFill="1" applyBorder="1" applyAlignment="1">
      <alignment horizontal="center" vertical="center" wrapText="1"/>
    </xf>
    <xf numFmtId="0" fontId="99" fillId="32" borderId="8" xfId="0" applyFont="1" applyFill="1" applyBorder="1" applyAlignment="1">
      <alignment horizontal="center" vertical="center" wrapText="1"/>
    </xf>
    <xf numFmtId="0" fontId="99" fillId="21" borderId="8" xfId="0" applyFont="1" applyFill="1" applyBorder="1" applyAlignment="1">
      <alignment horizontal="center" vertical="center" wrapText="1"/>
    </xf>
    <xf numFmtId="0" fontId="99" fillId="15" borderId="8" xfId="0" applyFont="1" applyFill="1" applyBorder="1" applyAlignment="1">
      <alignment horizontal="center" vertical="center" wrapText="1"/>
    </xf>
    <xf numFmtId="0" fontId="104" fillId="14" borderId="8" xfId="0" applyFont="1" applyFill="1" applyBorder="1" applyAlignment="1">
      <alignment horizontal="center" vertical="center" wrapText="1"/>
    </xf>
    <xf numFmtId="0" fontId="16" fillId="45" borderId="0" xfId="0" applyFont="1" applyFill="1" applyAlignment="1">
      <alignment horizontal="center" vertical="center"/>
    </xf>
    <xf numFmtId="0" fontId="74" fillId="45" borderId="0" xfId="0" applyFont="1" applyFill="1" applyAlignment="1">
      <alignment horizontal="center" vertical="center"/>
    </xf>
    <xf numFmtId="0" fontId="112" fillId="24" borderId="0" xfId="0" applyFont="1" applyFill="1" applyAlignment="1">
      <alignment horizontal="center" vertical="center" wrapText="1"/>
    </xf>
    <xf numFmtId="0" fontId="49" fillId="25" borderId="0" xfId="0" applyFont="1" applyFill="1" applyAlignment="1">
      <alignment horizontal="center" vertical="center" wrapText="1"/>
    </xf>
    <xf numFmtId="0" fontId="112" fillId="25" borderId="0" xfId="0" applyFont="1" applyFill="1" applyAlignment="1">
      <alignment horizontal="center" vertical="center" wrapText="1"/>
    </xf>
    <xf numFmtId="0" fontId="96" fillId="0" borderId="11" xfId="0" applyFont="1" applyBorder="1" applyAlignment="1">
      <alignment horizontal="center" textRotation="90" wrapText="1"/>
    </xf>
    <xf numFmtId="0" fontId="99" fillId="20" borderId="8" xfId="0" applyFont="1" applyFill="1" applyBorder="1" applyAlignment="1">
      <alignment horizontal="center" vertical="center" textRotation="90"/>
    </xf>
    <xf numFmtId="0" fontId="19" fillId="5" borderId="0" xfId="0" applyFont="1" applyFill="1" applyAlignment="1">
      <alignment horizontal="center" vertical="center" textRotation="90"/>
    </xf>
    <xf numFmtId="0" fontId="99" fillId="5" borderId="10" xfId="0" applyFont="1" applyFill="1" applyBorder="1" applyAlignment="1">
      <alignment horizontal="center" vertical="center" textRotation="90"/>
    </xf>
    <xf numFmtId="0" fontId="113" fillId="20" borderId="0" xfId="0" applyFont="1" applyFill="1" applyAlignment="1">
      <alignment horizontal="center" vertical="center" textRotation="90"/>
    </xf>
    <xf numFmtId="0" fontId="113" fillId="5" borderId="0" xfId="0" applyFont="1" applyFill="1" applyAlignment="1">
      <alignment horizontal="center" vertical="center" textRotation="90"/>
    </xf>
    <xf numFmtId="0" fontId="113" fillId="20" borderId="8" xfId="0" applyFont="1" applyFill="1" applyBorder="1" applyAlignment="1">
      <alignment horizontal="center" vertical="center" textRotation="90"/>
    </xf>
    <xf numFmtId="0" fontId="23" fillId="20" borderId="4" xfId="0" applyFont="1" applyFill="1" applyBorder="1" applyAlignment="1">
      <alignment horizontal="center" vertical="center" wrapText="1"/>
    </xf>
    <xf numFmtId="0" fontId="17" fillId="34" borderId="11" xfId="0" applyFont="1" applyFill="1" applyBorder="1" applyAlignment="1">
      <alignment horizontal="center" vertical="center" wrapText="1"/>
    </xf>
    <xf numFmtId="0" fontId="17" fillId="5" borderId="0" xfId="0" applyFont="1" applyFill="1" applyAlignment="1">
      <alignment horizontal="center" vertical="center" wrapText="1"/>
    </xf>
    <xf numFmtId="0" fontId="0" fillId="5" borderId="0" xfId="0" applyFill="1" applyAlignment="1">
      <alignment horizontal="center"/>
    </xf>
    <xf numFmtId="0" fontId="19" fillId="40" borderId="11" xfId="706" applyFont="1" applyFill="1" applyBorder="1" applyAlignment="1" applyProtection="1">
      <alignment horizontal="center" vertical="center"/>
    </xf>
    <xf numFmtId="0" fontId="0" fillId="25" borderId="11" xfId="0" applyFill="1" applyBorder="1" applyAlignment="1">
      <alignment horizontal="center" vertical="center"/>
    </xf>
    <xf numFmtId="0" fontId="54" fillId="40" borderId="0" xfId="0" applyFont="1" applyFill="1" applyAlignment="1">
      <alignment horizontal="center" vertical="center"/>
    </xf>
    <xf numFmtId="0" fontId="96" fillId="0" borderId="10" xfId="0" applyFont="1" applyBorder="1" applyAlignment="1">
      <alignment horizontal="center" textRotation="90" wrapText="1"/>
    </xf>
    <xf numFmtId="0" fontId="0" fillId="0" borderId="12" xfId="317" applyNumberFormat="1" applyFont="1" applyBorder="1" applyAlignment="1">
      <alignment vertical="center"/>
    </xf>
    <xf numFmtId="0" fontId="0" fillId="0" borderId="73" xfId="317" applyNumberFormat="1" applyFont="1" applyBorder="1" applyAlignment="1">
      <alignment vertical="center"/>
    </xf>
    <xf numFmtId="0" fontId="0" fillId="0" borderId="66" xfId="317" applyNumberFormat="1" applyFont="1" applyBorder="1" applyAlignment="1">
      <alignment vertical="center"/>
    </xf>
    <xf numFmtId="0" fontId="0" fillId="0" borderId="36" xfId="317" applyNumberFormat="1" applyFont="1" applyBorder="1" applyAlignment="1">
      <alignment vertical="center"/>
    </xf>
    <xf numFmtId="0" fontId="73" fillId="0" borderId="4" xfId="317" applyNumberFormat="1" applyFont="1" applyBorder="1" applyAlignment="1">
      <alignment horizontal="center" vertical="center"/>
    </xf>
    <xf numFmtId="0" fontId="99" fillId="5" borderId="0" xfId="0" applyFont="1" applyFill="1" applyAlignment="1">
      <alignment horizontal="center" vertical="center" wrapText="1"/>
    </xf>
    <xf numFmtId="0" fontId="99" fillId="20" borderId="0" xfId="0" applyFont="1" applyFill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21" fillId="0" borderId="8" xfId="317" applyNumberFormat="1" applyFont="1" applyBorder="1" applyAlignment="1">
      <alignment horizontal="left" vertical="center"/>
    </xf>
    <xf numFmtId="2" fontId="114" fillId="5" borderId="0" xfId="0" applyNumberFormat="1" applyFont="1" applyFill="1" applyAlignment="1">
      <alignment horizontal="center" vertical="center"/>
    </xf>
    <xf numFmtId="0" fontId="104" fillId="46" borderId="8" xfId="0" applyFont="1" applyFill="1" applyBorder="1" applyAlignment="1">
      <alignment horizontal="center" vertical="center" wrapText="1"/>
    </xf>
    <xf numFmtId="0" fontId="48" fillId="46" borderId="0" xfId="0" applyFont="1" applyFill="1" applyAlignment="1">
      <alignment horizontal="center" vertical="center" wrapText="1"/>
    </xf>
    <xf numFmtId="0" fontId="96" fillId="46" borderId="11" xfId="0" applyFont="1" applyFill="1" applyBorder="1" applyAlignment="1">
      <alignment horizontal="center" vertical="center" wrapText="1"/>
    </xf>
    <xf numFmtId="0" fontId="16" fillId="46" borderId="10" xfId="0" applyFont="1" applyFill="1" applyBorder="1" applyAlignment="1">
      <alignment horizontal="center" vertical="center" wrapText="1"/>
    </xf>
    <xf numFmtId="0" fontId="19" fillId="46" borderId="8" xfId="0" applyFont="1" applyFill="1" applyBorder="1" applyAlignment="1">
      <alignment horizontal="center" vertical="center"/>
    </xf>
    <xf numFmtId="0" fontId="19" fillId="46" borderId="0" xfId="0" applyFont="1" applyFill="1" applyAlignment="1">
      <alignment horizontal="center" vertical="center"/>
    </xf>
    <xf numFmtId="166" fontId="64" fillId="20" borderId="23" xfId="0" applyNumberFormat="1" applyFont="1" applyFill="1" applyBorder="1" applyAlignment="1">
      <alignment horizontal="center" vertical="center"/>
    </xf>
    <xf numFmtId="0" fontId="103" fillId="20" borderId="23" xfId="0" applyFont="1" applyFill="1" applyBorder="1" applyAlignment="1">
      <alignment horizontal="center" vertical="center" wrapText="1"/>
    </xf>
    <xf numFmtId="166" fontId="65" fillId="20" borderId="23" xfId="0" applyNumberFormat="1" applyFont="1" applyFill="1" applyBorder="1" applyAlignment="1">
      <alignment horizontal="center" vertical="center"/>
    </xf>
    <xf numFmtId="0" fontId="0" fillId="5" borderId="0" xfId="0" applyFill="1" applyAlignment="1">
      <alignment horizontal="right" vertical="center"/>
    </xf>
    <xf numFmtId="0" fontId="17" fillId="5" borderId="0" xfId="0" applyFont="1" applyFill="1" applyAlignment="1">
      <alignment horizontal="center" vertical="center"/>
    </xf>
    <xf numFmtId="0" fontId="18" fillId="5" borderId="0" xfId="0" applyFont="1" applyFill="1" applyAlignment="1" applyProtection="1">
      <alignment horizontal="center" vertical="center" wrapText="1"/>
      <protection locked="0"/>
    </xf>
    <xf numFmtId="0" fontId="0" fillId="5" borderId="0" xfId="0" applyFill="1" applyAlignment="1" applyProtection="1">
      <alignment horizontal="center" vertical="center" wrapText="1"/>
      <protection locked="0"/>
    </xf>
    <xf numFmtId="0" fontId="17" fillId="5" borderId="0" xfId="691" applyNumberFormat="1" applyFont="1" applyFill="1" applyBorder="1" applyAlignment="1" applyProtection="1">
      <alignment horizontal="center" vertical="center"/>
    </xf>
    <xf numFmtId="0" fontId="0" fillId="5" borderId="0" xfId="691" applyNumberFormat="1" applyFont="1" applyFill="1" applyBorder="1" applyAlignment="1" applyProtection="1">
      <alignment horizontal="center" vertical="center"/>
    </xf>
    <xf numFmtId="0" fontId="0" fillId="5" borderId="0" xfId="691" applyNumberFormat="1" applyFont="1" applyFill="1" applyBorder="1" applyAlignment="1" applyProtection="1">
      <alignment horizontal="right" vertical="center"/>
    </xf>
    <xf numFmtId="0" fontId="0" fillId="5" borderId="8" xfId="0" applyFill="1" applyBorder="1" applyAlignment="1">
      <alignment horizontal="right" vertical="center"/>
    </xf>
    <xf numFmtId="0" fontId="115" fillId="5" borderId="8" xfId="0" applyFont="1" applyFill="1" applyBorder="1" applyAlignment="1">
      <alignment horizontal="center"/>
    </xf>
    <xf numFmtId="164" fontId="16" fillId="35" borderId="11" xfId="0" applyNumberFormat="1" applyFont="1" applyFill="1" applyBorder="1" applyAlignment="1">
      <alignment horizontal="right" vertical="center"/>
    </xf>
    <xf numFmtId="0" fontId="107" fillId="5" borderId="0" xfId="0" applyFont="1" applyFill="1" applyAlignment="1">
      <alignment horizontal="center" vertical="center" wrapText="1"/>
    </xf>
    <xf numFmtId="0" fontId="17" fillId="5" borderId="9" xfId="0" applyFont="1" applyFill="1" applyBorder="1" applyAlignment="1">
      <alignment horizontal="center" vertical="center" wrapText="1"/>
    </xf>
    <xf numFmtId="0" fontId="19" fillId="46" borderId="11" xfId="0" applyFont="1" applyFill="1" applyBorder="1" applyAlignment="1">
      <alignment horizontal="center" vertical="center" wrapText="1"/>
    </xf>
    <xf numFmtId="164" fontId="0" fillId="5" borderId="0" xfId="691" applyFont="1" applyFill="1" applyBorder="1" applyAlignment="1" applyProtection="1">
      <alignment horizontal="right" vertical="center"/>
    </xf>
    <xf numFmtId="164" fontId="16" fillId="5" borderId="9" xfId="0" applyNumberFormat="1" applyFont="1" applyFill="1" applyBorder="1" applyAlignment="1">
      <alignment horizontal="right" vertical="center"/>
    </xf>
    <xf numFmtId="0" fontId="113" fillId="20" borderId="10" xfId="0" applyFont="1" applyFill="1" applyBorder="1" applyAlignment="1">
      <alignment horizontal="center" vertical="center" textRotation="90"/>
    </xf>
    <xf numFmtId="0" fontId="99" fillId="20" borderId="10" xfId="706" applyFont="1" applyFill="1" applyBorder="1" applyAlignment="1" applyProtection="1">
      <alignment horizontal="center" vertical="center"/>
    </xf>
    <xf numFmtId="0" fontId="18" fillId="20" borderId="10" xfId="706" applyFont="1" applyFill="1" applyBorder="1" applyAlignment="1" applyProtection="1">
      <alignment horizontal="center" vertical="center" wrapText="1"/>
    </xf>
    <xf numFmtId="0" fontId="18" fillId="20" borderId="10" xfId="0" applyFont="1" applyFill="1" applyBorder="1" applyAlignment="1">
      <alignment horizontal="center" vertical="center"/>
    </xf>
    <xf numFmtId="0" fontId="18" fillId="20" borderId="10" xfId="0" applyFont="1" applyFill="1" applyBorder="1" applyAlignment="1">
      <alignment horizontal="center" vertical="center" wrapText="1"/>
    </xf>
    <xf numFmtId="0" fontId="39" fillId="20" borderId="10" xfId="0" applyFont="1" applyFill="1" applyBorder="1" applyAlignment="1" applyProtection="1">
      <alignment horizontal="center" vertical="center"/>
      <protection locked="0"/>
    </xf>
    <xf numFmtId="0" fontId="39" fillId="20" borderId="30" xfId="0" applyFont="1" applyFill="1" applyBorder="1" applyAlignment="1" applyProtection="1">
      <alignment horizontal="center" vertical="center"/>
      <protection locked="0"/>
    </xf>
    <xf numFmtId="166" fontId="64" fillId="20" borderId="10" xfId="0" applyNumberFormat="1" applyFont="1" applyFill="1" applyBorder="1" applyAlignment="1">
      <alignment horizontal="center" vertical="center"/>
    </xf>
    <xf numFmtId="166" fontId="67" fillId="20" borderId="10" xfId="0" applyNumberFormat="1" applyFont="1" applyFill="1" applyBorder="1" applyAlignment="1">
      <alignment horizontal="center" vertical="center"/>
    </xf>
    <xf numFmtId="166" fontId="67" fillId="20" borderId="0" xfId="0" applyNumberFormat="1" applyFont="1" applyFill="1" applyAlignment="1">
      <alignment horizontal="center" vertical="center"/>
    </xf>
    <xf numFmtId="0" fontId="113" fillId="5" borderId="8" xfId="0" applyFont="1" applyFill="1" applyBorder="1" applyAlignment="1">
      <alignment horizontal="center" vertical="center" textRotation="90"/>
    </xf>
    <xf numFmtId="0" fontId="18" fillId="5" borderId="8" xfId="706" applyFont="1" applyFill="1" applyBorder="1" applyAlignment="1" applyProtection="1">
      <alignment horizontal="center" vertical="center" wrapText="1"/>
    </xf>
    <xf numFmtId="0" fontId="18" fillId="5" borderId="8" xfId="0" applyFont="1" applyFill="1" applyBorder="1" applyAlignment="1">
      <alignment horizontal="center" vertical="center"/>
    </xf>
    <xf numFmtId="0" fontId="18" fillId="5" borderId="8" xfId="0" applyFont="1" applyFill="1" applyBorder="1" applyAlignment="1">
      <alignment horizontal="center" vertical="center" wrapText="1"/>
    </xf>
    <xf numFmtId="169" fontId="99" fillId="5" borderId="31" xfId="0" applyNumberFormat="1" applyFont="1" applyFill="1" applyBorder="1" applyAlignment="1">
      <alignment horizontal="center" vertical="center"/>
    </xf>
    <xf numFmtId="0" fontId="39" fillId="5" borderId="22" xfId="0" applyFont="1" applyFill="1" applyBorder="1" applyAlignment="1" applyProtection="1">
      <alignment horizontal="center" vertical="center"/>
      <protection locked="0"/>
    </xf>
    <xf numFmtId="0" fontId="39" fillId="5" borderId="31" xfId="0" applyFont="1" applyFill="1" applyBorder="1" applyAlignment="1" applyProtection="1">
      <alignment horizontal="center" vertical="center"/>
      <protection locked="0"/>
    </xf>
    <xf numFmtId="166" fontId="64" fillId="5" borderId="8" xfId="0" applyNumberFormat="1" applyFont="1" applyFill="1" applyBorder="1" applyAlignment="1">
      <alignment horizontal="center" vertical="center"/>
    </xf>
    <xf numFmtId="166" fontId="67" fillId="5" borderId="8" xfId="0" applyNumberFormat="1" applyFont="1" applyFill="1" applyBorder="1" applyAlignment="1">
      <alignment horizontal="center" vertical="center"/>
    </xf>
    <xf numFmtId="0" fontId="66" fillId="5" borderId="31" xfId="0" applyFont="1" applyFill="1" applyBorder="1" applyAlignment="1">
      <alignment horizontal="center" vertical="center"/>
    </xf>
    <xf numFmtId="0" fontId="83" fillId="5" borderId="9" xfId="0" applyFont="1" applyFill="1" applyBorder="1" applyAlignment="1">
      <alignment horizontal="center" vertical="center" textRotation="90"/>
    </xf>
    <xf numFmtId="0" fontId="83" fillId="5" borderId="23" xfId="0" applyFont="1" applyFill="1" applyBorder="1" applyAlignment="1">
      <alignment horizontal="center" vertical="center" textRotation="90"/>
    </xf>
    <xf numFmtId="2" fontId="88" fillId="5" borderId="0" xfId="0" applyNumberFormat="1" applyFont="1" applyFill="1" applyAlignment="1">
      <alignment horizontal="right" vertical="center"/>
    </xf>
    <xf numFmtId="0" fontId="31" fillId="0" borderId="0" xfId="317" applyNumberFormat="1" applyFont="1" applyAlignment="1">
      <alignment horizontal="center" vertical="center" wrapText="1"/>
    </xf>
    <xf numFmtId="0" fontId="16" fillId="0" borderId="10" xfId="0" applyFont="1" applyBorder="1" applyAlignment="1">
      <alignment horizontal="left" vertical="center"/>
    </xf>
    <xf numFmtId="2" fontId="0" fillId="0" borderId="10" xfId="0" applyNumberFormat="1" applyBorder="1" applyAlignment="1">
      <alignment horizontal="center" vertical="center"/>
    </xf>
    <xf numFmtId="0" fontId="0" fillId="5" borderId="10" xfId="691" applyNumberFormat="1" applyFont="1" applyFill="1" applyBorder="1" applyAlignment="1" applyProtection="1">
      <alignment horizontal="center" vertical="center"/>
    </xf>
    <xf numFmtId="1" fontId="19" fillId="5" borderId="15" xfId="317" applyNumberFormat="1" applyFont="1" applyFill="1" applyBorder="1" applyAlignment="1">
      <alignment horizontal="center" vertical="center"/>
    </xf>
    <xf numFmtId="14" fontId="27" fillId="0" borderId="0" xfId="317" applyNumberFormat="1" applyFont="1" applyAlignment="1">
      <alignment horizontal="center" vertical="center"/>
    </xf>
    <xf numFmtId="0" fontId="31" fillId="0" borderId="9" xfId="317" applyNumberFormat="1" applyFont="1" applyBorder="1" applyAlignment="1">
      <alignment horizontal="center" vertical="center" wrapText="1"/>
    </xf>
    <xf numFmtId="0" fontId="6" fillId="25" borderId="10" xfId="0" applyFont="1" applyFill="1" applyBorder="1" applyAlignment="1">
      <alignment horizontal="center" vertical="center" wrapText="1"/>
    </xf>
    <xf numFmtId="0" fontId="99" fillId="5" borderId="8" xfId="706" applyFont="1" applyFill="1" applyBorder="1" applyAlignment="1" applyProtection="1">
      <alignment horizontal="center" vertical="center" wrapText="1"/>
    </xf>
    <xf numFmtId="0" fontId="6" fillId="5" borderId="0" xfId="0" applyFont="1" applyFill="1" applyAlignment="1">
      <alignment horizontal="center" vertical="center" wrapText="1"/>
    </xf>
    <xf numFmtId="0" fontId="19" fillId="24" borderId="0" xfId="706" applyFont="1" applyFill="1" applyBorder="1" applyAlignment="1" applyProtection="1">
      <alignment horizontal="center" vertical="center"/>
    </xf>
    <xf numFmtId="0" fontId="6" fillId="25" borderId="0" xfId="0" applyFont="1" applyFill="1" applyAlignment="1">
      <alignment horizontal="center" vertical="center" wrapText="1"/>
    </xf>
    <xf numFmtId="0" fontId="19" fillId="25" borderId="0" xfId="706" applyFont="1" applyFill="1" applyBorder="1" applyAlignment="1" applyProtection="1">
      <alignment horizontal="center" vertical="center"/>
    </xf>
    <xf numFmtId="2" fontId="60" fillId="0" borderId="0" xfId="0" applyNumberFormat="1" applyFont="1" applyAlignment="1">
      <alignment horizontal="center" vertical="center"/>
    </xf>
    <xf numFmtId="0" fontId="0" fillId="0" borderId="0" xfId="0" quotePrefix="1"/>
    <xf numFmtId="0" fontId="10" fillId="0" borderId="0" xfId="0" applyFont="1"/>
    <xf numFmtId="0" fontId="10" fillId="0" borderId="0" xfId="0" applyFont="1" applyAlignment="1">
      <alignment textRotation="180"/>
    </xf>
    <xf numFmtId="0" fontId="0" fillId="0" borderId="0" xfId="0" applyAlignment="1">
      <alignment textRotation="180"/>
    </xf>
    <xf numFmtId="0" fontId="117" fillId="0" borderId="9" xfId="0" applyFont="1" applyBorder="1" applyAlignment="1">
      <alignment vertical="center"/>
    </xf>
    <xf numFmtId="0" fontId="57" fillId="0" borderId="0" xfId="0" applyFont="1" applyAlignment="1">
      <alignment horizontal="right" vertical="center"/>
    </xf>
    <xf numFmtId="0" fontId="57" fillId="0" borderId="0" xfId="0" applyFont="1" applyAlignment="1">
      <alignment horizontal="left" vertical="center"/>
    </xf>
    <xf numFmtId="0" fontId="10" fillId="0" borderId="0" xfId="0" applyFont="1" applyAlignment="1">
      <alignment horizontal="center" vertical="center"/>
    </xf>
    <xf numFmtId="0" fontId="0" fillId="40" borderId="0" xfId="0" applyFill="1"/>
    <xf numFmtId="0" fontId="0" fillId="25" borderId="0" xfId="0" applyFill="1"/>
    <xf numFmtId="0" fontId="17" fillId="37" borderId="0" xfId="0" applyFont="1" applyFill="1"/>
    <xf numFmtId="0" fontId="19" fillId="5" borderId="0" xfId="0" applyFont="1" applyFill="1"/>
    <xf numFmtId="0" fontId="19" fillId="3" borderId="0" xfId="0" applyFont="1" applyFill="1"/>
    <xf numFmtId="0" fontId="19" fillId="4" borderId="0" xfId="0" applyFont="1" applyFill="1"/>
    <xf numFmtId="0" fontId="19" fillId="6" borderId="0" xfId="0" applyFont="1" applyFill="1"/>
    <xf numFmtId="0" fontId="19" fillId="7" borderId="0" xfId="0" applyFont="1" applyFill="1"/>
    <xf numFmtId="0" fontId="19" fillId="47" borderId="0" xfId="0" applyFont="1" applyFill="1"/>
    <xf numFmtId="0" fontId="19" fillId="17" borderId="0" xfId="0" applyFont="1" applyFill="1"/>
    <xf numFmtId="0" fontId="19" fillId="13" borderId="0" xfId="0" applyFont="1" applyFill="1"/>
    <xf numFmtId="0" fontId="19" fillId="48" borderId="0" xfId="0" applyFont="1" applyFill="1"/>
    <xf numFmtId="0" fontId="0" fillId="49" borderId="0" xfId="0" applyFill="1"/>
    <xf numFmtId="0" fontId="0" fillId="41" borderId="0" xfId="0" applyFill="1"/>
    <xf numFmtId="0" fontId="0" fillId="50" borderId="0" xfId="0" applyFill="1"/>
    <xf numFmtId="0" fontId="0" fillId="51" borderId="0" xfId="0" applyFill="1"/>
    <xf numFmtId="0" fontId="18" fillId="0" borderId="0" xfId="0" applyFont="1" applyAlignment="1">
      <alignment vertical="top" wrapText="1"/>
    </xf>
    <xf numFmtId="0" fontId="59" fillId="0" borderId="0" xfId="0" applyFont="1" applyAlignment="1">
      <alignment vertical="top" wrapText="1"/>
    </xf>
    <xf numFmtId="0" fontId="74" fillId="0" borderId="0" xfId="0" applyFont="1" applyAlignment="1">
      <alignment vertical="center"/>
    </xf>
    <xf numFmtId="167" fontId="59" fillId="0" borderId="0" xfId="0" applyNumberFormat="1" applyFont="1" applyAlignment="1">
      <alignment vertical="center"/>
    </xf>
    <xf numFmtId="0" fontId="19" fillId="20" borderId="15" xfId="0" applyFont="1" applyFill="1" applyBorder="1" applyAlignment="1">
      <alignment horizontal="center" vertical="center"/>
    </xf>
    <xf numFmtId="0" fontId="19" fillId="5" borderId="9" xfId="0" applyFont="1" applyFill="1" applyBorder="1" applyAlignment="1">
      <alignment vertical="center"/>
    </xf>
    <xf numFmtId="0" fontId="0" fillId="13" borderId="0" xfId="0" applyFill="1"/>
    <xf numFmtId="0" fontId="0" fillId="48" borderId="0" xfId="0" applyFill="1"/>
    <xf numFmtId="0" fontId="30" fillId="5" borderId="9" xfId="0" applyFont="1" applyFill="1" applyBorder="1" applyAlignment="1">
      <alignment vertical="center" wrapText="1"/>
    </xf>
    <xf numFmtId="0" fontId="19" fillId="0" borderId="0" xfId="0" applyFont="1" applyAlignment="1">
      <alignment vertical="center"/>
    </xf>
    <xf numFmtId="165" fontId="59" fillId="0" borderId="0" xfId="0" applyNumberFormat="1" applyFont="1" applyAlignment="1">
      <alignment vertical="center"/>
    </xf>
    <xf numFmtId="2" fontId="96" fillId="0" borderId="0" xfId="0" applyNumberFormat="1" applyFont="1" applyAlignment="1">
      <alignment horizontal="center" vertical="center"/>
    </xf>
    <xf numFmtId="2" fontId="19" fillId="0" borderId="0" xfId="0" applyNumberFormat="1" applyFont="1" applyAlignment="1">
      <alignment horizontal="center" vertical="center"/>
    </xf>
    <xf numFmtId="2" fontId="19" fillId="0" borderId="0" xfId="0" applyNumberFormat="1" applyFont="1"/>
    <xf numFmtId="0" fontId="18" fillId="0" borderId="0" xfId="0" applyFont="1" applyAlignment="1">
      <alignment horizontal="center"/>
    </xf>
    <xf numFmtId="0" fontId="0" fillId="0" borderId="0" xfId="0" applyAlignment="1">
      <alignment vertical="center" wrapText="1"/>
    </xf>
    <xf numFmtId="0" fontId="99" fillId="0" borderId="0" xfId="0" applyFont="1"/>
    <xf numFmtId="0" fontId="118" fillId="0" borderId="0" xfId="0" applyFont="1" applyAlignment="1">
      <alignment horizontal="center"/>
    </xf>
    <xf numFmtId="0" fontId="10" fillId="40" borderId="0" xfId="0" applyFont="1" applyFill="1"/>
    <xf numFmtId="0" fontId="10" fillId="25" borderId="0" xfId="0" applyFont="1" applyFill="1"/>
    <xf numFmtId="0" fontId="10" fillId="49" borderId="0" xfId="0" applyFont="1" applyFill="1"/>
    <xf numFmtId="0" fontId="10" fillId="41" borderId="0" xfId="0" applyFont="1" applyFill="1"/>
    <xf numFmtId="0" fontId="10" fillId="50" borderId="0" xfId="0" applyFont="1" applyFill="1"/>
    <xf numFmtId="0" fontId="10" fillId="51" borderId="0" xfId="0" applyFont="1" applyFill="1"/>
    <xf numFmtId="0" fontId="87" fillId="0" borderId="0" xfId="0" applyFont="1" applyAlignment="1">
      <alignment horizontal="center" vertical="center" textRotation="180"/>
    </xf>
    <xf numFmtId="0" fontId="59" fillId="0" borderId="0" xfId="0" applyFont="1" applyAlignment="1">
      <alignment horizontal="center" vertical="center"/>
    </xf>
    <xf numFmtId="0" fontId="119" fillId="0" borderId="0" xfId="0" applyFont="1" applyAlignment="1">
      <alignment horizontal="right" vertical="center"/>
    </xf>
    <xf numFmtId="0" fontId="96" fillId="0" borderId="15" xfId="0" applyFont="1" applyBorder="1" applyAlignment="1">
      <alignment horizontal="center" vertical="center"/>
    </xf>
    <xf numFmtId="0" fontId="96" fillId="0" borderId="4" xfId="0" applyFont="1" applyBorder="1" applyAlignment="1">
      <alignment horizontal="center" vertical="center"/>
    </xf>
    <xf numFmtId="0" fontId="74" fillId="0" borderId="0" xfId="0" applyFont="1" applyAlignment="1">
      <alignment horizontal="center" vertical="center"/>
    </xf>
    <xf numFmtId="0" fontId="87" fillId="0" borderId="0" xfId="0" applyFont="1" applyAlignment="1">
      <alignment horizontal="center" vertical="center"/>
    </xf>
    <xf numFmtId="0" fontId="16" fillId="0" borderId="0" xfId="0" applyFont="1" applyAlignment="1">
      <alignment horizontal="right" wrapText="1"/>
    </xf>
    <xf numFmtId="0" fontId="16" fillId="20" borderId="4" xfId="0" applyFont="1" applyFill="1" applyBorder="1" applyAlignment="1">
      <alignment horizontal="center" vertical="center"/>
    </xf>
    <xf numFmtId="0" fontId="87" fillId="40" borderId="0" xfId="0" applyFont="1" applyFill="1" applyAlignment="1">
      <alignment horizontal="center" vertical="center"/>
    </xf>
    <xf numFmtId="0" fontId="87" fillId="25" borderId="0" xfId="0" applyFont="1" applyFill="1" applyAlignment="1">
      <alignment horizontal="center" vertical="center"/>
    </xf>
    <xf numFmtId="0" fontId="120" fillId="37" borderId="0" xfId="0" applyFont="1" applyFill="1" applyAlignment="1">
      <alignment horizontal="center" vertical="center"/>
    </xf>
    <xf numFmtId="0" fontId="121" fillId="5" borderId="0" xfId="0" applyFont="1" applyFill="1" applyAlignment="1">
      <alignment horizontal="center" vertical="center"/>
    </xf>
    <xf numFmtId="0" fontId="121" fillId="3" borderId="0" xfId="0" applyFont="1" applyFill="1" applyAlignment="1">
      <alignment horizontal="center" vertical="center"/>
    </xf>
    <xf numFmtId="0" fontId="121" fillId="4" borderId="0" xfId="0" applyFont="1" applyFill="1" applyAlignment="1">
      <alignment horizontal="center" vertical="center"/>
    </xf>
    <xf numFmtId="0" fontId="121" fillId="6" borderId="0" xfId="0" applyFont="1" applyFill="1" applyAlignment="1">
      <alignment horizontal="center" vertical="center"/>
    </xf>
    <xf numFmtId="0" fontId="121" fillId="7" borderId="0" xfId="0" applyFont="1" applyFill="1" applyAlignment="1">
      <alignment horizontal="center" vertical="center"/>
    </xf>
    <xf numFmtId="0" fontId="121" fillId="47" borderId="0" xfId="0" applyFont="1" applyFill="1" applyAlignment="1">
      <alignment horizontal="center" vertical="center"/>
    </xf>
    <xf numFmtId="0" fontId="121" fillId="17" borderId="0" xfId="0" applyFont="1" applyFill="1" applyAlignment="1">
      <alignment horizontal="center" vertical="center"/>
    </xf>
    <xf numFmtId="0" fontId="121" fillId="13" borderId="0" xfId="0" applyFont="1" applyFill="1" applyAlignment="1">
      <alignment horizontal="center" vertical="center"/>
    </xf>
    <xf numFmtId="0" fontId="121" fillId="48" borderId="0" xfId="0" applyFont="1" applyFill="1" applyAlignment="1">
      <alignment horizontal="center" vertical="center"/>
    </xf>
    <xf numFmtId="0" fontId="87" fillId="49" borderId="0" xfId="0" applyFont="1" applyFill="1" applyAlignment="1">
      <alignment horizontal="center" vertical="center"/>
    </xf>
    <xf numFmtId="0" fontId="87" fillId="41" borderId="0" xfId="0" applyFont="1" applyFill="1" applyAlignment="1">
      <alignment horizontal="center" vertical="center"/>
    </xf>
    <xf numFmtId="0" fontId="87" fillId="50" borderId="0" xfId="0" applyFont="1" applyFill="1" applyAlignment="1">
      <alignment horizontal="center" vertical="center"/>
    </xf>
    <xf numFmtId="0" fontId="87" fillId="51" borderId="0" xfId="0" applyFont="1" applyFill="1" applyAlignment="1">
      <alignment horizontal="center" vertical="center"/>
    </xf>
    <xf numFmtId="0" fontId="0" fillId="0" borderId="15" xfId="0" applyBorder="1" applyAlignment="1">
      <alignment horizontal="center" vertical="center" textRotation="180"/>
    </xf>
    <xf numFmtId="0" fontId="119" fillId="0" borderId="11" xfId="0" applyFont="1" applyBorder="1" applyAlignment="1">
      <alignment horizontal="center" vertical="center" wrapText="1"/>
    </xf>
    <xf numFmtId="0" fontId="106" fillId="22" borderId="8" xfId="0" applyFont="1" applyFill="1" applyBorder="1" applyAlignment="1">
      <alignment horizontal="center" vertical="center" wrapText="1"/>
    </xf>
    <xf numFmtId="0" fontId="0" fillId="28" borderId="8" xfId="0" applyFill="1" applyBorder="1" applyAlignment="1">
      <alignment horizontal="center" vertical="center" wrapText="1"/>
    </xf>
    <xf numFmtId="0" fontId="0" fillId="29" borderId="8" xfId="0" applyFill="1" applyBorder="1" applyAlignment="1">
      <alignment horizontal="center" vertical="center" wrapText="1"/>
    </xf>
    <xf numFmtId="0" fontId="17" fillId="30" borderId="8" xfId="0" applyFont="1" applyFill="1" applyBorder="1" applyAlignment="1">
      <alignment horizontal="center" vertical="center" wrapText="1"/>
    </xf>
    <xf numFmtId="0" fontId="0" fillId="31" borderId="8" xfId="0" applyFill="1" applyBorder="1" applyAlignment="1">
      <alignment horizontal="center" vertical="center" wrapText="1"/>
    </xf>
    <xf numFmtId="0" fontId="19" fillId="33" borderId="8" xfId="0" applyFont="1" applyFill="1" applyBorder="1" applyAlignment="1">
      <alignment horizontal="center" vertical="center" wrapText="1"/>
    </xf>
    <xf numFmtId="0" fontId="17" fillId="17" borderId="8" xfId="0" applyFont="1" applyFill="1" applyBorder="1" applyAlignment="1">
      <alignment horizontal="center" vertical="center" wrapText="1"/>
    </xf>
    <xf numFmtId="0" fontId="0" fillId="13" borderId="8" xfId="0" applyFill="1" applyBorder="1" applyAlignment="1">
      <alignment horizontal="center" vertical="center" wrapText="1"/>
    </xf>
    <xf numFmtId="0" fontId="19" fillId="0" borderId="11" xfId="0" applyFont="1" applyBorder="1" applyAlignment="1">
      <alignment horizontal="center" vertical="center"/>
    </xf>
    <xf numFmtId="0" fontId="83" fillId="0" borderId="28" xfId="0" applyFont="1" applyBorder="1" applyAlignment="1">
      <alignment horizontal="center" vertical="center"/>
    </xf>
    <xf numFmtId="0" fontId="3" fillId="20" borderId="4" xfId="0" applyFont="1" applyFill="1" applyBorder="1" applyAlignment="1">
      <alignment horizontal="center" vertical="center" wrapText="1"/>
    </xf>
    <xf numFmtId="0" fontId="0" fillId="40" borderId="11" xfId="0" applyFill="1" applyBorder="1" applyAlignment="1">
      <alignment horizontal="center" vertical="center"/>
    </xf>
    <xf numFmtId="0" fontId="106" fillId="2" borderId="11" xfId="0" applyFont="1" applyFill="1" applyBorder="1" applyAlignment="1">
      <alignment horizontal="center" vertical="center" wrapText="1"/>
    </xf>
    <xf numFmtId="0" fontId="0" fillId="3" borderId="11" xfId="0" applyFill="1" applyBorder="1" applyAlignment="1">
      <alignment horizontal="center" vertical="center" wrapText="1"/>
    </xf>
    <xf numFmtId="0" fontId="0" fillId="4" borderId="11" xfId="0" applyFill="1" applyBorder="1" applyAlignment="1">
      <alignment horizontal="center" vertical="center" wrapText="1"/>
    </xf>
    <xf numFmtId="0" fontId="0" fillId="6" borderId="11" xfId="0" applyFill="1" applyBorder="1" applyAlignment="1">
      <alignment horizontal="center" vertical="center" wrapText="1"/>
    </xf>
    <xf numFmtId="0" fontId="0" fillId="7" borderId="11" xfId="0" applyFill="1" applyBorder="1" applyAlignment="1">
      <alignment horizontal="center" vertical="center" wrapText="1"/>
    </xf>
    <xf numFmtId="0" fontId="17" fillId="13" borderId="11" xfId="0" applyFont="1" applyFill="1" applyBorder="1" applyAlignment="1">
      <alignment horizontal="center" vertical="center" wrapText="1"/>
    </xf>
    <xf numFmtId="0" fontId="107" fillId="48" borderId="11" xfId="0" applyFont="1" applyFill="1" applyBorder="1" applyAlignment="1">
      <alignment horizontal="center" vertical="center" wrapText="1"/>
    </xf>
    <xf numFmtId="0" fontId="0" fillId="49" borderId="11" xfId="0" applyFill="1" applyBorder="1" applyAlignment="1">
      <alignment horizontal="center" vertical="center"/>
    </xf>
    <xf numFmtId="0" fontId="0" fillId="41" borderId="11" xfId="0" applyFill="1" applyBorder="1" applyAlignment="1">
      <alignment horizontal="center" vertical="center" wrapText="1"/>
    </xf>
    <xf numFmtId="0" fontId="0" fillId="50" borderId="11" xfId="0" applyFill="1" applyBorder="1" applyAlignment="1">
      <alignment horizontal="center" vertical="center" wrapText="1"/>
    </xf>
    <xf numFmtId="0" fontId="0" fillId="25" borderId="11" xfId="0" applyFill="1" applyBorder="1" applyAlignment="1">
      <alignment horizontal="center" vertical="center" wrapText="1"/>
    </xf>
    <xf numFmtId="0" fontId="0" fillId="51" borderId="11" xfId="0" applyFill="1" applyBorder="1" applyAlignment="1">
      <alignment horizontal="center" vertical="center" wrapText="1"/>
    </xf>
    <xf numFmtId="0" fontId="0" fillId="51" borderId="0" xfId="0" applyFill="1" applyAlignment="1">
      <alignment horizontal="center" vertical="center" wrapText="1"/>
    </xf>
    <xf numFmtId="0" fontId="0" fillId="25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textRotation="180"/>
    </xf>
    <xf numFmtId="0" fontId="96" fillId="5" borderId="0" xfId="0" applyFont="1" applyFill="1" applyAlignment="1">
      <alignment horizontal="center" vertical="center" textRotation="90" wrapText="1"/>
    </xf>
    <xf numFmtId="0" fontId="96" fillId="5" borderId="0" xfId="0" applyFont="1" applyFill="1" applyAlignment="1">
      <alignment horizontal="center" vertical="center" wrapText="1"/>
    </xf>
    <xf numFmtId="0" fontId="119" fillId="5" borderId="29" xfId="0" applyFont="1" applyFill="1" applyBorder="1" applyAlignment="1">
      <alignment horizontal="center" vertical="center" wrapText="1"/>
    </xf>
    <xf numFmtId="0" fontId="19" fillId="5" borderId="22" xfId="0" quotePrefix="1" applyFont="1" applyFill="1" applyBorder="1" applyAlignment="1">
      <alignment horizontal="center" vertical="center" wrapText="1"/>
    </xf>
    <xf numFmtId="0" fontId="83" fillId="5" borderId="0" xfId="0" applyFont="1" applyFill="1" applyAlignment="1">
      <alignment horizontal="center" vertical="center"/>
    </xf>
    <xf numFmtId="0" fontId="10" fillId="5" borderId="0" xfId="0" applyFont="1" applyFill="1" applyAlignment="1">
      <alignment horizontal="center" vertical="center"/>
    </xf>
    <xf numFmtId="0" fontId="122" fillId="5" borderId="0" xfId="0" applyFont="1" applyFill="1" applyAlignment="1">
      <alignment horizontal="center" vertical="center" wrapText="1"/>
    </xf>
    <xf numFmtId="0" fontId="106" fillId="5" borderId="0" xfId="0" applyFont="1" applyFill="1" applyAlignment="1">
      <alignment horizontal="center" vertical="center" wrapText="1"/>
    </xf>
    <xf numFmtId="0" fontId="19" fillId="5" borderId="0" xfId="0" applyFont="1" applyFill="1" applyAlignment="1">
      <alignment horizontal="center" vertical="center" wrapText="1"/>
    </xf>
    <xf numFmtId="0" fontId="17" fillId="13" borderId="0" xfId="0" applyFont="1" applyFill="1" applyAlignment="1">
      <alignment horizontal="center" vertical="center" wrapText="1"/>
    </xf>
    <xf numFmtId="0" fontId="17" fillId="48" borderId="0" xfId="0" applyFont="1" applyFill="1" applyAlignment="1">
      <alignment horizontal="center" vertical="center" wrapText="1"/>
    </xf>
    <xf numFmtId="0" fontId="0" fillId="41" borderId="0" xfId="0" applyFill="1" applyAlignment="1">
      <alignment horizontal="center" vertical="center" wrapText="1"/>
    </xf>
    <xf numFmtId="0" fontId="0" fillId="50" borderId="0" xfId="0" applyFill="1" applyAlignment="1">
      <alignment horizontal="center" vertical="center" wrapText="1"/>
    </xf>
    <xf numFmtId="0" fontId="16" fillId="5" borderId="0" xfId="0" applyFont="1" applyFill="1" applyAlignment="1">
      <alignment horizontal="center" vertical="center" textRotation="180"/>
    </xf>
    <xf numFmtId="0" fontId="59" fillId="5" borderId="0" xfId="0" applyFont="1" applyFill="1" applyAlignment="1">
      <alignment horizontal="center" vertical="center"/>
    </xf>
    <xf numFmtId="0" fontId="123" fillId="5" borderId="0" xfId="0" applyFont="1" applyFill="1" applyAlignment="1">
      <alignment horizontal="right" vertical="center"/>
    </xf>
    <xf numFmtId="0" fontId="88" fillId="5" borderId="0" xfId="0" applyFont="1" applyFill="1" applyAlignment="1">
      <alignment horizontal="center" vertical="center"/>
    </xf>
    <xf numFmtId="0" fontId="124" fillId="5" borderId="0" xfId="0" applyFont="1" applyFill="1" applyAlignment="1">
      <alignment horizontal="center" vertical="center"/>
    </xf>
    <xf numFmtId="0" fontId="72" fillId="5" borderId="0" xfId="0" applyFont="1" applyFill="1" applyAlignment="1">
      <alignment horizontal="center" vertical="center"/>
    </xf>
    <xf numFmtId="0" fontId="19" fillId="13" borderId="0" xfId="0" applyFont="1" applyFill="1" applyAlignment="1">
      <alignment horizontal="center" vertical="center"/>
    </xf>
    <xf numFmtId="0" fontId="19" fillId="48" borderId="0" xfId="0" applyFont="1" applyFill="1" applyAlignment="1">
      <alignment horizontal="center" vertical="center"/>
    </xf>
    <xf numFmtId="0" fontId="0" fillId="50" borderId="0" xfId="0" applyFill="1" applyAlignment="1">
      <alignment horizontal="center" vertical="center"/>
    </xf>
    <xf numFmtId="0" fontId="0" fillId="51" borderId="0" xfId="0" applyFill="1" applyAlignment="1">
      <alignment horizontal="center" vertical="center"/>
    </xf>
    <xf numFmtId="0" fontId="0" fillId="51" borderId="8" xfId="0" applyFill="1" applyBorder="1" applyAlignment="1">
      <alignment horizontal="center" vertical="center"/>
    </xf>
    <xf numFmtId="0" fontId="83" fillId="5" borderId="10" xfId="0" applyFont="1" applyFill="1" applyBorder="1" applyAlignment="1">
      <alignment horizontal="center" vertical="center" textRotation="180"/>
    </xf>
    <xf numFmtId="0" fontId="19" fillId="5" borderId="10" xfId="0" applyFont="1" applyFill="1" applyBorder="1" applyAlignment="1">
      <alignment horizontal="center" vertical="center"/>
    </xf>
    <xf numFmtId="0" fontId="19" fillId="5" borderId="10" xfId="0" applyFont="1" applyFill="1" applyBorder="1" applyAlignment="1">
      <alignment horizontal="center" vertical="center" wrapText="1"/>
    </xf>
    <xf numFmtId="169" fontId="99" fillId="5" borderId="10" xfId="0" applyNumberFormat="1" applyFont="1" applyFill="1" applyBorder="1" applyAlignment="1">
      <alignment horizontal="center" vertical="center" wrapText="1" shrinkToFit="1"/>
    </xf>
    <xf numFmtId="0" fontId="18" fillId="5" borderId="18" xfId="0" applyFont="1" applyFill="1" applyBorder="1" applyAlignment="1" applyProtection="1">
      <alignment horizontal="center" vertical="center" wrapText="1" shrinkToFit="1"/>
      <protection locked="0"/>
    </xf>
    <xf numFmtId="0" fontId="60" fillId="5" borderId="10" xfId="0" applyFont="1" applyFill="1" applyBorder="1" applyAlignment="1" applyProtection="1">
      <alignment horizontal="center" vertical="center"/>
      <protection locked="0"/>
    </xf>
    <xf numFmtId="0" fontId="18" fillId="5" borderId="18" xfId="0" applyFont="1" applyFill="1" applyBorder="1" applyAlignment="1" applyProtection="1">
      <alignment horizontal="center" vertical="center"/>
      <protection locked="0"/>
    </xf>
    <xf numFmtId="0" fontId="18" fillId="5" borderId="10" xfId="0" applyFont="1" applyFill="1" applyBorder="1" applyAlignment="1" applyProtection="1">
      <alignment horizontal="center" vertical="center" wrapText="1" shrinkToFit="1"/>
      <protection locked="0"/>
    </xf>
    <xf numFmtId="0" fontId="60" fillId="5" borderId="18" xfId="0" applyFont="1" applyFill="1" applyBorder="1" applyAlignment="1" applyProtection="1">
      <alignment horizontal="center" vertical="center"/>
      <protection locked="0"/>
    </xf>
    <xf numFmtId="0" fontId="0" fillId="5" borderId="10" xfId="0" applyFill="1" applyBorder="1" applyAlignment="1" applyProtection="1">
      <alignment horizontal="center" vertical="center"/>
      <protection locked="0"/>
    </xf>
    <xf numFmtId="0" fontId="0" fillId="5" borderId="18" xfId="0" applyFill="1" applyBorder="1" applyAlignment="1" applyProtection="1">
      <alignment horizontal="center" vertical="center"/>
      <protection locked="0"/>
    </xf>
    <xf numFmtId="0" fontId="0" fillId="5" borderId="30" xfId="0" applyFill="1" applyBorder="1" applyAlignment="1" applyProtection="1">
      <alignment horizontal="center" vertical="center"/>
      <protection locked="0"/>
    </xf>
    <xf numFmtId="169" fontId="0" fillId="5" borderId="10" xfId="0" applyNumberFormat="1" applyFill="1" applyBorder="1" applyAlignment="1">
      <alignment horizontal="center" vertical="center"/>
    </xf>
    <xf numFmtId="0" fontId="0" fillId="5" borderId="30" xfId="0" applyFill="1" applyBorder="1" applyAlignment="1">
      <alignment horizontal="center" vertical="center"/>
    </xf>
    <xf numFmtId="0" fontId="19" fillId="40" borderId="0" xfId="0" applyFont="1" applyFill="1" applyAlignment="1">
      <alignment horizontal="center" vertical="center"/>
    </xf>
    <xf numFmtId="0" fontId="19" fillId="25" borderId="10" xfId="0" applyFont="1" applyFill="1" applyBorder="1" applyAlignment="1">
      <alignment horizontal="center" vertical="center"/>
    </xf>
    <xf numFmtId="0" fontId="19" fillId="11" borderId="10" xfId="0" applyFont="1" applyFill="1" applyBorder="1" applyAlignment="1">
      <alignment horizontal="center" vertical="center"/>
    </xf>
    <xf numFmtId="0" fontId="19" fillId="11" borderId="0" xfId="0" applyFont="1" applyFill="1" applyAlignment="1">
      <alignment horizontal="center" vertical="center"/>
    </xf>
    <xf numFmtId="0" fontId="19" fillId="41" borderId="0" xfId="0" applyFont="1" applyFill="1" applyAlignment="1">
      <alignment horizontal="center" vertical="center"/>
    </xf>
    <xf numFmtId="0" fontId="19" fillId="50" borderId="0" xfId="0" applyFont="1" applyFill="1" applyAlignment="1">
      <alignment horizontal="center" vertical="center"/>
    </xf>
    <xf numFmtId="0" fontId="19" fillId="25" borderId="0" xfId="0" applyFont="1" applyFill="1" applyAlignment="1">
      <alignment horizontal="center" vertical="center"/>
    </xf>
    <xf numFmtId="0" fontId="19" fillId="51" borderId="0" xfId="0" applyFont="1" applyFill="1" applyAlignment="1">
      <alignment horizontal="center" vertical="center"/>
    </xf>
    <xf numFmtId="0" fontId="30" fillId="5" borderId="0" xfId="0" applyFont="1" applyFill="1" applyAlignment="1">
      <alignment horizontal="center" vertical="center" wrapText="1"/>
    </xf>
    <xf numFmtId="0" fontId="83" fillId="5" borderId="8" xfId="0" applyFont="1" applyFill="1" applyBorder="1" applyAlignment="1">
      <alignment horizontal="center" vertical="center" textRotation="180"/>
    </xf>
    <xf numFmtId="0" fontId="19" fillId="5" borderId="8" xfId="0" applyFont="1" applyFill="1" applyBorder="1" applyAlignment="1">
      <alignment horizontal="center" vertical="center" wrapText="1"/>
    </xf>
    <xf numFmtId="169" fontId="99" fillId="5" borderId="8" xfId="0" applyNumberFormat="1" applyFont="1" applyFill="1" applyBorder="1" applyAlignment="1">
      <alignment horizontal="center" vertical="center" wrapText="1" shrinkToFit="1"/>
    </xf>
    <xf numFmtId="0" fontId="18" fillId="5" borderId="23" xfId="0" applyFont="1" applyFill="1" applyBorder="1" applyAlignment="1" applyProtection="1">
      <alignment horizontal="center" vertical="center" wrapText="1" shrinkToFit="1"/>
      <protection locked="0"/>
    </xf>
    <xf numFmtId="0" fontId="60" fillId="5" borderId="23" xfId="0" applyFont="1" applyFill="1" applyBorder="1" applyAlignment="1" applyProtection="1">
      <alignment horizontal="center" vertical="center"/>
      <protection locked="0"/>
    </xf>
    <xf numFmtId="0" fontId="18" fillId="5" borderId="23" xfId="0" applyFont="1" applyFill="1" applyBorder="1" applyAlignment="1" applyProtection="1">
      <alignment horizontal="center" vertical="center"/>
      <protection locked="0"/>
    </xf>
    <xf numFmtId="0" fontId="0" fillId="5" borderId="23" xfId="0" applyFill="1" applyBorder="1" applyAlignment="1" applyProtection="1">
      <alignment horizontal="center" vertical="center"/>
      <protection locked="0"/>
    </xf>
    <xf numFmtId="169" fontId="0" fillId="5" borderId="23" xfId="0" applyNumberFormat="1" applyFill="1" applyBorder="1" applyAlignment="1">
      <alignment horizontal="center" vertical="center"/>
    </xf>
    <xf numFmtId="0" fontId="0" fillId="5" borderId="31" xfId="0" applyFill="1" applyBorder="1" applyAlignment="1">
      <alignment horizontal="center" vertical="center"/>
    </xf>
    <xf numFmtId="0" fontId="23" fillId="0" borderId="77" xfId="317" applyNumberFormat="1" applyFont="1" applyBorder="1" applyAlignment="1">
      <alignment horizontal="center" vertical="center"/>
    </xf>
    <xf numFmtId="0" fontId="31" fillId="0" borderId="4" xfId="317" applyNumberFormat="1" applyFont="1" applyBorder="1" applyAlignment="1">
      <alignment horizontal="right" vertical="center"/>
    </xf>
    <xf numFmtId="0" fontId="18" fillId="0" borderId="0" xfId="317" applyNumberFormat="1" applyFont="1" applyAlignment="1">
      <alignment horizontal="center" vertical="center"/>
    </xf>
    <xf numFmtId="0" fontId="100" fillId="5" borderId="0" xfId="317" applyNumberFormat="1" applyFont="1" applyFill="1" applyAlignment="1">
      <alignment horizontal="center" vertical="center"/>
    </xf>
    <xf numFmtId="0" fontId="100" fillId="5" borderId="8" xfId="317" applyNumberFormat="1" applyFont="1" applyFill="1" applyBorder="1" applyAlignment="1">
      <alignment horizontal="center" vertical="center"/>
    </xf>
    <xf numFmtId="0" fontId="28" fillId="0" borderId="4" xfId="317" applyNumberFormat="1" applyFont="1" applyBorder="1" applyAlignment="1">
      <alignment horizontal="left" vertical="center"/>
    </xf>
    <xf numFmtId="0" fontId="10" fillId="0" borderId="0" xfId="705" applyNumberFormat="1" applyAlignment="1">
      <alignment horizontal="center" vertical="center"/>
    </xf>
    <xf numFmtId="0" fontId="30" fillId="0" borderId="0" xfId="0" applyFont="1"/>
    <xf numFmtId="0" fontId="125" fillId="0" borderId="0" xfId="0" applyFont="1" applyAlignment="1">
      <alignment horizontal="right"/>
    </xf>
    <xf numFmtId="0" fontId="10" fillId="0" borderId="8" xfId="0" applyFont="1" applyBorder="1" applyAlignment="1">
      <alignment horizontal="right"/>
    </xf>
    <xf numFmtId="0" fontId="10" fillId="0" borderId="8" xfId="705" applyNumberFormat="1" applyBorder="1" applyAlignment="1">
      <alignment horizontal="center" vertical="center"/>
    </xf>
    <xf numFmtId="0" fontId="126" fillId="0" borderId="8" xfId="0" applyFont="1" applyBorder="1"/>
    <xf numFmtId="0" fontId="10" fillId="0" borderId="11" xfId="0" applyFont="1" applyBorder="1"/>
    <xf numFmtId="0" fontId="10" fillId="0" borderId="11" xfId="705" applyNumberFormat="1" applyBorder="1" applyAlignment="1">
      <alignment horizontal="center" vertical="center"/>
    </xf>
    <xf numFmtId="0" fontId="83" fillId="5" borderId="19" xfId="0" applyFont="1" applyFill="1" applyBorder="1" applyAlignment="1">
      <alignment horizontal="center" vertical="center" textRotation="90"/>
    </xf>
    <xf numFmtId="0" fontId="2" fillId="0" borderId="0" xfId="0" applyFont="1"/>
    <xf numFmtId="0" fontId="2" fillId="5" borderId="10" xfId="0" applyFont="1" applyFill="1" applyBorder="1" applyAlignment="1">
      <alignment horizontal="center" vertical="center" wrapText="1"/>
    </xf>
    <xf numFmtId="0" fontId="2" fillId="25" borderId="10" xfId="0" applyFont="1" applyFill="1" applyBorder="1" applyAlignment="1">
      <alignment horizontal="center" vertical="center" wrapText="1"/>
    </xf>
    <xf numFmtId="0" fontId="99" fillId="20" borderId="8" xfId="706" applyFont="1" applyFill="1" applyBorder="1" applyAlignment="1" applyProtection="1">
      <alignment horizontal="center" vertical="center"/>
    </xf>
    <xf numFmtId="0" fontId="18" fillId="20" borderId="8" xfId="706" applyFont="1" applyFill="1" applyBorder="1" applyAlignment="1" applyProtection="1">
      <alignment horizontal="center" vertical="center" wrapText="1"/>
    </xf>
    <xf numFmtId="166" fontId="64" fillId="20" borderId="8" xfId="0" applyNumberFormat="1" applyFont="1" applyFill="1" applyBorder="1" applyAlignment="1">
      <alignment horizontal="center" vertical="center"/>
    </xf>
    <xf numFmtId="166" fontId="67" fillId="20" borderId="8" xfId="0" applyNumberFormat="1" applyFont="1" applyFill="1" applyBorder="1" applyAlignment="1">
      <alignment horizontal="center" vertical="center"/>
    </xf>
    <xf numFmtId="0" fontId="32" fillId="0" borderId="0" xfId="705" applyNumberFormat="1" applyFont="1" applyAlignment="1">
      <alignment horizontal="center" vertical="center"/>
    </xf>
    <xf numFmtId="0" fontId="16" fillId="0" borderId="0" xfId="705" applyNumberFormat="1" applyFont="1" applyAlignment="1">
      <alignment horizontal="right" vertical="center"/>
    </xf>
    <xf numFmtId="1" fontId="0" fillId="0" borderId="4" xfId="705" applyNumberFormat="1" applyFont="1" applyBorder="1" applyAlignment="1">
      <alignment horizontal="center" vertical="center"/>
    </xf>
    <xf numFmtId="0" fontId="36" fillId="0" borderId="0" xfId="705" applyNumberFormat="1" applyFont="1" applyAlignment="1">
      <alignment horizontal="right" vertical="center" wrapText="1"/>
    </xf>
    <xf numFmtId="170" fontId="0" fillId="0" borderId="58" xfId="705" applyNumberFormat="1" applyFont="1" applyBorder="1" applyAlignment="1">
      <alignment horizontal="center" vertical="center"/>
    </xf>
    <xf numFmtId="2" fontId="0" fillId="0" borderId="0" xfId="705" applyNumberFormat="1" applyFont="1" applyAlignment="1">
      <alignment vertical="center"/>
    </xf>
    <xf numFmtId="0" fontId="16" fillId="0" borderId="0" xfId="705" applyNumberFormat="1" applyFont="1" applyAlignment="1">
      <alignment vertical="center"/>
    </xf>
    <xf numFmtId="1" fontId="29" fillId="0" borderId="0" xfId="705" applyNumberFormat="1" applyFont="1" applyAlignment="1">
      <alignment vertical="center"/>
    </xf>
    <xf numFmtId="0" fontId="29" fillId="0" borderId="0" xfId="705" applyNumberFormat="1" applyFont="1" applyAlignment="1">
      <alignment vertical="center"/>
    </xf>
    <xf numFmtId="0" fontId="16" fillId="0" borderId="0" xfId="705" applyNumberFormat="1" applyFont="1" applyAlignment="1">
      <alignment horizontal="left" vertical="center"/>
    </xf>
    <xf numFmtId="0" fontId="0" fillId="0" borderId="0" xfId="705" applyNumberFormat="1" applyFont="1" applyAlignment="1">
      <alignment horizontal="right" vertical="center"/>
    </xf>
    <xf numFmtId="1" fontId="0" fillId="0" borderId="0" xfId="705" applyNumberFormat="1" applyFont="1" applyAlignment="1">
      <alignment horizontal="center" vertical="center"/>
    </xf>
    <xf numFmtId="0" fontId="57" fillId="0" borderId="0" xfId="705" applyNumberFormat="1" applyFont="1" applyAlignment="1">
      <alignment vertical="center"/>
    </xf>
    <xf numFmtId="0" fontId="58" fillId="0" borderId="0" xfId="705" applyNumberFormat="1" applyFont="1" applyAlignment="1">
      <alignment horizontal="center" vertical="center"/>
    </xf>
    <xf numFmtId="1" fontId="26" fillId="0" borderId="0" xfId="705" applyNumberFormat="1" applyFont="1" applyAlignment="1">
      <alignment horizontal="center" vertical="center" wrapText="1"/>
    </xf>
    <xf numFmtId="0" fontId="81" fillId="0" borderId="4" xfId="705" applyNumberFormat="1" applyFont="1" applyBorder="1" applyAlignment="1">
      <alignment vertical="center" wrapText="1"/>
    </xf>
    <xf numFmtId="0" fontId="81" fillId="0" borderId="4" xfId="705" applyNumberFormat="1" applyFont="1" applyBorder="1" applyAlignment="1">
      <alignment vertical="center"/>
    </xf>
    <xf numFmtId="0" fontId="81" fillId="0" borderId="4" xfId="705" applyNumberFormat="1" applyFont="1" applyBorder="1" applyAlignment="1">
      <alignment horizontal="center" vertical="center"/>
    </xf>
    <xf numFmtId="0" fontId="81" fillId="0" borderId="4" xfId="705" applyNumberFormat="1" applyFont="1" applyBorder="1" applyAlignment="1">
      <alignment horizontal="center" vertical="center" wrapText="1"/>
    </xf>
    <xf numFmtId="0" fontId="31" fillId="0" borderId="4" xfId="705" applyNumberFormat="1" applyFont="1" applyBorder="1" applyAlignment="1">
      <alignment horizontal="center" vertical="center" wrapText="1"/>
    </xf>
    <xf numFmtId="0" fontId="59" fillId="0" borderId="5" xfId="705" applyNumberFormat="1" applyFont="1" applyBorder="1" applyAlignment="1">
      <alignment vertical="center"/>
    </xf>
    <xf numFmtId="0" fontId="59" fillId="0" borderId="0" xfId="705" applyNumberFormat="1" applyFont="1" applyAlignment="1">
      <alignment vertical="center"/>
    </xf>
    <xf numFmtId="0" fontId="0" fillId="0" borderId="4" xfId="705" applyNumberFormat="1" applyFont="1" applyBorder="1" applyAlignment="1">
      <alignment horizontal="center" vertical="center"/>
    </xf>
    <xf numFmtId="0" fontId="31" fillId="0" borderId="4" xfId="705" applyNumberFormat="1" applyFont="1" applyBorder="1" applyAlignment="1">
      <alignment horizontal="left" vertical="center"/>
    </xf>
    <xf numFmtId="0" fontId="10" fillId="0" borderId="4" xfId="705" applyNumberFormat="1" applyBorder="1" applyAlignment="1">
      <alignment horizontal="center" vertical="center"/>
    </xf>
    <xf numFmtId="1" fontId="10" fillId="0" borderId="4" xfId="705" applyNumberFormat="1" applyBorder="1" applyAlignment="1">
      <alignment horizontal="center" vertical="center"/>
    </xf>
    <xf numFmtId="0" fontId="0" fillId="0" borderId="0" xfId="705" applyNumberFormat="1" applyFont="1" applyAlignment="1">
      <alignment horizontal="left" vertical="center"/>
    </xf>
    <xf numFmtId="0" fontId="31" fillId="0" borderId="0" xfId="705" applyNumberFormat="1" applyFont="1" applyAlignment="1">
      <alignment horizontal="right"/>
    </xf>
    <xf numFmtId="0" fontId="31" fillId="0" borderId="0" xfId="705" applyNumberFormat="1" applyFont="1" applyAlignment="1">
      <alignment horizontal="left"/>
    </xf>
    <xf numFmtId="0" fontId="10" fillId="0" borderId="0" xfId="705" applyNumberFormat="1" applyAlignment="1">
      <alignment horizontal="left" vertical="center"/>
    </xf>
    <xf numFmtId="0" fontId="0" fillId="0" borderId="8" xfId="705" applyNumberFormat="1" applyFont="1" applyBorder="1" applyAlignment="1">
      <alignment horizontal="center" vertical="center"/>
    </xf>
    <xf numFmtId="1" fontId="10" fillId="0" borderId="8" xfId="705" applyNumberFormat="1" applyBorder="1" applyAlignment="1">
      <alignment horizontal="center" vertical="center"/>
    </xf>
    <xf numFmtId="0" fontId="0" fillId="0" borderId="0" xfId="705" applyNumberFormat="1" applyFont="1" applyAlignment="1">
      <alignment vertical="center"/>
    </xf>
    <xf numFmtId="0" fontId="0" fillId="0" borderId="18" xfId="705" applyNumberFormat="1" applyFont="1" applyBorder="1" applyAlignment="1">
      <alignment horizontal="center" vertical="center"/>
    </xf>
    <xf numFmtId="0" fontId="31" fillId="0" borderId="18" xfId="705" applyNumberFormat="1" applyFont="1" applyBorder="1" applyAlignment="1">
      <alignment horizontal="center" vertical="center" textRotation="90" wrapText="1"/>
    </xf>
    <xf numFmtId="0" fontId="31" fillId="0" borderId="19" xfId="705" applyNumberFormat="1" applyFont="1" applyBorder="1" applyAlignment="1">
      <alignment horizontal="center" vertical="center" textRotation="90" wrapText="1"/>
    </xf>
    <xf numFmtId="0" fontId="31" fillId="0" borderId="9" xfId="705" applyNumberFormat="1" applyFont="1" applyBorder="1" applyAlignment="1">
      <alignment horizontal="center" vertical="center" textRotation="90" wrapText="1"/>
    </xf>
    <xf numFmtId="0" fontId="31" fillId="0" borderId="4" xfId="705" applyNumberFormat="1" applyFont="1" applyBorder="1" applyAlignment="1">
      <alignment horizontal="center" vertical="center" textRotation="90" wrapText="1"/>
    </xf>
    <xf numFmtId="0" fontId="31" fillId="0" borderId="13" xfId="705" applyNumberFormat="1" applyFont="1" applyBorder="1" applyAlignment="1">
      <alignment horizontal="center" vertical="center" wrapText="1"/>
    </xf>
    <xf numFmtId="0" fontId="28" fillId="0" borderId="4" xfId="705" applyNumberFormat="1" applyFont="1" applyBorder="1" applyAlignment="1">
      <alignment horizontal="center" vertical="center"/>
    </xf>
    <xf numFmtId="0" fontId="100" fillId="5" borderId="4" xfId="705" applyNumberFormat="1" applyFont="1" applyFill="1" applyBorder="1" applyAlignment="1">
      <alignment horizontal="center" vertical="center"/>
    </xf>
    <xf numFmtId="1" fontId="19" fillId="5" borderId="4" xfId="705" applyNumberFormat="1" applyFont="1" applyFill="1" applyBorder="1" applyAlignment="1">
      <alignment horizontal="center" vertical="center"/>
    </xf>
    <xf numFmtId="0" fontId="100" fillId="5" borderId="18" xfId="705" applyNumberFormat="1" applyFont="1" applyFill="1" applyBorder="1" applyAlignment="1">
      <alignment horizontal="center" vertical="center"/>
    </xf>
    <xf numFmtId="0" fontId="0" fillId="0" borderId="10" xfId="705" applyNumberFormat="1" applyFont="1" applyBorder="1" applyAlignment="1">
      <alignment horizontal="center" vertical="center"/>
    </xf>
    <xf numFmtId="0" fontId="0" fillId="0" borderId="11" xfId="705" applyNumberFormat="1" applyFont="1" applyBorder="1" applyAlignment="1">
      <alignment horizontal="center" vertical="center"/>
    </xf>
    <xf numFmtId="164" fontId="0" fillId="35" borderId="0" xfId="691" applyFont="1" applyFill="1" applyBorder="1" applyAlignment="1" applyProtection="1">
      <alignment horizontal="center" vertical="center"/>
    </xf>
    <xf numFmtId="0" fontId="2" fillId="0" borderId="18" xfId="0" applyFont="1" applyBorder="1" applyAlignment="1">
      <alignment horizontal="center" vertical="center" wrapText="1"/>
    </xf>
    <xf numFmtId="0" fontId="4" fillId="0" borderId="22" xfId="0" applyFont="1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22" xfId="0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18" fillId="35" borderId="15" xfId="0" applyFont="1" applyFill="1" applyBorder="1" applyAlignment="1" applyProtection="1">
      <alignment horizontal="center" vertical="center" wrapText="1"/>
      <protection locked="0"/>
    </xf>
    <xf numFmtId="0" fontId="18" fillId="35" borderId="11" xfId="0" applyFont="1" applyFill="1" applyBorder="1" applyAlignment="1" applyProtection="1">
      <alignment horizontal="center" vertical="center" wrapText="1"/>
      <protection locked="0"/>
    </xf>
    <xf numFmtId="0" fontId="18" fillId="35" borderId="28" xfId="0" applyFont="1" applyFill="1" applyBorder="1" applyAlignment="1" applyProtection="1">
      <alignment horizontal="center" vertical="center" wrapText="1"/>
      <protection locked="0"/>
    </xf>
    <xf numFmtId="0" fontId="0" fillId="35" borderId="19" xfId="0" applyFill="1" applyBorder="1" applyAlignment="1" applyProtection="1">
      <alignment horizontal="center" vertical="center" wrapText="1"/>
      <protection locked="0"/>
    </xf>
    <xf numFmtId="0" fontId="0" fillId="35" borderId="10" xfId="0" applyFill="1" applyBorder="1" applyAlignment="1" applyProtection="1">
      <alignment horizontal="center" vertical="center" wrapText="1"/>
      <protection locked="0"/>
    </xf>
    <xf numFmtId="0" fontId="0" fillId="35" borderId="30" xfId="0" applyFill="1" applyBorder="1" applyAlignment="1" applyProtection="1">
      <alignment horizontal="center" vertical="center" wrapText="1"/>
      <protection locked="0"/>
    </xf>
    <xf numFmtId="0" fontId="0" fillId="35" borderId="9" xfId="0" applyFill="1" applyBorder="1" applyAlignment="1" applyProtection="1">
      <alignment horizontal="center" vertical="center" wrapText="1"/>
      <protection locked="0"/>
    </xf>
    <xf numFmtId="0" fontId="0" fillId="35" borderId="0" xfId="0" applyFill="1" applyAlignment="1" applyProtection="1">
      <alignment horizontal="center" vertical="center" wrapText="1"/>
      <protection locked="0"/>
    </xf>
    <xf numFmtId="0" fontId="0" fillId="35" borderId="29" xfId="0" applyFill="1" applyBorder="1" applyAlignment="1" applyProtection="1">
      <alignment horizontal="center" vertical="center" wrapText="1"/>
      <protection locked="0"/>
    </xf>
    <xf numFmtId="0" fontId="0" fillId="35" borderId="23" xfId="0" applyFill="1" applyBorder="1" applyAlignment="1" applyProtection="1">
      <alignment horizontal="center" vertical="center" wrapText="1"/>
      <protection locked="0"/>
    </xf>
    <xf numFmtId="0" fontId="0" fillId="35" borderId="8" xfId="0" applyFill="1" applyBorder="1" applyAlignment="1" applyProtection="1">
      <alignment horizontal="center" vertical="center" wrapText="1"/>
      <protection locked="0"/>
    </xf>
    <xf numFmtId="0" fontId="0" fillId="35" borderId="31" xfId="0" applyFill="1" applyBorder="1" applyAlignment="1" applyProtection="1">
      <alignment horizontal="center" vertical="center" wrapText="1"/>
      <protection locked="0"/>
    </xf>
    <xf numFmtId="0" fontId="0" fillId="0" borderId="18" xfId="0" applyBorder="1" applyAlignment="1">
      <alignment horizontal="center" vertical="center" wrapText="1"/>
    </xf>
    <xf numFmtId="0" fontId="4" fillId="0" borderId="18" xfId="0" applyFont="1" applyBorder="1" applyAlignment="1">
      <alignment horizontal="center" vertical="center" wrapText="1"/>
    </xf>
    <xf numFmtId="164" fontId="0" fillId="35" borderId="10" xfId="691" applyFont="1" applyFill="1" applyBorder="1" applyAlignment="1" applyProtection="1">
      <alignment horizontal="right" vertical="center"/>
    </xf>
    <xf numFmtId="164" fontId="0" fillId="35" borderId="0" xfId="691" applyFont="1" applyFill="1" applyBorder="1" applyAlignment="1" applyProtection="1">
      <alignment horizontal="right" vertical="center"/>
    </xf>
    <xf numFmtId="164" fontId="0" fillId="35" borderId="8" xfId="691" applyFont="1" applyFill="1" applyBorder="1" applyAlignment="1" applyProtection="1">
      <alignment horizontal="right" vertical="center"/>
    </xf>
    <xf numFmtId="164" fontId="16" fillId="35" borderId="11" xfId="0" applyNumberFormat="1" applyFont="1" applyFill="1" applyBorder="1" applyAlignment="1">
      <alignment horizontal="right" vertical="center"/>
    </xf>
    <xf numFmtId="0" fontId="0" fillId="35" borderId="8" xfId="0" applyFill="1" applyBorder="1" applyAlignment="1">
      <alignment horizontal="center" vertical="center"/>
    </xf>
    <xf numFmtId="164" fontId="0" fillId="35" borderId="8" xfId="691" applyFont="1" applyFill="1" applyBorder="1" applyAlignment="1" applyProtection="1">
      <alignment horizontal="center" vertical="center"/>
    </xf>
    <xf numFmtId="0" fontId="0" fillId="0" borderId="0" xfId="0" applyAlignment="1">
      <alignment horizontal="left" vertical="top" wrapText="1"/>
    </xf>
    <xf numFmtId="0" fontId="0" fillId="0" borderId="0" xfId="0" applyAlignment="1">
      <alignment horizontal="center" vertical="center"/>
    </xf>
    <xf numFmtId="0" fontId="23" fillId="20" borderId="4" xfId="0" applyFont="1" applyFill="1" applyBorder="1" applyAlignment="1">
      <alignment horizontal="center" vertical="center" wrapText="1"/>
    </xf>
    <xf numFmtId="0" fontId="99" fillId="5" borderId="0" xfId="0" applyFont="1" applyFill="1" applyAlignment="1">
      <alignment horizontal="center" vertical="center"/>
    </xf>
    <xf numFmtId="165" fontId="59" fillId="0" borderId="0" xfId="0" applyNumberFormat="1" applyFont="1" applyAlignment="1">
      <alignment horizontal="center" vertical="center"/>
    </xf>
    <xf numFmtId="167" fontId="18" fillId="0" borderId="0" xfId="0" applyNumberFormat="1" applyFont="1" applyAlignment="1">
      <alignment horizontal="center" vertical="center"/>
    </xf>
    <xf numFmtId="2" fontId="18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left" vertical="center" wrapText="1"/>
    </xf>
    <xf numFmtId="0" fontId="85" fillId="5" borderId="8" xfId="0" applyFont="1" applyFill="1" applyBorder="1" applyAlignment="1">
      <alignment horizontal="center" vertical="center"/>
    </xf>
    <xf numFmtId="0" fontId="90" fillId="5" borderId="8" xfId="0" applyFont="1" applyFill="1" applyBorder="1" applyAlignment="1">
      <alignment horizontal="center" vertical="center"/>
    </xf>
    <xf numFmtId="167" fontId="60" fillId="0" borderId="0" xfId="0" applyNumberFormat="1" applyFont="1" applyAlignment="1">
      <alignment horizontal="center" vertical="center"/>
    </xf>
    <xf numFmtId="2" fontId="60" fillId="0" borderId="0" xfId="0" applyNumberFormat="1" applyFont="1" applyAlignment="1">
      <alignment horizontal="center" vertical="center"/>
    </xf>
    <xf numFmtId="0" fontId="31" fillId="0" borderId="0" xfId="0" applyFont="1" applyAlignment="1">
      <alignment horizontal="right" wrapText="1"/>
    </xf>
    <xf numFmtId="0" fontId="78" fillId="0" borderId="0" xfId="0" applyFont="1" applyAlignment="1">
      <alignment horizontal="center" vertical="center"/>
    </xf>
    <xf numFmtId="2" fontId="0" fillId="0" borderId="39" xfId="317" applyNumberFormat="1" applyFont="1" applyBorder="1" applyAlignment="1">
      <alignment horizontal="center" vertical="center"/>
    </xf>
    <xf numFmtId="2" fontId="0" fillId="0" borderId="50" xfId="317" applyNumberFormat="1" applyFont="1" applyBorder="1" applyAlignment="1">
      <alignment horizontal="center" vertical="center"/>
    </xf>
    <xf numFmtId="2" fontId="0" fillId="0" borderId="40" xfId="317" applyNumberFormat="1" applyFont="1" applyBorder="1" applyAlignment="1">
      <alignment horizontal="center" vertical="center"/>
    </xf>
    <xf numFmtId="0" fontId="58" fillId="0" borderId="15" xfId="317" applyNumberFormat="1" applyFont="1" applyBorder="1" applyAlignment="1">
      <alignment horizontal="center" vertical="center"/>
    </xf>
    <xf numFmtId="0" fontId="58" fillId="0" borderId="11" xfId="317" applyNumberFormat="1" applyFont="1" applyBorder="1" applyAlignment="1">
      <alignment horizontal="center" vertical="center"/>
    </xf>
    <xf numFmtId="0" fontId="58" fillId="0" borderId="28" xfId="317" applyNumberFormat="1" applyFont="1" applyBorder="1" applyAlignment="1">
      <alignment horizontal="center" vertical="center"/>
    </xf>
    <xf numFmtId="0" fontId="57" fillId="0" borderId="15" xfId="317" applyNumberFormat="1" applyFont="1" applyBorder="1" applyAlignment="1">
      <alignment horizontal="left" vertical="center"/>
    </xf>
    <xf numFmtId="0" fontId="57" fillId="0" borderId="11" xfId="317" applyNumberFormat="1" applyFont="1" applyBorder="1" applyAlignment="1">
      <alignment horizontal="left" vertical="center"/>
    </xf>
    <xf numFmtId="0" fontId="57" fillId="0" borderId="28" xfId="317" applyNumberFormat="1" applyFont="1" applyBorder="1" applyAlignment="1">
      <alignment horizontal="left" vertical="center"/>
    </xf>
    <xf numFmtId="0" fontId="21" fillId="0" borderId="8" xfId="317" applyNumberFormat="1" applyFont="1" applyBorder="1" applyAlignment="1">
      <alignment horizontal="left" vertical="center"/>
    </xf>
    <xf numFmtId="0" fontId="0" fillId="0" borderId="0" xfId="317" applyNumberFormat="1" applyFont="1" applyAlignment="1">
      <alignment horizontal="left" vertical="center"/>
    </xf>
    <xf numFmtId="0" fontId="0" fillId="0" borderId="15" xfId="317" applyNumberFormat="1" applyFont="1" applyBorder="1" applyAlignment="1">
      <alignment horizontal="center" vertical="center"/>
    </xf>
    <xf numFmtId="0" fontId="0" fillId="0" borderId="11" xfId="317" applyNumberFormat="1" applyFont="1" applyBorder="1" applyAlignment="1">
      <alignment horizontal="center" vertical="center"/>
    </xf>
    <xf numFmtId="0" fontId="0" fillId="0" borderId="28" xfId="317" applyNumberFormat="1" applyFont="1" applyBorder="1" applyAlignment="1">
      <alignment horizontal="center" vertical="center"/>
    </xf>
    <xf numFmtId="0" fontId="60" fillId="0" borderId="19" xfId="0" applyFont="1" applyBorder="1" applyAlignment="1">
      <alignment vertical="center"/>
    </xf>
    <xf numFmtId="0" fontId="60" fillId="0" borderId="30" xfId="0" applyFont="1" applyBorder="1" applyAlignment="1">
      <alignment vertical="center"/>
    </xf>
    <xf numFmtId="0" fontId="60" fillId="0" borderId="23" xfId="0" applyFont="1" applyBorder="1" applyAlignment="1">
      <alignment vertical="center"/>
    </xf>
    <xf numFmtId="0" fontId="60" fillId="0" borderId="31" xfId="0" applyFont="1" applyBorder="1" applyAlignment="1">
      <alignment vertical="center"/>
    </xf>
    <xf numFmtId="0" fontId="60" fillId="0" borderId="19" xfId="0" applyFont="1" applyBorder="1" applyAlignment="1">
      <alignment horizontal="left" vertical="center"/>
    </xf>
    <xf numFmtId="0" fontId="60" fillId="0" borderId="30" xfId="0" applyFont="1" applyBorder="1" applyAlignment="1">
      <alignment horizontal="left" vertical="center"/>
    </xf>
    <xf numFmtId="0" fontId="60" fillId="0" borderId="23" xfId="0" applyFont="1" applyBorder="1" applyAlignment="1">
      <alignment horizontal="left" vertical="center"/>
    </xf>
    <xf numFmtId="0" fontId="60" fillId="0" borderId="31" xfId="0" applyFont="1" applyBorder="1" applyAlignment="1">
      <alignment horizontal="left" vertical="center"/>
    </xf>
    <xf numFmtId="0" fontId="60" fillId="5" borderId="19" xfId="0" applyFont="1" applyFill="1" applyBorder="1" applyAlignment="1">
      <alignment horizontal="left" vertical="center"/>
    </xf>
    <xf numFmtId="0" fontId="60" fillId="5" borderId="30" xfId="0" applyFont="1" applyFill="1" applyBorder="1" applyAlignment="1">
      <alignment horizontal="left" vertical="center"/>
    </xf>
    <xf numFmtId="0" fontId="60" fillId="5" borderId="23" xfId="0" applyFont="1" applyFill="1" applyBorder="1" applyAlignment="1">
      <alignment horizontal="left" vertical="center"/>
    </xf>
    <xf numFmtId="0" fontId="60" fillId="5" borderId="31" xfId="0" applyFont="1" applyFill="1" applyBorder="1" applyAlignment="1">
      <alignment horizontal="left" vertical="center"/>
    </xf>
    <xf numFmtId="0" fontId="18" fillId="0" borderId="19" xfId="0" applyFont="1" applyBorder="1" applyAlignment="1">
      <alignment vertical="center"/>
    </xf>
    <xf numFmtId="0" fontId="18" fillId="0" borderId="30" xfId="0" applyFont="1" applyBorder="1" applyAlignment="1">
      <alignment vertical="center"/>
    </xf>
    <xf numFmtId="0" fontId="18" fillId="0" borderId="23" xfId="0" applyFont="1" applyBorder="1" applyAlignment="1">
      <alignment vertical="center"/>
    </xf>
    <xf numFmtId="0" fontId="18" fillId="0" borderId="31" xfId="0" applyFont="1" applyBorder="1" applyAlignment="1">
      <alignment vertical="center"/>
    </xf>
    <xf numFmtId="0" fontId="60" fillId="5" borderId="9" xfId="0" applyFont="1" applyFill="1" applyBorder="1" applyAlignment="1">
      <alignment horizontal="left" vertical="center"/>
    </xf>
    <xf numFmtId="0" fontId="60" fillId="5" borderId="29" xfId="0" applyFont="1" applyFill="1" applyBorder="1" applyAlignment="1">
      <alignment horizontal="left" vertical="center"/>
    </xf>
    <xf numFmtId="0" fontId="60" fillId="0" borderId="9" xfId="0" applyFont="1" applyBorder="1" applyAlignment="1">
      <alignment horizontal="left" vertical="center"/>
    </xf>
    <xf numFmtId="0" fontId="60" fillId="0" borderId="29" xfId="0" applyFont="1" applyBorder="1" applyAlignment="1">
      <alignment horizontal="left" vertical="center"/>
    </xf>
    <xf numFmtId="0" fontId="60" fillId="0" borderId="9" xfId="0" applyFont="1" applyBorder="1" applyAlignment="1">
      <alignment vertical="center"/>
    </xf>
    <xf numFmtId="0" fontId="60" fillId="0" borderId="29" xfId="0" applyFont="1" applyBorder="1" applyAlignment="1">
      <alignment vertical="center"/>
    </xf>
    <xf numFmtId="0" fontId="60" fillId="20" borderId="9" xfId="0" applyFont="1" applyFill="1" applyBorder="1" applyAlignment="1">
      <alignment horizontal="left" vertical="center"/>
    </xf>
    <xf numFmtId="0" fontId="60" fillId="20" borderId="29" xfId="0" applyFont="1" applyFill="1" applyBorder="1" applyAlignment="1">
      <alignment horizontal="left" vertical="center"/>
    </xf>
    <xf numFmtId="0" fontId="60" fillId="20" borderId="23" xfId="0" applyFont="1" applyFill="1" applyBorder="1" applyAlignment="1">
      <alignment horizontal="left" vertical="center"/>
    </xf>
    <xf numFmtId="0" fontId="60" fillId="20" borderId="31" xfId="0" applyFont="1" applyFill="1" applyBorder="1" applyAlignment="1">
      <alignment horizontal="left" vertical="center"/>
    </xf>
    <xf numFmtId="1" fontId="51" fillId="0" borderId="15" xfId="0" applyNumberFormat="1" applyFont="1" applyBorder="1" applyAlignment="1">
      <alignment horizontal="left" vertical="center"/>
    </xf>
    <xf numFmtId="0" fontId="51" fillId="0" borderId="11" xfId="0" applyFont="1" applyBorder="1" applyAlignment="1">
      <alignment horizontal="left" vertical="center"/>
    </xf>
    <xf numFmtId="0" fontId="51" fillId="0" borderId="28" xfId="0" applyFont="1" applyBorder="1" applyAlignment="1">
      <alignment horizontal="left" vertical="center"/>
    </xf>
    <xf numFmtId="1" fontId="52" fillId="0" borderId="15" xfId="0" applyNumberFormat="1" applyFont="1" applyBorder="1" applyAlignment="1">
      <alignment horizontal="left" vertical="center" wrapText="1"/>
    </xf>
    <xf numFmtId="0" fontId="52" fillId="0" borderId="11" xfId="0" applyFont="1" applyBorder="1" applyAlignment="1">
      <alignment horizontal="left" vertical="center" wrapText="1"/>
    </xf>
    <xf numFmtId="0" fontId="52" fillId="0" borderId="28" xfId="0" applyFont="1" applyBorder="1" applyAlignment="1">
      <alignment horizontal="left" vertical="center" wrapText="1"/>
    </xf>
    <xf numFmtId="0" fontId="2" fillId="0" borderId="0" xfId="0" applyFont="1" applyAlignment="1">
      <alignment horizontal="left" vertical="center" wrapText="1"/>
    </xf>
    <xf numFmtId="0" fontId="0" fillId="20" borderId="4" xfId="0" applyFill="1" applyBorder="1" applyAlignment="1">
      <alignment horizontal="center" vertical="center" wrapText="1"/>
    </xf>
    <xf numFmtId="0" fontId="83" fillId="5" borderId="19" xfId="0" applyFont="1" applyFill="1" applyBorder="1" applyAlignment="1">
      <alignment horizontal="center" vertical="center" textRotation="90"/>
    </xf>
    <xf numFmtId="0" fontId="83" fillId="5" borderId="23" xfId="0" applyFont="1" applyFill="1" applyBorder="1" applyAlignment="1">
      <alignment horizontal="center" vertical="center" textRotation="90"/>
    </xf>
    <xf numFmtId="165" fontId="57" fillId="0" borderId="0" xfId="0" applyNumberFormat="1" applyFont="1" applyAlignment="1">
      <alignment horizontal="center" vertical="center"/>
    </xf>
    <xf numFmtId="0" fontId="23" fillId="0" borderId="15" xfId="317" applyNumberFormat="1" applyFont="1" applyBorder="1" applyAlignment="1">
      <alignment vertical="center"/>
    </xf>
    <xf numFmtId="0" fontId="23" fillId="0" borderId="11" xfId="317" applyNumberFormat="1" applyFont="1" applyBorder="1" applyAlignment="1">
      <alignment vertical="center"/>
    </xf>
    <xf numFmtId="0" fontId="23" fillId="0" borderId="28" xfId="317" applyNumberFormat="1" applyFont="1" applyBorder="1" applyAlignment="1">
      <alignment vertical="center"/>
    </xf>
    <xf numFmtId="0" fontId="5" fillId="0" borderId="6" xfId="317" applyNumberFormat="1" applyFont="1" applyBorder="1" applyAlignment="1">
      <alignment horizontal="center" vertical="center"/>
    </xf>
    <xf numFmtId="0" fontId="5" fillId="0" borderId="7" xfId="317" applyNumberFormat="1" applyFont="1" applyBorder="1" applyAlignment="1">
      <alignment horizontal="center" vertical="center"/>
    </xf>
    <xf numFmtId="0" fontId="82" fillId="0" borderId="15" xfId="317" applyNumberFormat="1" applyFont="1" applyBorder="1" applyAlignment="1">
      <alignment vertical="center" wrapText="1"/>
    </xf>
    <xf numFmtId="0" fontId="82" fillId="0" borderId="11" xfId="317" applyNumberFormat="1" applyFont="1" applyBorder="1" applyAlignment="1">
      <alignment vertical="center" wrapText="1"/>
    </xf>
    <xf numFmtId="0" fontId="82" fillId="0" borderId="28" xfId="317" applyNumberFormat="1" applyFont="1" applyBorder="1" applyAlignment="1">
      <alignment vertical="center" wrapText="1"/>
    </xf>
    <xf numFmtId="0" fontId="58" fillId="0" borderId="4" xfId="317" applyNumberFormat="1" applyFont="1" applyBorder="1" applyAlignment="1">
      <alignment horizontal="center" vertical="center"/>
    </xf>
    <xf numFmtId="0" fontId="57" fillId="0" borderId="4" xfId="317" applyNumberFormat="1" applyFont="1" applyBorder="1" applyAlignment="1">
      <alignment horizontal="center" vertical="center"/>
    </xf>
    <xf numFmtId="0" fontId="81" fillId="0" borderId="6" xfId="317" applyNumberFormat="1" applyFont="1" applyBorder="1" applyAlignment="1">
      <alignment horizontal="center" vertical="center" wrapText="1"/>
    </xf>
    <xf numFmtId="0" fontId="81" fillId="0" borderId="7" xfId="317" applyNumberFormat="1" applyFont="1" applyBorder="1" applyAlignment="1">
      <alignment horizontal="center" vertical="center" wrapText="1"/>
    </xf>
    <xf numFmtId="0" fontId="16" fillId="0" borderId="15" xfId="705" applyNumberFormat="1" applyFont="1" applyBorder="1" applyAlignment="1">
      <alignment horizontal="center" vertical="center"/>
    </xf>
    <xf numFmtId="0" fontId="16" fillId="0" borderId="11" xfId="705" applyNumberFormat="1" applyFont="1" applyBorder="1" applyAlignment="1">
      <alignment horizontal="center" vertical="center"/>
    </xf>
    <xf numFmtId="0" fontId="16" fillId="0" borderId="28" xfId="705" applyNumberFormat="1" applyFont="1" applyBorder="1" applyAlignment="1">
      <alignment horizontal="center" vertical="center"/>
    </xf>
    <xf numFmtId="0" fontId="96" fillId="0" borderId="15" xfId="705" applyNumberFormat="1" applyFont="1" applyBorder="1" applyAlignment="1">
      <alignment horizontal="center" vertical="center"/>
    </xf>
    <xf numFmtId="0" fontId="96" fillId="0" borderId="11" xfId="705" applyNumberFormat="1" applyFont="1" applyBorder="1" applyAlignment="1">
      <alignment horizontal="center" vertical="center"/>
    </xf>
    <xf numFmtId="0" fontId="96" fillId="0" borderId="28" xfId="705" applyNumberFormat="1" applyFont="1" applyBorder="1" applyAlignment="1">
      <alignment horizontal="center" vertical="center"/>
    </xf>
    <xf numFmtId="2" fontId="0" fillId="0" borderId="0" xfId="705" applyNumberFormat="1" applyFont="1" applyAlignment="1">
      <alignment horizontal="center" vertical="center"/>
    </xf>
    <xf numFmtId="0" fontId="57" fillId="0" borderId="0" xfId="705" applyNumberFormat="1" applyFont="1" applyAlignment="1">
      <alignment horizontal="center" vertical="center"/>
    </xf>
    <xf numFmtId="0" fontId="0" fillId="0" borderId="0" xfId="705" applyNumberFormat="1" applyFont="1" applyAlignment="1">
      <alignment horizontal="left" vertical="center"/>
    </xf>
    <xf numFmtId="0" fontId="21" fillId="0" borderId="8" xfId="705" applyNumberFormat="1" applyFont="1" applyBorder="1" applyAlignment="1">
      <alignment horizontal="left" vertical="center"/>
    </xf>
    <xf numFmtId="0" fontId="0" fillId="0" borderId="8" xfId="705" applyNumberFormat="1" applyFont="1" applyBorder="1" applyAlignment="1">
      <alignment horizontal="center" vertical="center"/>
    </xf>
    <xf numFmtId="0" fontId="57" fillId="0" borderId="0" xfId="317" applyNumberFormat="1" applyFont="1" applyAlignment="1">
      <alignment horizontal="center" vertical="center"/>
    </xf>
    <xf numFmtId="0" fontId="57" fillId="0" borderId="15" xfId="317" applyNumberFormat="1" applyFont="1" applyBorder="1" applyAlignment="1">
      <alignment horizontal="center" vertical="center"/>
    </xf>
    <xf numFmtId="0" fontId="57" fillId="0" borderId="11" xfId="317" applyNumberFormat="1" applyFont="1" applyBorder="1" applyAlignment="1">
      <alignment horizontal="center" vertical="center"/>
    </xf>
    <xf numFmtId="0" fontId="57" fillId="0" borderId="28" xfId="317" applyNumberFormat="1" applyFont="1" applyBorder="1" applyAlignment="1">
      <alignment horizontal="center" vertical="center"/>
    </xf>
    <xf numFmtId="0" fontId="114" fillId="0" borderId="15" xfId="317" applyNumberFormat="1" applyFont="1" applyBorder="1" applyAlignment="1">
      <alignment horizontal="center" vertical="center"/>
    </xf>
    <xf numFmtId="0" fontId="114" fillId="0" borderId="11" xfId="317" applyNumberFormat="1" applyFont="1" applyBorder="1" applyAlignment="1">
      <alignment horizontal="center" vertical="center"/>
    </xf>
    <xf numFmtId="0" fontId="114" fillId="0" borderId="28" xfId="317" applyNumberFormat="1" applyFont="1" applyBorder="1" applyAlignment="1">
      <alignment horizontal="center" vertical="center"/>
    </xf>
    <xf numFmtId="2" fontId="0" fillId="0" borderId="0" xfId="317" applyNumberFormat="1" applyFont="1" applyAlignment="1">
      <alignment horizontal="center" vertical="center"/>
    </xf>
    <xf numFmtId="0" fontId="0" fillId="0" borderId="8" xfId="317" applyNumberFormat="1" applyFont="1" applyBorder="1" applyAlignment="1">
      <alignment horizontal="center" vertical="center"/>
    </xf>
  </cellXfs>
  <cellStyles count="708">
    <cellStyle name="Currency 2" xfId="318" xr:uid="{00000000-0005-0000-0000-000000000000}"/>
    <cellStyle name="Hiperpovezava" xfId="1" builtinId="8" hidden="1"/>
    <cellStyle name="Hiperpovezava" xfId="3" builtinId="8" hidden="1"/>
    <cellStyle name="Hiperpovezava" xfId="5" builtinId="8" hidden="1"/>
    <cellStyle name="Hiperpovezava" xfId="7" builtinId="8" hidden="1"/>
    <cellStyle name="Hiperpovezava" xfId="9" builtinId="8" hidden="1"/>
    <cellStyle name="Hiperpovezava" xfId="11" builtinId="8" hidden="1"/>
    <cellStyle name="Hiperpovezava" xfId="13" builtinId="8" hidden="1"/>
    <cellStyle name="Hiperpovezava" xfId="15" builtinId="8" hidden="1"/>
    <cellStyle name="Hiperpovezava" xfId="17" builtinId="8" hidden="1"/>
    <cellStyle name="Hiperpovezava" xfId="19" builtinId="8" hidden="1"/>
    <cellStyle name="Hiperpovezava" xfId="21" builtinId="8" hidden="1"/>
    <cellStyle name="Hiperpovezava" xfId="23" builtinId="8" hidden="1"/>
    <cellStyle name="Hiperpovezava" xfId="25" builtinId="8" hidden="1"/>
    <cellStyle name="Hiperpovezava" xfId="27" builtinId="8" hidden="1"/>
    <cellStyle name="Hiperpovezava" xfId="29" builtinId="8" hidden="1"/>
    <cellStyle name="Hiperpovezava" xfId="31" builtinId="8" hidden="1"/>
    <cellStyle name="Hiperpovezava" xfId="33" builtinId="8" hidden="1"/>
    <cellStyle name="Hiperpovezava" xfId="35" builtinId="8" hidden="1"/>
    <cellStyle name="Hiperpovezava" xfId="37" builtinId="8" hidden="1"/>
    <cellStyle name="Hiperpovezava" xfId="39" builtinId="8" hidden="1"/>
    <cellStyle name="Hiperpovezava" xfId="41" builtinId="8" hidden="1"/>
    <cellStyle name="Hiperpovezava" xfId="43" builtinId="8" hidden="1"/>
    <cellStyle name="Hiperpovezava" xfId="45" builtinId="8" hidden="1"/>
    <cellStyle name="Hiperpovezava" xfId="47" builtinId="8" hidden="1"/>
    <cellStyle name="Hiperpovezava" xfId="49" builtinId="8" hidden="1"/>
    <cellStyle name="Hiperpovezava" xfId="51" builtinId="8" hidden="1"/>
    <cellStyle name="Hiperpovezava" xfId="53" builtinId="8" hidden="1"/>
    <cellStyle name="Hiperpovezava" xfId="55" builtinId="8" hidden="1"/>
    <cellStyle name="Hiperpovezava" xfId="57" builtinId="8" hidden="1"/>
    <cellStyle name="Hiperpovezava" xfId="59" builtinId="8" hidden="1"/>
    <cellStyle name="Hiperpovezava" xfId="61" builtinId="8" hidden="1"/>
    <cellStyle name="Hiperpovezava" xfId="63" builtinId="8" hidden="1"/>
    <cellStyle name="Hiperpovezava" xfId="65" builtinId="8" hidden="1"/>
    <cellStyle name="Hiperpovezava" xfId="67" builtinId="8" hidden="1"/>
    <cellStyle name="Hiperpovezava" xfId="69" builtinId="8" hidden="1"/>
    <cellStyle name="Hiperpovezava" xfId="71" builtinId="8" hidden="1"/>
    <cellStyle name="Hiperpovezava" xfId="73" builtinId="8" hidden="1"/>
    <cellStyle name="Hiperpovezava" xfId="75" builtinId="8" hidden="1"/>
    <cellStyle name="Hiperpovezava" xfId="77" builtinId="8" hidden="1"/>
    <cellStyle name="Hiperpovezava" xfId="79" builtinId="8" hidden="1"/>
    <cellStyle name="Hiperpovezava" xfId="81" builtinId="8" hidden="1"/>
    <cellStyle name="Hiperpovezava" xfId="83" builtinId="8" hidden="1"/>
    <cellStyle name="Hiperpovezava" xfId="85" builtinId="8" hidden="1"/>
    <cellStyle name="Hiperpovezava" xfId="87" builtinId="8" hidden="1"/>
    <cellStyle name="Hiperpovezava" xfId="89" builtinId="8" hidden="1"/>
    <cellStyle name="Hiperpovezava" xfId="91" builtinId="8" hidden="1"/>
    <cellStyle name="Hiperpovezava" xfId="93" builtinId="8" hidden="1"/>
    <cellStyle name="Hiperpovezava" xfId="95" builtinId="8" hidden="1"/>
    <cellStyle name="Hiperpovezava" xfId="97" builtinId="8" hidden="1"/>
    <cellStyle name="Hiperpovezava" xfId="99" builtinId="8" hidden="1"/>
    <cellStyle name="Hiperpovezava" xfId="101" builtinId="8" hidden="1"/>
    <cellStyle name="Hiperpovezava" xfId="103" builtinId="8" hidden="1"/>
    <cellStyle name="Hiperpovezava" xfId="105" builtinId="8" hidden="1"/>
    <cellStyle name="Hiperpovezava" xfId="107" builtinId="8" hidden="1"/>
    <cellStyle name="Hiperpovezava" xfId="109" builtinId="8" hidden="1"/>
    <cellStyle name="Hiperpovezava" xfId="111" builtinId="8" hidden="1"/>
    <cellStyle name="Hiperpovezava" xfId="113" builtinId="8" hidden="1"/>
    <cellStyle name="Hiperpovezava" xfId="115" builtinId="8" hidden="1"/>
    <cellStyle name="Hiperpovezava" xfId="117" builtinId="8" hidden="1"/>
    <cellStyle name="Hiperpovezava" xfId="119" builtinId="8" hidden="1"/>
    <cellStyle name="Hiperpovezava" xfId="121" builtinId="8" hidden="1"/>
    <cellStyle name="Hiperpovezava" xfId="123" builtinId="8" hidden="1"/>
    <cellStyle name="Hiperpovezava" xfId="125" builtinId="8" hidden="1"/>
    <cellStyle name="Hiperpovezava" xfId="127" builtinId="8" hidden="1"/>
    <cellStyle name="Hiperpovezava" xfId="129" builtinId="8" hidden="1"/>
    <cellStyle name="Hiperpovezava" xfId="131" builtinId="8" hidden="1"/>
    <cellStyle name="Hiperpovezava" xfId="133" builtinId="8" hidden="1"/>
    <cellStyle name="Hiperpovezava" xfId="135" builtinId="8" hidden="1"/>
    <cellStyle name="Hiperpovezava" xfId="137" builtinId="8" hidden="1"/>
    <cellStyle name="Hiperpovezava" xfId="139" builtinId="8" hidden="1"/>
    <cellStyle name="Hiperpovezava" xfId="141" builtinId="8" hidden="1"/>
    <cellStyle name="Hiperpovezava" xfId="143" builtinId="8" hidden="1"/>
    <cellStyle name="Hiperpovezava" xfId="145" builtinId="8" hidden="1"/>
    <cellStyle name="Hiperpovezava" xfId="147" builtinId="8" hidden="1"/>
    <cellStyle name="Hiperpovezava" xfId="149" builtinId="8" hidden="1"/>
    <cellStyle name="Hiperpovezava" xfId="151" builtinId="8" hidden="1"/>
    <cellStyle name="Hiperpovezava" xfId="153" builtinId="8" hidden="1"/>
    <cellStyle name="Hiperpovezava" xfId="155" builtinId="8" hidden="1"/>
    <cellStyle name="Hiperpovezava" xfId="157" builtinId="8" hidden="1"/>
    <cellStyle name="Hiperpovezava" xfId="159" builtinId="8" hidden="1"/>
    <cellStyle name="Hiperpovezava" xfId="161" builtinId="8" hidden="1"/>
    <cellStyle name="Hiperpovezava" xfId="163" builtinId="8" hidden="1"/>
    <cellStyle name="Hiperpovezava" xfId="165" builtinId="8" hidden="1"/>
    <cellStyle name="Hiperpovezava" xfId="167" builtinId="8" hidden="1"/>
    <cellStyle name="Hiperpovezava" xfId="169" builtinId="8" hidden="1"/>
    <cellStyle name="Hiperpovezava" xfId="171" builtinId="8" hidden="1"/>
    <cellStyle name="Hiperpovezava" xfId="173" builtinId="8" hidden="1"/>
    <cellStyle name="Hiperpovezava" xfId="175" builtinId="8" hidden="1"/>
    <cellStyle name="Hiperpovezava" xfId="177" builtinId="8" hidden="1"/>
    <cellStyle name="Hiperpovezava" xfId="179" builtinId="8" hidden="1"/>
    <cellStyle name="Hiperpovezava" xfId="181" builtinId="8" hidden="1"/>
    <cellStyle name="Hiperpovezava" xfId="183" builtinId="8" hidden="1"/>
    <cellStyle name="Hiperpovezava" xfId="185" builtinId="8" hidden="1"/>
    <cellStyle name="Hiperpovezava" xfId="187" builtinId="8" hidden="1"/>
    <cellStyle name="Hiperpovezava" xfId="189" builtinId="8" hidden="1"/>
    <cellStyle name="Hiperpovezava" xfId="191" builtinId="8" hidden="1"/>
    <cellStyle name="Hiperpovezava" xfId="193" builtinId="8" hidden="1"/>
    <cellStyle name="Hiperpovezava" xfId="195" builtinId="8" hidden="1"/>
    <cellStyle name="Hiperpovezava" xfId="197" builtinId="8" hidden="1"/>
    <cellStyle name="Hiperpovezava" xfId="199" builtinId="8" hidden="1"/>
    <cellStyle name="Hiperpovezava" xfId="201" builtinId="8" hidden="1"/>
    <cellStyle name="Hiperpovezava" xfId="203" builtinId="8" hidden="1"/>
    <cellStyle name="Hiperpovezava" xfId="205" builtinId="8" hidden="1"/>
    <cellStyle name="Hiperpovezava" xfId="207" builtinId="8" hidden="1"/>
    <cellStyle name="Hiperpovezava" xfId="209" builtinId="8" hidden="1"/>
    <cellStyle name="Hiperpovezava" xfId="211" builtinId="8" hidden="1"/>
    <cellStyle name="Hiperpovezava" xfId="213" builtinId="8" hidden="1"/>
    <cellStyle name="Hiperpovezava" xfId="215" builtinId="8" hidden="1"/>
    <cellStyle name="Hiperpovezava" xfId="217" builtinId="8" hidden="1"/>
    <cellStyle name="Hiperpovezava" xfId="219" builtinId="8" hidden="1"/>
    <cellStyle name="Hiperpovezava" xfId="221" builtinId="8" hidden="1"/>
    <cellStyle name="Hiperpovezava" xfId="223" builtinId="8" hidden="1"/>
    <cellStyle name="Hiperpovezava" xfId="225" builtinId="8" hidden="1"/>
    <cellStyle name="Hiperpovezava" xfId="227" builtinId="8" hidden="1"/>
    <cellStyle name="Hiperpovezava" xfId="229" builtinId="8" hidden="1"/>
    <cellStyle name="Hiperpovezava" xfId="231" builtinId="8" hidden="1"/>
    <cellStyle name="Hiperpovezava" xfId="233" builtinId="8" hidden="1"/>
    <cellStyle name="Hiperpovezava" xfId="235" builtinId="8" hidden="1"/>
    <cellStyle name="Hiperpovezava" xfId="237" builtinId="8" hidden="1"/>
    <cellStyle name="Hiperpovezava" xfId="239" builtinId="8" hidden="1"/>
    <cellStyle name="Hiperpovezava" xfId="241" builtinId="8" hidden="1"/>
    <cellStyle name="Hiperpovezava" xfId="243" builtinId="8" hidden="1"/>
    <cellStyle name="Hiperpovezava" xfId="245" builtinId="8" hidden="1"/>
    <cellStyle name="Hiperpovezava" xfId="247" builtinId="8" hidden="1"/>
    <cellStyle name="Hiperpovezava" xfId="249" builtinId="8" hidden="1"/>
    <cellStyle name="Hiperpovezava" xfId="251" builtinId="8" hidden="1"/>
    <cellStyle name="Hiperpovezava" xfId="253" builtinId="8" hidden="1"/>
    <cellStyle name="Hiperpovezava" xfId="255" builtinId="8" hidden="1"/>
    <cellStyle name="Hiperpovezava" xfId="257" builtinId="8" hidden="1"/>
    <cellStyle name="Hiperpovezava" xfId="259" builtinId="8" hidden="1"/>
    <cellStyle name="Hiperpovezava" xfId="261" builtinId="8" hidden="1"/>
    <cellStyle name="Hiperpovezava" xfId="263" builtinId="8" hidden="1"/>
    <cellStyle name="Hiperpovezava" xfId="265" builtinId="8" hidden="1"/>
    <cellStyle name="Hiperpovezava" xfId="267" builtinId="8" hidden="1"/>
    <cellStyle name="Hiperpovezava" xfId="269" builtinId="8" hidden="1"/>
    <cellStyle name="Hiperpovezava" xfId="271" builtinId="8" hidden="1"/>
    <cellStyle name="Hiperpovezava" xfId="273" builtinId="8" hidden="1"/>
    <cellStyle name="Hiperpovezava" xfId="275" builtinId="8" hidden="1"/>
    <cellStyle name="Hiperpovezava" xfId="277" builtinId="8" hidden="1"/>
    <cellStyle name="Hiperpovezava" xfId="279" builtinId="8" hidden="1"/>
    <cellStyle name="Hiperpovezava" xfId="281" builtinId="8" hidden="1"/>
    <cellStyle name="Hiperpovezava" xfId="283" builtinId="8" hidden="1"/>
    <cellStyle name="Hiperpovezava" xfId="285" builtinId="8" hidden="1"/>
    <cellStyle name="Hiperpovezava" xfId="287" builtinId="8" hidden="1"/>
    <cellStyle name="Hiperpovezava" xfId="289" builtinId="8" hidden="1"/>
    <cellStyle name="Hiperpovezava" xfId="291" builtinId="8" hidden="1"/>
    <cellStyle name="Hiperpovezava" xfId="293" builtinId="8" hidden="1"/>
    <cellStyle name="Hiperpovezava" xfId="295" builtinId="8" hidden="1"/>
    <cellStyle name="Hiperpovezava" xfId="297" builtinId="8" hidden="1"/>
    <cellStyle name="Hiperpovezava" xfId="299" builtinId="8" hidden="1"/>
    <cellStyle name="Hiperpovezava" xfId="301" builtinId="8" hidden="1"/>
    <cellStyle name="Hiperpovezava" xfId="303" builtinId="8" hidden="1"/>
    <cellStyle name="Hiperpovezava" xfId="305" builtinId="8" hidden="1"/>
    <cellStyle name="Hiperpovezava" xfId="307" builtinId="8" hidden="1"/>
    <cellStyle name="Hiperpovezava" xfId="309" builtinId="8" hidden="1"/>
    <cellStyle name="Hiperpovezava" xfId="311" builtinId="8" hidden="1"/>
    <cellStyle name="Hiperpovezava" xfId="313" builtinId="8" hidden="1"/>
    <cellStyle name="Hiperpovezava" xfId="315" builtinId="8" hidden="1"/>
    <cellStyle name="Hiperpovezava" xfId="319" builtinId="8" hidden="1"/>
    <cellStyle name="Hiperpovezava" xfId="321" builtinId="8" hidden="1"/>
    <cellStyle name="Hiperpovezava" xfId="323" builtinId="8" hidden="1"/>
    <cellStyle name="Hiperpovezava" xfId="325" builtinId="8" hidden="1"/>
    <cellStyle name="Hiperpovezava" xfId="327" builtinId="8" hidden="1"/>
    <cellStyle name="Hiperpovezava" xfId="329" builtinId="8" hidden="1"/>
    <cellStyle name="Hiperpovezava" xfId="331" builtinId="8" hidden="1"/>
    <cellStyle name="Hiperpovezava" xfId="333" builtinId="8" hidden="1"/>
    <cellStyle name="Hiperpovezava" xfId="335" builtinId="8" hidden="1"/>
    <cellStyle name="Hiperpovezava" xfId="337" builtinId="8" hidden="1"/>
    <cellStyle name="Hiperpovezava" xfId="339" builtinId="8" hidden="1"/>
    <cellStyle name="Hiperpovezava" xfId="341" builtinId="8" hidden="1"/>
    <cellStyle name="Hiperpovezava" xfId="343" builtinId="8" hidden="1"/>
    <cellStyle name="Hiperpovezava" xfId="345" builtinId="8" hidden="1"/>
    <cellStyle name="Hiperpovezava" xfId="347" builtinId="8" hidden="1"/>
    <cellStyle name="Hiperpovezava" xfId="349" builtinId="8" hidden="1"/>
    <cellStyle name="Hiperpovezava" xfId="351" builtinId="8" hidden="1"/>
    <cellStyle name="Hiperpovezava" xfId="353" builtinId="8" hidden="1"/>
    <cellStyle name="Hiperpovezava" xfId="355" builtinId="8" hidden="1"/>
    <cellStyle name="Hiperpovezava" xfId="357" builtinId="8" hidden="1"/>
    <cellStyle name="Hiperpovezava" xfId="359" builtinId="8" hidden="1"/>
    <cellStyle name="Hiperpovezava" xfId="361" builtinId="8" hidden="1"/>
    <cellStyle name="Hiperpovezava" xfId="363" builtinId="8" hidden="1"/>
    <cellStyle name="Hiperpovezava" xfId="365" builtinId="8" hidden="1"/>
    <cellStyle name="Hiperpovezava" xfId="367" builtinId="8" hidden="1"/>
    <cellStyle name="Hiperpovezava" xfId="369" builtinId="8" hidden="1"/>
    <cellStyle name="Hiperpovezava" xfId="371" builtinId="8" hidden="1"/>
    <cellStyle name="Hiperpovezava" xfId="373" builtinId="8" hidden="1"/>
    <cellStyle name="Hiperpovezava" xfId="375" builtinId="8" hidden="1"/>
    <cellStyle name="Hiperpovezava" xfId="377" builtinId="8" hidden="1"/>
    <cellStyle name="Hiperpovezava" xfId="379" builtinId="8" hidden="1"/>
    <cellStyle name="Hiperpovezava" xfId="381" builtinId="8" hidden="1"/>
    <cellStyle name="Hiperpovezava" xfId="383" builtinId="8" hidden="1"/>
    <cellStyle name="Hiperpovezava" xfId="385" builtinId="8" hidden="1"/>
    <cellStyle name="Hiperpovezava" xfId="387" builtinId="8" hidden="1"/>
    <cellStyle name="Hiperpovezava" xfId="389" builtinId="8" hidden="1"/>
    <cellStyle name="Hiperpovezava" xfId="391" builtinId="8" hidden="1"/>
    <cellStyle name="Hiperpovezava" xfId="393" builtinId="8" hidden="1"/>
    <cellStyle name="Hiperpovezava" xfId="395" builtinId="8" hidden="1"/>
    <cellStyle name="Hiperpovezava" xfId="397" builtinId="8" hidden="1"/>
    <cellStyle name="Hiperpovezava" xfId="399" builtinId="8" hidden="1"/>
    <cellStyle name="Hiperpovezava" xfId="401" builtinId="8" hidden="1"/>
    <cellStyle name="Hiperpovezava" xfId="403" builtinId="8" hidden="1"/>
    <cellStyle name="Hiperpovezava" xfId="405" builtinId="8" hidden="1"/>
    <cellStyle name="Hiperpovezava" xfId="407" builtinId="8" hidden="1"/>
    <cellStyle name="Hiperpovezava" xfId="409" builtinId="8" hidden="1"/>
    <cellStyle name="Hiperpovezava" xfId="411" builtinId="8" hidden="1"/>
    <cellStyle name="Hiperpovezava" xfId="413" builtinId="8" hidden="1"/>
    <cellStyle name="Hiperpovezava" xfId="415" builtinId="8" hidden="1"/>
    <cellStyle name="Hiperpovezava" xfId="417" builtinId="8" hidden="1"/>
    <cellStyle name="Hiperpovezava" xfId="419" builtinId="8" hidden="1"/>
    <cellStyle name="Hiperpovezava" xfId="421" builtinId="8" hidden="1"/>
    <cellStyle name="Hiperpovezava" xfId="423" builtinId="8" hidden="1"/>
    <cellStyle name="Hiperpovezava" xfId="425" builtinId="8" hidden="1"/>
    <cellStyle name="Hiperpovezava" xfId="427" builtinId="8" hidden="1"/>
    <cellStyle name="Hiperpovezava" xfId="429" builtinId="8" hidden="1"/>
    <cellStyle name="Hiperpovezava" xfId="431" builtinId="8" hidden="1"/>
    <cellStyle name="Hiperpovezava" xfId="433" builtinId="8" hidden="1"/>
    <cellStyle name="Hiperpovezava" xfId="435" builtinId="8" hidden="1"/>
    <cellStyle name="Hiperpovezava" xfId="437" builtinId="8" hidden="1"/>
    <cellStyle name="Hiperpovezava" xfId="439" builtinId="8" hidden="1"/>
    <cellStyle name="Hiperpovezava" xfId="441" builtinId="8" hidden="1"/>
    <cellStyle name="Hiperpovezava" xfId="443" builtinId="8" hidden="1"/>
    <cellStyle name="Hiperpovezava" xfId="445" builtinId="8" hidden="1"/>
    <cellStyle name="Hiperpovezava" xfId="447" builtinId="8" hidden="1"/>
    <cellStyle name="Hiperpovezava" xfId="449" builtinId="8" hidden="1"/>
    <cellStyle name="Hiperpovezava" xfId="451" builtinId="8" hidden="1"/>
    <cellStyle name="Hiperpovezava" xfId="453" builtinId="8" hidden="1"/>
    <cellStyle name="Hiperpovezava" xfId="455" builtinId="8" hidden="1"/>
    <cellStyle name="Hiperpovezava" xfId="457" builtinId="8" hidden="1"/>
    <cellStyle name="Hiperpovezava" xfId="459" builtinId="8" hidden="1"/>
    <cellStyle name="Hiperpovezava" xfId="461" builtinId="8" hidden="1"/>
    <cellStyle name="Hiperpovezava" xfId="463" builtinId="8" hidden="1"/>
    <cellStyle name="Hiperpovezava" xfId="465" builtinId="8" hidden="1"/>
    <cellStyle name="Hiperpovezava" xfId="467" builtinId="8" hidden="1"/>
    <cellStyle name="Hiperpovezava" xfId="469" builtinId="8" hidden="1"/>
    <cellStyle name="Hiperpovezava" xfId="471" builtinId="8" hidden="1"/>
    <cellStyle name="Hiperpovezava" xfId="473" builtinId="8" hidden="1"/>
    <cellStyle name="Hiperpovezava" xfId="475" builtinId="8" hidden="1"/>
    <cellStyle name="Hiperpovezava" xfId="477" builtinId="8" hidden="1"/>
    <cellStyle name="Hiperpovezava" xfId="479" builtinId="8" hidden="1"/>
    <cellStyle name="Hiperpovezava" xfId="481" builtinId="8" hidden="1"/>
    <cellStyle name="Hiperpovezava" xfId="483" builtinId="8" hidden="1"/>
    <cellStyle name="Hiperpovezava" xfId="485" builtinId="8" hidden="1"/>
    <cellStyle name="Hiperpovezava" xfId="487" builtinId="8" hidden="1"/>
    <cellStyle name="Hiperpovezava" xfId="489" builtinId="8" hidden="1"/>
    <cellStyle name="Hiperpovezava" xfId="491" builtinId="8" hidden="1"/>
    <cellStyle name="Hiperpovezava" xfId="493" builtinId="8" hidden="1"/>
    <cellStyle name="Hiperpovezava" xfId="495" builtinId="8" hidden="1"/>
    <cellStyle name="Hiperpovezava" xfId="497" builtinId="8" hidden="1"/>
    <cellStyle name="Hiperpovezava" xfId="499" builtinId="8" hidden="1"/>
    <cellStyle name="Hiperpovezava" xfId="501" builtinId="8" hidden="1"/>
    <cellStyle name="Hiperpovezava" xfId="503" builtinId="8" hidden="1"/>
    <cellStyle name="Hiperpovezava" xfId="505" builtinId="8" hidden="1"/>
    <cellStyle name="Hiperpovezava" xfId="507" builtinId="8" hidden="1"/>
    <cellStyle name="Hiperpovezava" xfId="509" builtinId="8" hidden="1"/>
    <cellStyle name="Hiperpovezava" xfId="511" builtinId="8" hidden="1"/>
    <cellStyle name="Hiperpovezava" xfId="513" builtinId="8" hidden="1"/>
    <cellStyle name="Hiperpovezava" xfId="515" builtinId="8" hidden="1"/>
    <cellStyle name="Hiperpovezava" xfId="517" builtinId="8" hidden="1"/>
    <cellStyle name="Hiperpovezava" xfId="519" builtinId="8" hidden="1"/>
    <cellStyle name="Hiperpovezava" xfId="521" builtinId="8" hidden="1"/>
    <cellStyle name="Hiperpovezava" xfId="523" builtinId="8" hidden="1"/>
    <cellStyle name="Hiperpovezava" xfId="525" builtinId="8" hidden="1"/>
    <cellStyle name="Hiperpovezava" xfId="527" builtinId="8" hidden="1"/>
    <cellStyle name="Hiperpovezava" xfId="529" builtinId="8" hidden="1"/>
    <cellStyle name="Hiperpovezava" xfId="531" builtinId="8" hidden="1"/>
    <cellStyle name="Hiperpovezava" xfId="533" builtinId="8" hidden="1"/>
    <cellStyle name="Hiperpovezava" xfId="535" builtinId="8" hidden="1"/>
    <cellStyle name="Hiperpovezava" xfId="537" builtinId="8" hidden="1"/>
    <cellStyle name="Hiperpovezava" xfId="539" builtinId="8" hidden="1"/>
    <cellStyle name="Hiperpovezava" xfId="541" builtinId="8" hidden="1"/>
    <cellStyle name="Hiperpovezava" xfId="543" builtinId="8" hidden="1"/>
    <cellStyle name="Hiperpovezava" xfId="545" builtinId="8" hidden="1"/>
    <cellStyle name="Hiperpovezava" xfId="547" builtinId="8" hidden="1"/>
    <cellStyle name="Hiperpovezava" xfId="549" builtinId="8" hidden="1"/>
    <cellStyle name="Hiperpovezava" xfId="551" builtinId="8" hidden="1"/>
    <cellStyle name="Hiperpovezava" xfId="553" builtinId="8" hidden="1"/>
    <cellStyle name="Hiperpovezava" xfId="555" builtinId="8" hidden="1"/>
    <cellStyle name="Hiperpovezava" xfId="557" builtinId="8" hidden="1"/>
    <cellStyle name="Hiperpovezava" xfId="559" builtinId="8" hidden="1"/>
    <cellStyle name="Hiperpovezava" xfId="561" builtinId="8" hidden="1"/>
    <cellStyle name="Hiperpovezava" xfId="563" builtinId="8" hidden="1"/>
    <cellStyle name="Hiperpovezava" xfId="565" builtinId="8" hidden="1"/>
    <cellStyle name="Hiperpovezava" xfId="567" builtinId="8" hidden="1"/>
    <cellStyle name="Hiperpovezava" xfId="569" builtinId="8" hidden="1"/>
    <cellStyle name="Hiperpovezava" xfId="571" builtinId="8" hidden="1"/>
    <cellStyle name="Hiperpovezava" xfId="573" builtinId="8" hidden="1"/>
    <cellStyle name="Hiperpovezava" xfId="575" builtinId="8" hidden="1"/>
    <cellStyle name="Hiperpovezava" xfId="577" builtinId="8" hidden="1"/>
    <cellStyle name="Hiperpovezava" xfId="579" builtinId="8" hidden="1"/>
    <cellStyle name="Hiperpovezava" xfId="581" builtinId="8" hidden="1"/>
    <cellStyle name="Hiperpovezava" xfId="583" builtinId="8" hidden="1"/>
    <cellStyle name="Hiperpovezava" xfId="585" builtinId="8" hidden="1"/>
    <cellStyle name="Hiperpovezava" xfId="587" builtinId="8" hidden="1"/>
    <cellStyle name="Hiperpovezava" xfId="589" builtinId="8" hidden="1"/>
    <cellStyle name="Hiperpovezava" xfId="591" builtinId="8" hidden="1"/>
    <cellStyle name="Hiperpovezava" xfId="593" builtinId="8" hidden="1"/>
    <cellStyle name="Hiperpovezava" xfId="595" builtinId="8" hidden="1"/>
    <cellStyle name="Hiperpovezava" xfId="597" builtinId="8" hidden="1"/>
    <cellStyle name="Hiperpovezava" xfId="599" builtinId="8" hidden="1"/>
    <cellStyle name="Hiperpovezava" xfId="601" builtinId="8" hidden="1"/>
    <cellStyle name="Hiperpovezava" xfId="603" builtinId="8" hidden="1"/>
    <cellStyle name="Hiperpovezava" xfId="605" builtinId="8" hidden="1"/>
    <cellStyle name="Hiperpovezava" xfId="607" builtinId="8" hidden="1"/>
    <cellStyle name="Hiperpovezava" xfId="609" builtinId="8" hidden="1"/>
    <cellStyle name="Hiperpovezava" xfId="611" builtinId="8" hidden="1"/>
    <cellStyle name="Hiperpovezava" xfId="613" builtinId="8" hidden="1"/>
    <cellStyle name="Hiperpovezava" xfId="615" builtinId="8" hidden="1"/>
    <cellStyle name="Hiperpovezava" xfId="617" builtinId="8" hidden="1"/>
    <cellStyle name="Hiperpovezava" xfId="619" builtinId="8" hidden="1"/>
    <cellStyle name="Hiperpovezava" xfId="621" builtinId="8" hidden="1"/>
    <cellStyle name="Hiperpovezava" xfId="623" builtinId="8" hidden="1"/>
    <cellStyle name="Hiperpovezava" xfId="625" builtinId="8" hidden="1"/>
    <cellStyle name="Hiperpovezava" xfId="627" builtinId="8" hidden="1"/>
    <cellStyle name="Hiperpovezava" xfId="629" builtinId="8" hidden="1"/>
    <cellStyle name="Hiperpovezava" xfId="631" builtinId="8" hidden="1"/>
    <cellStyle name="Hiperpovezava" xfId="633" builtinId="8" hidden="1"/>
    <cellStyle name="Hiperpovezava" xfId="635" builtinId="8" hidden="1"/>
    <cellStyle name="Hiperpovezava" xfId="637" builtinId="8" hidden="1"/>
    <cellStyle name="Hiperpovezava" xfId="639" builtinId="8" hidden="1"/>
    <cellStyle name="Hiperpovezava" xfId="641" builtinId="8" hidden="1"/>
    <cellStyle name="Hiperpovezava" xfId="643" builtinId="8" hidden="1"/>
    <cellStyle name="Hiperpovezava" xfId="645" builtinId="8" hidden="1"/>
    <cellStyle name="Hiperpovezava" xfId="647" builtinId="8" hidden="1"/>
    <cellStyle name="Hiperpovezava" xfId="649" builtinId="8" hidden="1"/>
    <cellStyle name="Hiperpovezava" xfId="651" builtinId="8" hidden="1"/>
    <cellStyle name="Hiperpovezava" xfId="653" builtinId="8" hidden="1"/>
    <cellStyle name="Hiperpovezava" xfId="655" builtinId="8" hidden="1"/>
    <cellStyle name="Hiperpovezava" xfId="657" builtinId="8" hidden="1"/>
    <cellStyle name="Hiperpovezava" xfId="659" builtinId="8" hidden="1"/>
    <cellStyle name="Hiperpovezava" xfId="661" builtinId="8" hidden="1"/>
    <cellStyle name="Hiperpovezava" xfId="663" builtinId="8" hidden="1"/>
    <cellStyle name="Hiperpovezava" xfId="665" builtinId="8" hidden="1"/>
    <cellStyle name="Hiperpovezava" xfId="667" builtinId="8" hidden="1"/>
    <cellStyle name="Hiperpovezava" xfId="669" builtinId="8" hidden="1"/>
    <cellStyle name="Hiperpovezava" xfId="671" builtinId="8" hidden="1"/>
    <cellStyle name="Hiperpovezava" xfId="673" builtinId="8" hidden="1"/>
    <cellStyle name="Hiperpovezava" xfId="675" builtinId="8" hidden="1"/>
    <cellStyle name="Hiperpovezava" xfId="677" builtinId="8" hidden="1"/>
    <cellStyle name="Hiperpovezava" xfId="679" builtinId="8" hidden="1"/>
    <cellStyle name="Hiperpovezava" xfId="681" builtinId="8" hidden="1"/>
    <cellStyle name="Hiperpovezava" xfId="683" builtinId="8" hidden="1"/>
    <cellStyle name="Hiperpovezava" xfId="685" builtinId="8" hidden="1"/>
    <cellStyle name="Hiperpovezava" xfId="687" builtinId="8" hidden="1"/>
    <cellStyle name="Hiperpovezava" xfId="689" builtinId="8" hidden="1"/>
    <cellStyle name="Hiperpovezava" xfId="693" builtinId="8" hidden="1"/>
    <cellStyle name="Hiperpovezava" xfId="695" builtinId="8" hidden="1"/>
    <cellStyle name="Hiperpovezava" xfId="697" builtinId="8" hidden="1"/>
    <cellStyle name="Hiperpovezava" xfId="699" builtinId="8" hidden="1"/>
    <cellStyle name="Hiperpovezava" xfId="701" builtinId="8" hidden="1"/>
    <cellStyle name="Navadno" xfId="0" builtinId="0"/>
    <cellStyle name="Navadno 2" xfId="704" xr:uid="{D3CE1E62-0A09-A14A-A158-DC622C312F3C}"/>
    <cellStyle name="Navadno 2 2" xfId="707" xr:uid="{5D311A6D-267E-456E-AD12-D24268A93D13}"/>
    <cellStyle name="Normal 2" xfId="317" xr:uid="{00000000-0005-0000-0000-00005F010000}"/>
    <cellStyle name="Normal 2 2" xfId="705" xr:uid="{E52D7B5C-87F0-4E52-97DD-03AE517741AA}"/>
    <cellStyle name="Obiskana hiperpovezava" xfId="2" builtinId="9" hidden="1"/>
    <cellStyle name="Obiskana hiperpovezava" xfId="4" builtinId="9" hidden="1"/>
    <cellStyle name="Obiskana hiperpovezava" xfId="6" builtinId="9" hidden="1"/>
    <cellStyle name="Obiskana hiperpovezava" xfId="8" builtinId="9" hidden="1"/>
    <cellStyle name="Obiskana hiperpovezava" xfId="10" builtinId="9" hidden="1"/>
    <cellStyle name="Obiskana hiperpovezava" xfId="12" builtinId="9" hidden="1"/>
    <cellStyle name="Obiskana hiperpovezava" xfId="14" builtinId="9" hidden="1"/>
    <cellStyle name="Obiskana hiperpovezava" xfId="16" builtinId="9" hidden="1"/>
    <cellStyle name="Obiskana hiperpovezava" xfId="18" builtinId="9" hidden="1"/>
    <cellStyle name="Obiskana hiperpovezava" xfId="20" builtinId="9" hidden="1"/>
    <cellStyle name="Obiskana hiperpovezava" xfId="22" builtinId="9" hidden="1"/>
    <cellStyle name="Obiskana hiperpovezava" xfId="24" builtinId="9" hidden="1"/>
    <cellStyle name="Obiskana hiperpovezava" xfId="26" builtinId="9" hidden="1"/>
    <cellStyle name="Obiskana hiperpovezava" xfId="28" builtinId="9" hidden="1"/>
    <cellStyle name="Obiskana hiperpovezava" xfId="30" builtinId="9" hidden="1"/>
    <cellStyle name="Obiskana hiperpovezava" xfId="32" builtinId="9" hidden="1"/>
    <cellStyle name="Obiskana hiperpovezava" xfId="34" builtinId="9" hidden="1"/>
    <cellStyle name="Obiskana hiperpovezava" xfId="36" builtinId="9" hidden="1"/>
    <cellStyle name="Obiskana hiperpovezava" xfId="38" builtinId="9" hidden="1"/>
    <cellStyle name="Obiskana hiperpovezava" xfId="40" builtinId="9" hidden="1"/>
    <cellStyle name="Obiskana hiperpovezava" xfId="42" builtinId="9" hidden="1"/>
    <cellStyle name="Obiskana hiperpovezava" xfId="44" builtinId="9" hidden="1"/>
    <cellStyle name="Obiskana hiperpovezava" xfId="46" builtinId="9" hidden="1"/>
    <cellStyle name="Obiskana hiperpovezava" xfId="48" builtinId="9" hidden="1"/>
    <cellStyle name="Obiskana hiperpovezava" xfId="50" builtinId="9" hidden="1"/>
    <cellStyle name="Obiskana hiperpovezava" xfId="52" builtinId="9" hidden="1"/>
    <cellStyle name="Obiskana hiperpovezava" xfId="54" builtinId="9" hidden="1"/>
    <cellStyle name="Obiskana hiperpovezava" xfId="56" builtinId="9" hidden="1"/>
    <cellStyle name="Obiskana hiperpovezava" xfId="58" builtinId="9" hidden="1"/>
    <cellStyle name="Obiskana hiperpovezava" xfId="60" builtinId="9" hidden="1"/>
    <cellStyle name="Obiskana hiperpovezava" xfId="62" builtinId="9" hidden="1"/>
    <cellStyle name="Obiskana hiperpovezava" xfId="64" builtinId="9" hidden="1"/>
    <cellStyle name="Obiskana hiperpovezava" xfId="66" builtinId="9" hidden="1"/>
    <cellStyle name="Obiskana hiperpovezava" xfId="68" builtinId="9" hidden="1"/>
    <cellStyle name="Obiskana hiperpovezava" xfId="70" builtinId="9" hidden="1"/>
    <cellStyle name="Obiskana hiperpovezava" xfId="72" builtinId="9" hidden="1"/>
    <cellStyle name="Obiskana hiperpovezava" xfId="74" builtinId="9" hidden="1"/>
    <cellStyle name="Obiskana hiperpovezava" xfId="76" builtinId="9" hidden="1"/>
    <cellStyle name="Obiskana hiperpovezava" xfId="78" builtinId="9" hidden="1"/>
    <cellStyle name="Obiskana hiperpovezava" xfId="80" builtinId="9" hidden="1"/>
    <cellStyle name="Obiskana hiperpovezava" xfId="82" builtinId="9" hidden="1"/>
    <cellStyle name="Obiskana hiperpovezava" xfId="84" builtinId="9" hidden="1"/>
    <cellStyle name="Obiskana hiperpovezava" xfId="86" builtinId="9" hidden="1"/>
    <cellStyle name="Obiskana hiperpovezava" xfId="88" builtinId="9" hidden="1"/>
    <cellStyle name="Obiskana hiperpovezava" xfId="90" builtinId="9" hidden="1"/>
    <cellStyle name="Obiskana hiperpovezava" xfId="92" builtinId="9" hidden="1"/>
    <cellStyle name="Obiskana hiperpovezava" xfId="94" builtinId="9" hidden="1"/>
    <cellStyle name="Obiskana hiperpovezava" xfId="96" builtinId="9" hidden="1"/>
    <cellStyle name="Obiskana hiperpovezava" xfId="98" builtinId="9" hidden="1"/>
    <cellStyle name="Obiskana hiperpovezava" xfId="100" builtinId="9" hidden="1"/>
    <cellStyle name="Obiskana hiperpovezava" xfId="102" builtinId="9" hidden="1"/>
    <cellStyle name="Obiskana hiperpovezava" xfId="104" builtinId="9" hidden="1"/>
    <cellStyle name="Obiskana hiperpovezava" xfId="106" builtinId="9" hidden="1"/>
    <cellStyle name="Obiskana hiperpovezava" xfId="108" builtinId="9" hidden="1"/>
    <cellStyle name="Obiskana hiperpovezava" xfId="110" builtinId="9" hidden="1"/>
    <cellStyle name="Obiskana hiperpovezava" xfId="112" builtinId="9" hidden="1"/>
    <cellStyle name="Obiskana hiperpovezava" xfId="114" builtinId="9" hidden="1"/>
    <cellStyle name="Obiskana hiperpovezava" xfId="116" builtinId="9" hidden="1"/>
    <cellStyle name="Obiskana hiperpovezava" xfId="118" builtinId="9" hidden="1"/>
    <cellStyle name="Obiskana hiperpovezava" xfId="120" builtinId="9" hidden="1"/>
    <cellStyle name="Obiskana hiperpovezava" xfId="122" builtinId="9" hidden="1"/>
    <cellStyle name="Obiskana hiperpovezava" xfId="124" builtinId="9" hidden="1"/>
    <cellStyle name="Obiskana hiperpovezava" xfId="126" builtinId="9" hidden="1"/>
    <cellStyle name="Obiskana hiperpovezava" xfId="128" builtinId="9" hidden="1"/>
    <cellStyle name="Obiskana hiperpovezava" xfId="130" builtinId="9" hidden="1"/>
    <cellStyle name="Obiskana hiperpovezava" xfId="132" builtinId="9" hidden="1"/>
    <cellStyle name="Obiskana hiperpovezava" xfId="134" builtinId="9" hidden="1"/>
    <cellStyle name="Obiskana hiperpovezava" xfId="136" builtinId="9" hidden="1"/>
    <cellStyle name="Obiskana hiperpovezava" xfId="138" builtinId="9" hidden="1"/>
    <cellStyle name="Obiskana hiperpovezava" xfId="140" builtinId="9" hidden="1"/>
    <cellStyle name="Obiskana hiperpovezava" xfId="142" builtinId="9" hidden="1"/>
    <cellStyle name="Obiskana hiperpovezava" xfId="144" builtinId="9" hidden="1"/>
    <cellStyle name="Obiskana hiperpovezava" xfId="146" builtinId="9" hidden="1"/>
    <cellStyle name="Obiskana hiperpovezava" xfId="148" builtinId="9" hidden="1"/>
    <cellStyle name="Obiskana hiperpovezava" xfId="150" builtinId="9" hidden="1"/>
    <cellStyle name="Obiskana hiperpovezava" xfId="152" builtinId="9" hidden="1"/>
    <cellStyle name="Obiskana hiperpovezava" xfId="154" builtinId="9" hidden="1"/>
    <cellStyle name="Obiskana hiperpovezava" xfId="156" builtinId="9" hidden="1"/>
    <cellStyle name="Obiskana hiperpovezava" xfId="158" builtinId="9" hidden="1"/>
    <cellStyle name="Obiskana hiperpovezava" xfId="160" builtinId="9" hidden="1"/>
    <cellStyle name="Obiskana hiperpovezava" xfId="162" builtinId="9" hidden="1"/>
    <cellStyle name="Obiskana hiperpovezava" xfId="164" builtinId="9" hidden="1"/>
    <cellStyle name="Obiskana hiperpovezava" xfId="166" builtinId="9" hidden="1"/>
    <cellStyle name="Obiskana hiperpovezava" xfId="168" builtinId="9" hidden="1"/>
    <cellStyle name="Obiskana hiperpovezava" xfId="170" builtinId="9" hidden="1"/>
    <cellStyle name="Obiskana hiperpovezava" xfId="172" builtinId="9" hidden="1"/>
    <cellStyle name="Obiskana hiperpovezava" xfId="174" builtinId="9" hidden="1"/>
    <cellStyle name="Obiskana hiperpovezava" xfId="176" builtinId="9" hidden="1"/>
    <cellStyle name="Obiskana hiperpovezava" xfId="178" builtinId="9" hidden="1"/>
    <cellStyle name="Obiskana hiperpovezava" xfId="180" builtinId="9" hidden="1"/>
    <cellStyle name="Obiskana hiperpovezava" xfId="182" builtinId="9" hidden="1"/>
    <cellStyle name="Obiskana hiperpovezava" xfId="184" builtinId="9" hidden="1"/>
    <cellStyle name="Obiskana hiperpovezava" xfId="186" builtinId="9" hidden="1"/>
    <cellStyle name="Obiskana hiperpovezava" xfId="188" builtinId="9" hidden="1"/>
    <cellStyle name="Obiskana hiperpovezava" xfId="190" builtinId="9" hidden="1"/>
    <cellStyle name="Obiskana hiperpovezava" xfId="192" builtinId="9" hidden="1"/>
    <cellStyle name="Obiskana hiperpovezava" xfId="194" builtinId="9" hidden="1"/>
    <cellStyle name="Obiskana hiperpovezava" xfId="196" builtinId="9" hidden="1"/>
    <cellStyle name="Obiskana hiperpovezava" xfId="198" builtinId="9" hidden="1"/>
    <cellStyle name="Obiskana hiperpovezava" xfId="200" builtinId="9" hidden="1"/>
    <cellStyle name="Obiskana hiperpovezava" xfId="202" builtinId="9" hidden="1"/>
    <cellStyle name="Obiskana hiperpovezava" xfId="204" builtinId="9" hidden="1"/>
    <cellStyle name="Obiskana hiperpovezava" xfId="206" builtinId="9" hidden="1"/>
    <cellStyle name="Obiskana hiperpovezava" xfId="208" builtinId="9" hidden="1"/>
    <cellStyle name="Obiskana hiperpovezava" xfId="210" builtinId="9" hidden="1"/>
    <cellStyle name="Obiskana hiperpovezava" xfId="212" builtinId="9" hidden="1"/>
    <cellStyle name="Obiskana hiperpovezava" xfId="214" builtinId="9" hidden="1"/>
    <cellStyle name="Obiskana hiperpovezava" xfId="216" builtinId="9" hidden="1"/>
    <cellStyle name="Obiskana hiperpovezava" xfId="218" builtinId="9" hidden="1"/>
    <cellStyle name="Obiskana hiperpovezava" xfId="220" builtinId="9" hidden="1"/>
    <cellStyle name="Obiskana hiperpovezava" xfId="222" builtinId="9" hidden="1"/>
    <cellStyle name="Obiskana hiperpovezava" xfId="224" builtinId="9" hidden="1"/>
    <cellStyle name="Obiskana hiperpovezava" xfId="226" builtinId="9" hidden="1"/>
    <cellStyle name="Obiskana hiperpovezava" xfId="228" builtinId="9" hidden="1"/>
    <cellStyle name="Obiskana hiperpovezava" xfId="230" builtinId="9" hidden="1"/>
    <cellStyle name="Obiskana hiperpovezava" xfId="232" builtinId="9" hidden="1"/>
    <cellStyle name="Obiskana hiperpovezava" xfId="234" builtinId="9" hidden="1"/>
    <cellStyle name="Obiskana hiperpovezava" xfId="236" builtinId="9" hidden="1"/>
    <cellStyle name="Obiskana hiperpovezava" xfId="238" builtinId="9" hidden="1"/>
    <cellStyle name="Obiskana hiperpovezava" xfId="240" builtinId="9" hidden="1"/>
    <cellStyle name="Obiskana hiperpovezava" xfId="242" builtinId="9" hidden="1"/>
    <cellStyle name="Obiskana hiperpovezava" xfId="244" builtinId="9" hidden="1"/>
    <cellStyle name="Obiskana hiperpovezava" xfId="246" builtinId="9" hidden="1"/>
    <cellStyle name="Obiskana hiperpovezava" xfId="248" builtinId="9" hidden="1"/>
    <cellStyle name="Obiskana hiperpovezava" xfId="250" builtinId="9" hidden="1"/>
    <cellStyle name="Obiskana hiperpovezava" xfId="252" builtinId="9" hidden="1"/>
    <cellStyle name="Obiskana hiperpovezava" xfId="254" builtinId="9" hidden="1"/>
    <cellStyle name="Obiskana hiperpovezava" xfId="256" builtinId="9" hidden="1"/>
    <cellStyle name="Obiskana hiperpovezava" xfId="258" builtinId="9" hidden="1"/>
    <cellStyle name="Obiskana hiperpovezava" xfId="260" builtinId="9" hidden="1"/>
    <cellStyle name="Obiskana hiperpovezava" xfId="262" builtinId="9" hidden="1"/>
    <cellStyle name="Obiskana hiperpovezava" xfId="264" builtinId="9" hidden="1"/>
    <cellStyle name="Obiskana hiperpovezava" xfId="266" builtinId="9" hidden="1"/>
    <cellStyle name="Obiskana hiperpovezava" xfId="268" builtinId="9" hidden="1"/>
    <cellStyle name="Obiskana hiperpovezava" xfId="270" builtinId="9" hidden="1"/>
    <cellStyle name="Obiskana hiperpovezava" xfId="272" builtinId="9" hidden="1"/>
    <cellStyle name="Obiskana hiperpovezava" xfId="274" builtinId="9" hidden="1"/>
    <cellStyle name="Obiskana hiperpovezava" xfId="276" builtinId="9" hidden="1"/>
    <cellStyle name="Obiskana hiperpovezava" xfId="278" builtinId="9" hidden="1"/>
    <cellStyle name="Obiskana hiperpovezava" xfId="280" builtinId="9" hidden="1"/>
    <cellStyle name="Obiskana hiperpovezava" xfId="282" builtinId="9" hidden="1"/>
    <cellStyle name="Obiskana hiperpovezava" xfId="284" builtinId="9" hidden="1"/>
    <cellStyle name="Obiskana hiperpovezava" xfId="286" builtinId="9" hidden="1"/>
    <cellStyle name="Obiskana hiperpovezava" xfId="288" builtinId="9" hidden="1"/>
    <cellStyle name="Obiskana hiperpovezava" xfId="290" builtinId="9" hidden="1"/>
    <cellStyle name="Obiskana hiperpovezava" xfId="292" builtinId="9" hidden="1"/>
    <cellStyle name="Obiskana hiperpovezava" xfId="294" builtinId="9" hidden="1"/>
    <cellStyle name="Obiskana hiperpovezava" xfId="296" builtinId="9" hidden="1"/>
    <cellStyle name="Obiskana hiperpovezava" xfId="298" builtinId="9" hidden="1"/>
    <cellStyle name="Obiskana hiperpovezava" xfId="300" builtinId="9" hidden="1"/>
    <cellStyle name="Obiskana hiperpovezava" xfId="302" builtinId="9" hidden="1"/>
    <cellStyle name="Obiskana hiperpovezava" xfId="304" builtinId="9" hidden="1"/>
    <cellStyle name="Obiskana hiperpovezava" xfId="306" builtinId="9" hidden="1"/>
    <cellStyle name="Obiskana hiperpovezava" xfId="308" builtinId="9" hidden="1"/>
    <cellStyle name="Obiskana hiperpovezava" xfId="310" builtinId="9" hidden="1"/>
    <cellStyle name="Obiskana hiperpovezava" xfId="312" builtinId="9" hidden="1"/>
    <cellStyle name="Obiskana hiperpovezava" xfId="314" builtinId="9" hidden="1"/>
    <cellStyle name="Obiskana hiperpovezava" xfId="316" builtinId="9" hidden="1"/>
    <cellStyle name="Obiskana hiperpovezava" xfId="320" builtinId="9" hidden="1"/>
    <cellStyle name="Obiskana hiperpovezava" xfId="322" builtinId="9" hidden="1"/>
    <cellStyle name="Obiskana hiperpovezava" xfId="324" builtinId="9" hidden="1"/>
    <cellStyle name="Obiskana hiperpovezava" xfId="326" builtinId="9" hidden="1"/>
    <cellStyle name="Obiskana hiperpovezava" xfId="328" builtinId="9" hidden="1"/>
    <cellStyle name="Obiskana hiperpovezava" xfId="330" builtinId="9" hidden="1"/>
    <cellStyle name="Obiskana hiperpovezava" xfId="332" builtinId="9" hidden="1"/>
    <cellStyle name="Obiskana hiperpovezava" xfId="334" builtinId="9" hidden="1"/>
    <cellStyle name="Obiskana hiperpovezava" xfId="336" builtinId="9" hidden="1"/>
    <cellStyle name="Obiskana hiperpovezava" xfId="338" builtinId="9" hidden="1"/>
    <cellStyle name="Obiskana hiperpovezava" xfId="340" builtinId="9" hidden="1"/>
    <cellStyle name="Obiskana hiperpovezava" xfId="342" builtinId="9" hidden="1"/>
    <cellStyle name="Obiskana hiperpovezava" xfId="344" builtinId="9" hidden="1"/>
    <cellStyle name="Obiskana hiperpovezava" xfId="346" builtinId="9" hidden="1"/>
    <cellStyle name="Obiskana hiperpovezava" xfId="348" builtinId="9" hidden="1"/>
    <cellStyle name="Obiskana hiperpovezava" xfId="350" builtinId="9" hidden="1"/>
    <cellStyle name="Obiskana hiperpovezava" xfId="352" builtinId="9" hidden="1"/>
    <cellStyle name="Obiskana hiperpovezava" xfId="354" builtinId="9" hidden="1"/>
    <cellStyle name="Obiskana hiperpovezava" xfId="356" builtinId="9" hidden="1"/>
    <cellStyle name="Obiskana hiperpovezava" xfId="358" builtinId="9" hidden="1"/>
    <cellStyle name="Obiskana hiperpovezava" xfId="360" builtinId="9" hidden="1"/>
    <cellStyle name="Obiskana hiperpovezava" xfId="362" builtinId="9" hidden="1"/>
    <cellStyle name="Obiskana hiperpovezava" xfId="364" builtinId="9" hidden="1"/>
    <cellStyle name="Obiskana hiperpovezava" xfId="366" builtinId="9" hidden="1"/>
    <cellStyle name="Obiskana hiperpovezava" xfId="368" builtinId="9" hidden="1"/>
    <cellStyle name="Obiskana hiperpovezava" xfId="370" builtinId="9" hidden="1"/>
    <cellStyle name="Obiskana hiperpovezava" xfId="372" builtinId="9" hidden="1"/>
    <cellStyle name="Obiskana hiperpovezava" xfId="374" builtinId="9" hidden="1"/>
    <cellStyle name="Obiskana hiperpovezava" xfId="376" builtinId="9" hidden="1"/>
    <cellStyle name="Obiskana hiperpovezava" xfId="378" builtinId="9" hidden="1"/>
    <cellStyle name="Obiskana hiperpovezava" xfId="380" builtinId="9" hidden="1"/>
    <cellStyle name="Obiskana hiperpovezava" xfId="382" builtinId="9" hidden="1"/>
    <cellStyle name="Obiskana hiperpovezava" xfId="384" builtinId="9" hidden="1"/>
    <cellStyle name="Obiskana hiperpovezava" xfId="386" builtinId="9" hidden="1"/>
    <cellStyle name="Obiskana hiperpovezava" xfId="388" builtinId="9" hidden="1"/>
    <cellStyle name="Obiskana hiperpovezava" xfId="390" builtinId="9" hidden="1"/>
    <cellStyle name="Obiskana hiperpovezava" xfId="392" builtinId="9" hidden="1"/>
    <cellStyle name="Obiskana hiperpovezava" xfId="394" builtinId="9" hidden="1"/>
    <cellStyle name="Obiskana hiperpovezava" xfId="396" builtinId="9" hidden="1"/>
    <cellStyle name="Obiskana hiperpovezava" xfId="398" builtinId="9" hidden="1"/>
    <cellStyle name="Obiskana hiperpovezava" xfId="400" builtinId="9" hidden="1"/>
    <cellStyle name="Obiskana hiperpovezava" xfId="402" builtinId="9" hidden="1"/>
    <cellStyle name="Obiskana hiperpovezava" xfId="404" builtinId="9" hidden="1"/>
    <cellStyle name="Obiskana hiperpovezava" xfId="406" builtinId="9" hidden="1"/>
    <cellStyle name="Obiskana hiperpovezava" xfId="408" builtinId="9" hidden="1"/>
    <cellStyle name="Obiskana hiperpovezava" xfId="410" builtinId="9" hidden="1"/>
    <cellStyle name="Obiskana hiperpovezava" xfId="412" builtinId="9" hidden="1"/>
    <cellStyle name="Obiskana hiperpovezava" xfId="414" builtinId="9" hidden="1"/>
    <cellStyle name="Obiskana hiperpovezava" xfId="416" builtinId="9" hidden="1"/>
    <cellStyle name="Obiskana hiperpovezava" xfId="418" builtinId="9" hidden="1"/>
    <cellStyle name="Obiskana hiperpovezava" xfId="420" builtinId="9" hidden="1"/>
    <cellStyle name="Obiskana hiperpovezava" xfId="422" builtinId="9" hidden="1"/>
    <cellStyle name="Obiskana hiperpovezava" xfId="424" builtinId="9" hidden="1"/>
    <cellStyle name="Obiskana hiperpovezava" xfId="426" builtinId="9" hidden="1"/>
    <cellStyle name="Obiskana hiperpovezava" xfId="428" builtinId="9" hidden="1"/>
    <cellStyle name="Obiskana hiperpovezava" xfId="430" builtinId="9" hidden="1"/>
    <cellStyle name="Obiskana hiperpovezava" xfId="432" builtinId="9" hidden="1"/>
    <cellStyle name="Obiskana hiperpovezava" xfId="434" builtinId="9" hidden="1"/>
    <cellStyle name="Obiskana hiperpovezava" xfId="436" builtinId="9" hidden="1"/>
    <cellStyle name="Obiskana hiperpovezava" xfId="438" builtinId="9" hidden="1"/>
    <cellStyle name="Obiskana hiperpovezava" xfId="440" builtinId="9" hidden="1"/>
    <cellStyle name="Obiskana hiperpovezava" xfId="442" builtinId="9" hidden="1"/>
    <cellStyle name="Obiskana hiperpovezava" xfId="444" builtinId="9" hidden="1"/>
    <cellStyle name="Obiskana hiperpovezava" xfId="446" builtinId="9" hidden="1"/>
    <cellStyle name="Obiskana hiperpovezava" xfId="448" builtinId="9" hidden="1"/>
    <cellStyle name="Obiskana hiperpovezava" xfId="450" builtinId="9" hidden="1"/>
    <cellStyle name="Obiskana hiperpovezava" xfId="452" builtinId="9" hidden="1"/>
    <cellStyle name="Obiskana hiperpovezava" xfId="454" builtinId="9" hidden="1"/>
    <cellStyle name="Obiskana hiperpovezava" xfId="456" builtinId="9" hidden="1"/>
    <cellStyle name="Obiskana hiperpovezava" xfId="458" builtinId="9" hidden="1"/>
    <cellStyle name="Obiskana hiperpovezava" xfId="460" builtinId="9" hidden="1"/>
    <cellStyle name="Obiskana hiperpovezava" xfId="462" builtinId="9" hidden="1"/>
    <cellStyle name="Obiskana hiperpovezava" xfId="464" builtinId="9" hidden="1"/>
    <cellStyle name="Obiskana hiperpovezava" xfId="466" builtinId="9" hidden="1"/>
    <cellStyle name="Obiskana hiperpovezava" xfId="468" builtinId="9" hidden="1"/>
    <cellStyle name="Obiskana hiperpovezava" xfId="470" builtinId="9" hidden="1"/>
    <cellStyle name="Obiskana hiperpovezava" xfId="472" builtinId="9" hidden="1"/>
    <cellStyle name="Obiskana hiperpovezava" xfId="474" builtinId="9" hidden="1"/>
    <cellStyle name="Obiskana hiperpovezava" xfId="476" builtinId="9" hidden="1"/>
    <cellStyle name="Obiskana hiperpovezava" xfId="478" builtinId="9" hidden="1"/>
    <cellStyle name="Obiskana hiperpovezava" xfId="480" builtinId="9" hidden="1"/>
    <cellStyle name="Obiskana hiperpovezava" xfId="482" builtinId="9" hidden="1"/>
    <cellStyle name="Obiskana hiperpovezava" xfId="484" builtinId="9" hidden="1"/>
    <cellStyle name="Obiskana hiperpovezava" xfId="486" builtinId="9" hidden="1"/>
    <cellStyle name="Obiskana hiperpovezava" xfId="488" builtinId="9" hidden="1"/>
    <cellStyle name="Obiskana hiperpovezava" xfId="490" builtinId="9" hidden="1"/>
    <cellStyle name="Obiskana hiperpovezava" xfId="492" builtinId="9" hidden="1"/>
    <cellStyle name="Obiskana hiperpovezava" xfId="494" builtinId="9" hidden="1"/>
    <cellStyle name="Obiskana hiperpovezava" xfId="496" builtinId="9" hidden="1"/>
    <cellStyle name="Obiskana hiperpovezava" xfId="498" builtinId="9" hidden="1"/>
    <cellStyle name="Obiskana hiperpovezava" xfId="500" builtinId="9" hidden="1"/>
    <cellStyle name="Obiskana hiperpovezava" xfId="502" builtinId="9" hidden="1"/>
    <cellStyle name="Obiskana hiperpovezava" xfId="504" builtinId="9" hidden="1"/>
    <cellStyle name="Obiskana hiperpovezava" xfId="506" builtinId="9" hidden="1"/>
    <cellStyle name="Obiskana hiperpovezava" xfId="508" builtinId="9" hidden="1"/>
    <cellStyle name="Obiskana hiperpovezava" xfId="510" builtinId="9" hidden="1"/>
    <cellStyle name="Obiskana hiperpovezava" xfId="512" builtinId="9" hidden="1"/>
    <cellStyle name="Obiskana hiperpovezava" xfId="514" builtinId="9" hidden="1"/>
    <cellStyle name="Obiskana hiperpovezava" xfId="516" builtinId="9" hidden="1"/>
    <cellStyle name="Obiskana hiperpovezava" xfId="518" builtinId="9" hidden="1"/>
    <cellStyle name="Obiskana hiperpovezava" xfId="520" builtinId="9" hidden="1"/>
    <cellStyle name="Obiskana hiperpovezava" xfId="522" builtinId="9" hidden="1"/>
    <cellStyle name="Obiskana hiperpovezava" xfId="524" builtinId="9" hidden="1"/>
    <cellStyle name="Obiskana hiperpovezava" xfId="526" builtinId="9" hidden="1"/>
    <cellStyle name="Obiskana hiperpovezava" xfId="528" builtinId="9" hidden="1"/>
    <cellStyle name="Obiskana hiperpovezava" xfId="530" builtinId="9" hidden="1"/>
    <cellStyle name="Obiskana hiperpovezava" xfId="532" builtinId="9" hidden="1"/>
    <cellStyle name="Obiskana hiperpovezava" xfId="534" builtinId="9" hidden="1"/>
    <cellStyle name="Obiskana hiperpovezava" xfId="536" builtinId="9" hidden="1"/>
    <cellStyle name="Obiskana hiperpovezava" xfId="538" builtinId="9" hidden="1"/>
    <cellStyle name="Obiskana hiperpovezava" xfId="540" builtinId="9" hidden="1"/>
    <cellStyle name="Obiskana hiperpovezava" xfId="542" builtinId="9" hidden="1"/>
    <cellStyle name="Obiskana hiperpovezava" xfId="544" builtinId="9" hidden="1"/>
    <cellStyle name="Obiskana hiperpovezava" xfId="546" builtinId="9" hidden="1"/>
    <cellStyle name="Obiskana hiperpovezava" xfId="548" builtinId="9" hidden="1"/>
    <cellStyle name="Obiskana hiperpovezava" xfId="550" builtinId="9" hidden="1"/>
    <cellStyle name="Obiskana hiperpovezava" xfId="552" builtinId="9" hidden="1"/>
    <cellStyle name="Obiskana hiperpovezava" xfId="554" builtinId="9" hidden="1"/>
    <cellStyle name="Obiskana hiperpovezava" xfId="556" builtinId="9" hidden="1"/>
    <cellStyle name="Obiskana hiperpovezava" xfId="558" builtinId="9" hidden="1"/>
    <cellStyle name="Obiskana hiperpovezava" xfId="560" builtinId="9" hidden="1"/>
    <cellStyle name="Obiskana hiperpovezava" xfId="562" builtinId="9" hidden="1"/>
    <cellStyle name="Obiskana hiperpovezava" xfId="564" builtinId="9" hidden="1"/>
    <cellStyle name="Obiskana hiperpovezava" xfId="566" builtinId="9" hidden="1"/>
    <cellStyle name="Obiskana hiperpovezava" xfId="568" builtinId="9" hidden="1"/>
    <cellStyle name="Obiskana hiperpovezava" xfId="570" builtinId="9" hidden="1"/>
    <cellStyle name="Obiskana hiperpovezava" xfId="572" builtinId="9" hidden="1"/>
    <cellStyle name="Obiskana hiperpovezava" xfId="574" builtinId="9" hidden="1"/>
    <cellStyle name="Obiskana hiperpovezava" xfId="576" builtinId="9" hidden="1"/>
    <cellStyle name="Obiskana hiperpovezava" xfId="578" builtinId="9" hidden="1"/>
    <cellStyle name="Obiskana hiperpovezava" xfId="580" builtinId="9" hidden="1"/>
    <cellStyle name="Obiskana hiperpovezava" xfId="582" builtinId="9" hidden="1"/>
    <cellStyle name="Obiskana hiperpovezava" xfId="584" builtinId="9" hidden="1"/>
    <cellStyle name="Obiskana hiperpovezava" xfId="586" builtinId="9" hidden="1"/>
    <cellStyle name="Obiskana hiperpovezava" xfId="588" builtinId="9" hidden="1"/>
    <cellStyle name="Obiskana hiperpovezava" xfId="590" builtinId="9" hidden="1"/>
    <cellStyle name="Obiskana hiperpovezava" xfId="592" builtinId="9" hidden="1"/>
    <cellStyle name="Obiskana hiperpovezava" xfId="594" builtinId="9" hidden="1"/>
    <cellStyle name="Obiskana hiperpovezava" xfId="596" builtinId="9" hidden="1"/>
    <cellStyle name="Obiskana hiperpovezava" xfId="598" builtinId="9" hidden="1"/>
    <cellStyle name="Obiskana hiperpovezava" xfId="600" builtinId="9" hidden="1"/>
    <cellStyle name="Obiskana hiperpovezava" xfId="602" builtinId="9" hidden="1"/>
    <cellStyle name="Obiskana hiperpovezava" xfId="604" builtinId="9" hidden="1"/>
    <cellStyle name="Obiskana hiperpovezava" xfId="606" builtinId="9" hidden="1"/>
    <cellStyle name="Obiskana hiperpovezava" xfId="608" builtinId="9" hidden="1"/>
    <cellStyle name="Obiskana hiperpovezava" xfId="610" builtinId="9" hidden="1"/>
    <cellStyle name="Obiskana hiperpovezava" xfId="612" builtinId="9" hidden="1"/>
    <cellStyle name="Obiskana hiperpovezava" xfId="614" builtinId="9" hidden="1"/>
    <cellStyle name="Obiskana hiperpovezava" xfId="616" builtinId="9" hidden="1"/>
    <cellStyle name="Obiskana hiperpovezava" xfId="618" builtinId="9" hidden="1"/>
    <cellStyle name="Obiskana hiperpovezava" xfId="620" builtinId="9" hidden="1"/>
    <cellStyle name="Obiskana hiperpovezava" xfId="622" builtinId="9" hidden="1"/>
    <cellStyle name="Obiskana hiperpovezava" xfId="624" builtinId="9" hidden="1"/>
    <cellStyle name="Obiskana hiperpovezava" xfId="626" builtinId="9" hidden="1"/>
    <cellStyle name="Obiskana hiperpovezava" xfId="628" builtinId="9" hidden="1"/>
    <cellStyle name="Obiskana hiperpovezava" xfId="630" builtinId="9" hidden="1"/>
    <cellStyle name="Obiskana hiperpovezava" xfId="632" builtinId="9" hidden="1"/>
    <cellStyle name="Obiskana hiperpovezava" xfId="634" builtinId="9" hidden="1"/>
    <cellStyle name="Obiskana hiperpovezava" xfId="636" builtinId="9" hidden="1"/>
    <cellStyle name="Obiskana hiperpovezava" xfId="638" builtinId="9" hidden="1"/>
    <cellStyle name="Obiskana hiperpovezava" xfId="640" builtinId="9" hidden="1"/>
    <cellStyle name="Obiskana hiperpovezava" xfId="642" builtinId="9" hidden="1"/>
    <cellStyle name="Obiskana hiperpovezava" xfId="644" builtinId="9" hidden="1"/>
    <cellStyle name="Obiskana hiperpovezava" xfId="646" builtinId="9" hidden="1"/>
    <cellStyle name="Obiskana hiperpovezava" xfId="648" builtinId="9" hidden="1"/>
    <cellStyle name="Obiskana hiperpovezava" xfId="650" builtinId="9" hidden="1"/>
    <cellStyle name="Obiskana hiperpovezava" xfId="652" builtinId="9" hidden="1"/>
    <cellStyle name="Obiskana hiperpovezava" xfId="654" builtinId="9" hidden="1"/>
    <cellStyle name="Obiskana hiperpovezava" xfId="656" builtinId="9" hidden="1"/>
    <cellStyle name="Obiskana hiperpovezava" xfId="658" builtinId="9" hidden="1"/>
    <cellStyle name="Obiskana hiperpovezava" xfId="660" builtinId="9" hidden="1"/>
    <cellStyle name="Obiskana hiperpovezava" xfId="662" builtinId="9" hidden="1"/>
    <cellStyle name="Obiskana hiperpovezava" xfId="664" builtinId="9" hidden="1"/>
    <cellStyle name="Obiskana hiperpovezava" xfId="666" builtinId="9" hidden="1"/>
    <cellStyle name="Obiskana hiperpovezava" xfId="668" builtinId="9" hidden="1"/>
    <cellStyle name="Obiskana hiperpovezava" xfId="670" builtinId="9" hidden="1"/>
    <cellStyle name="Obiskana hiperpovezava" xfId="672" builtinId="9" hidden="1"/>
    <cellStyle name="Obiskana hiperpovezava" xfId="674" builtinId="9" hidden="1"/>
    <cellStyle name="Obiskana hiperpovezava" xfId="676" builtinId="9" hidden="1"/>
    <cellStyle name="Obiskana hiperpovezava" xfId="678" builtinId="9" hidden="1"/>
    <cellStyle name="Obiskana hiperpovezava" xfId="680" builtinId="9" hidden="1"/>
    <cellStyle name="Obiskana hiperpovezava" xfId="682" builtinId="9" hidden="1"/>
    <cellStyle name="Obiskana hiperpovezava" xfId="684" builtinId="9" hidden="1"/>
    <cellStyle name="Obiskana hiperpovezava" xfId="686" builtinId="9" hidden="1"/>
    <cellStyle name="Obiskana hiperpovezava" xfId="688" builtinId="9" hidden="1"/>
    <cellStyle name="Obiskana hiperpovezava" xfId="690" builtinId="9" hidden="1"/>
    <cellStyle name="Obiskana hiperpovezava" xfId="694" builtinId="9" hidden="1"/>
    <cellStyle name="Obiskana hiperpovezava" xfId="696" builtinId="9" hidden="1"/>
    <cellStyle name="Obiskana hiperpovezava" xfId="698" builtinId="9" hidden="1"/>
    <cellStyle name="Obiskana hiperpovezava" xfId="700" builtinId="9" hidden="1"/>
    <cellStyle name="Obiskana hiperpovezava" xfId="702" builtinId="9" hidden="1"/>
    <cellStyle name="Odstotek" xfId="692" builtinId="5"/>
    <cellStyle name="Računanje" xfId="703" builtinId="22"/>
    <cellStyle name="Slabo" xfId="706" builtinId="27"/>
    <cellStyle name="Valuta" xfId="691" builtinId="4"/>
  </cellStyles>
  <dxfs count="63">
    <dxf>
      <font>
        <color theme="0"/>
      </font>
      <fill>
        <patternFill>
          <bgColor rgb="FF825A3B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00CBD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7030A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61B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57BC2E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0887DE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6E72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DB453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40404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825A3B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fill>
        <patternFill>
          <bgColor rgb="FF00CBD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7030A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61B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57BC2E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0887DE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6E72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DB453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fill>
        <patternFill>
          <bgColor theme="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40404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theme="9"/>
      </font>
      <fill>
        <patternFill>
          <bgColor rgb="FFF2F2F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C21AA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00CBD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7030A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66FF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E26E0E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77F2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A6A6A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00CC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538DD5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FF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40404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825A3B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fill>
        <patternFill>
          <bgColor rgb="FF00CBD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7030A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61B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57BC2E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0887DE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6E72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DB453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fill>
        <patternFill>
          <bgColor theme="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40404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59595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C21AA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C21AA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00CBD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00CBD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7030A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7030A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A6A6A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61B4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E26E0E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99A1C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theme="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57BC2E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0887DE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6E72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DB453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40404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rgb="FF40404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</dxfs>
  <tableStyles count="0" defaultTableStyle="TableStyleMedium9" defaultPivotStyle="PivotStyleMedium4"/>
  <colors>
    <mruColors>
      <color rgb="FFFF61B4"/>
      <color rgb="FF57BC2E"/>
      <color rgb="FF0887DE"/>
      <color rgb="FFF6E726"/>
      <color rgb="FFDB4531"/>
      <color rgb="FFF99A1C"/>
      <color rgb="FF825A3B"/>
      <color rgb="FFF77F20"/>
      <color rgb="FFE26E0E"/>
      <color rgb="FFFF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6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81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80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81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81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jpeg"/><Relationship Id="rId13" Type="http://schemas.openxmlformats.org/officeDocument/2006/relationships/image" Target="../media/image14.png"/><Relationship Id="rId18" Type="http://schemas.openxmlformats.org/officeDocument/2006/relationships/image" Target="../media/image19.png"/><Relationship Id="rId3" Type="http://schemas.openxmlformats.org/officeDocument/2006/relationships/image" Target="../media/image4.jpeg"/><Relationship Id="rId21" Type="http://schemas.openxmlformats.org/officeDocument/2006/relationships/image" Target="../media/image22.jpeg"/><Relationship Id="rId7" Type="http://schemas.openxmlformats.org/officeDocument/2006/relationships/image" Target="../media/image8.jpeg"/><Relationship Id="rId12" Type="http://schemas.openxmlformats.org/officeDocument/2006/relationships/image" Target="../media/image13.jpeg"/><Relationship Id="rId17" Type="http://schemas.openxmlformats.org/officeDocument/2006/relationships/image" Target="../media/image18.png"/><Relationship Id="rId25" Type="http://schemas.openxmlformats.org/officeDocument/2006/relationships/image" Target="../media/image26.jpeg"/><Relationship Id="rId2" Type="http://schemas.openxmlformats.org/officeDocument/2006/relationships/image" Target="../media/image3.jpeg"/><Relationship Id="rId16" Type="http://schemas.openxmlformats.org/officeDocument/2006/relationships/image" Target="../media/image17.png"/><Relationship Id="rId20" Type="http://schemas.openxmlformats.org/officeDocument/2006/relationships/image" Target="../media/image21.png"/><Relationship Id="rId1" Type="http://schemas.openxmlformats.org/officeDocument/2006/relationships/image" Target="../media/image2.jpeg"/><Relationship Id="rId6" Type="http://schemas.openxmlformats.org/officeDocument/2006/relationships/image" Target="../media/image7.jpeg"/><Relationship Id="rId11" Type="http://schemas.openxmlformats.org/officeDocument/2006/relationships/image" Target="../media/image12.jpeg"/><Relationship Id="rId24" Type="http://schemas.openxmlformats.org/officeDocument/2006/relationships/image" Target="../media/image25.jpeg"/><Relationship Id="rId5" Type="http://schemas.openxmlformats.org/officeDocument/2006/relationships/image" Target="../media/image6.jpeg"/><Relationship Id="rId15" Type="http://schemas.openxmlformats.org/officeDocument/2006/relationships/image" Target="../media/image16.png"/><Relationship Id="rId23" Type="http://schemas.openxmlformats.org/officeDocument/2006/relationships/image" Target="../media/image24.jpeg"/><Relationship Id="rId10" Type="http://schemas.openxmlformats.org/officeDocument/2006/relationships/image" Target="../media/image11.jpeg"/><Relationship Id="rId19" Type="http://schemas.openxmlformats.org/officeDocument/2006/relationships/image" Target="../media/image20.png"/><Relationship Id="rId4" Type="http://schemas.openxmlformats.org/officeDocument/2006/relationships/image" Target="../media/image5.jpeg"/><Relationship Id="rId9" Type="http://schemas.openxmlformats.org/officeDocument/2006/relationships/image" Target="../media/image10.jpeg"/><Relationship Id="rId14" Type="http://schemas.openxmlformats.org/officeDocument/2006/relationships/image" Target="../media/image15.png"/><Relationship Id="rId22" Type="http://schemas.openxmlformats.org/officeDocument/2006/relationships/image" Target="../media/image23.jpeg"/></Relationships>
</file>

<file path=xl/drawings/_rels/drawing3.xml.rels><?xml version="1.0" encoding="UTF-8" standalone="yes"?>
<Relationships xmlns="http://schemas.openxmlformats.org/package/2006/relationships"><Relationship Id="rId13" Type="http://schemas.openxmlformats.org/officeDocument/2006/relationships/image" Target="../media/image38.jpeg"/><Relationship Id="rId18" Type="http://schemas.openxmlformats.org/officeDocument/2006/relationships/image" Target="../media/image43.jpeg"/><Relationship Id="rId26" Type="http://schemas.openxmlformats.org/officeDocument/2006/relationships/image" Target="../media/image51.jpeg"/><Relationship Id="rId39" Type="http://schemas.openxmlformats.org/officeDocument/2006/relationships/image" Target="../media/image64.jpeg"/><Relationship Id="rId21" Type="http://schemas.openxmlformats.org/officeDocument/2006/relationships/image" Target="../media/image46.jpeg"/><Relationship Id="rId34" Type="http://schemas.openxmlformats.org/officeDocument/2006/relationships/image" Target="../media/image59.jpeg"/><Relationship Id="rId42" Type="http://schemas.openxmlformats.org/officeDocument/2006/relationships/image" Target="../media/image67.jpeg"/><Relationship Id="rId7" Type="http://schemas.openxmlformats.org/officeDocument/2006/relationships/image" Target="../media/image32.jpeg"/><Relationship Id="rId2" Type="http://schemas.openxmlformats.org/officeDocument/2006/relationships/image" Target="../media/image3.jpeg"/><Relationship Id="rId16" Type="http://schemas.openxmlformats.org/officeDocument/2006/relationships/image" Target="../media/image41.jpeg"/><Relationship Id="rId20" Type="http://schemas.openxmlformats.org/officeDocument/2006/relationships/image" Target="../media/image45.jpeg"/><Relationship Id="rId29" Type="http://schemas.openxmlformats.org/officeDocument/2006/relationships/image" Target="../media/image54.jpeg"/><Relationship Id="rId41" Type="http://schemas.openxmlformats.org/officeDocument/2006/relationships/image" Target="../media/image66.jpeg"/><Relationship Id="rId1" Type="http://schemas.openxmlformats.org/officeDocument/2006/relationships/image" Target="../media/image27.jpeg"/><Relationship Id="rId6" Type="http://schemas.openxmlformats.org/officeDocument/2006/relationships/image" Target="../media/image31.jpeg"/><Relationship Id="rId11" Type="http://schemas.openxmlformats.org/officeDocument/2006/relationships/image" Target="../media/image36.jpeg"/><Relationship Id="rId24" Type="http://schemas.openxmlformats.org/officeDocument/2006/relationships/image" Target="../media/image49.jpeg"/><Relationship Id="rId32" Type="http://schemas.openxmlformats.org/officeDocument/2006/relationships/image" Target="../media/image57.jpeg"/><Relationship Id="rId37" Type="http://schemas.openxmlformats.org/officeDocument/2006/relationships/image" Target="../media/image62.jpeg"/><Relationship Id="rId40" Type="http://schemas.openxmlformats.org/officeDocument/2006/relationships/image" Target="../media/image65.jpeg"/><Relationship Id="rId5" Type="http://schemas.openxmlformats.org/officeDocument/2006/relationships/image" Target="../media/image30.jpeg"/><Relationship Id="rId15" Type="http://schemas.openxmlformats.org/officeDocument/2006/relationships/image" Target="../media/image40.jpeg"/><Relationship Id="rId23" Type="http://schemas.openxmlformats.org/officeDocument/2006/relationships/image" Target="../media/image48.jpeg"/><Relationship Id="rId28" Type="http://schemas.openxmlformats.org/officeDocument/2006/relationships/image" Target="../media/image53.jpeg"/><Relationship Id="rId36" Type="http://schemas.openxmlformats.org/officeDocument/2006/relationships/image" Target="../media/image61.jpeg"/><Relationship Id="rId10" Type="http://schemas.openxmlformats.org/officeDocument/2006/relationships/image" Target="../media/image35.jpeg"/><Relationship Id="rId19" Type="http://schemas.openxmlformats.org/officeDocument/2006/relationships/image" Target="../media/image44.jpeg"/><Relationship Id="rId31" Type="http://schemas.openxmlformats.org/officeDocument/2006/relationships/image" Target="../media/image56.jpeg"/><Relationship Id="rId4" Type="http://schemas.openxmlformats.org/officeDocument/2006/relationships/image" Target="../media/image29.jpeg"/><Relationship Id="rId9" Type="http://schemas.openxmlformats.org/officeDocument/2006/relationships/image" Target="../media/image34.jpeg"/><Relationship Id="rId14" Type="http://schemas.openxmlformats.org/officeDocument/2006/relationships/image" Target="../media/image39.jpeg"/><Relationship Id="rId22" Type="http://schemas.openxmlformats.org/officeDocument/2006/relationships/image" Target="../media/image47.jpeg"/><Relationship Id="rId27" Type="http://schemas.openxmlformats.org/officeDocument/2006/relationships/image" Target="../media/image52.jpeg"/><Relationship Id="rId30" Type="http://schemas.openxmlformats.org/officeDocument/2006/relationships/image" Target="../media/image55.jpeg"/><Relationship Id="rId35" Type="http://schemas.openxmlformats.org/officeDocument/2006/relationships/image" Target="../media/image60.jpeg"/><Relationship Id="rId8" Type="http://schemas.openxmlformats.org/officeDocument/2006/relationships/image" Target="../media/image33.jpeg"/><Relationship Id="rId3" Type="http://schemas.openxmlformats.org/officeDocument/2006/relationships/image" Target="../media/image28.jpeg"/><Relationship Id="rId12" Type="http://schemas.openxmlformats.org/officeDocument/2006/relationships/image" Target="../media/image37.jpeg"/><Relationship Id="rId17" Type="http://schemas.openxmlformats.org/officeDocument/2006/relationships/image" Target="../media/image42.jpeg"/><Relationship Id="rId25" Type="http://schemas.openxmlformats.org/officeDocument/2006/relationships/image" Target="../media/image50.jpeg"/><Relationship Id="rId33" Type="http://schemas.openxmlformats.org/officeDocument/2006/relationships/image" Target="../media/image58.jpeg"/><Relationship Id="rId38" Type="http://schemas.openxmlformats.org/officeDocument/2006/relationships/image" Target="../media/image63.jpe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74.jpeg"/><Relationship Id="rId13" Type="http://schemas.openxmlformats.org/officeDocument/2006/relationships/image" Target="../media/image79.png"/><Relationship Id="rId3" Type="http://schemas.openxmlformats.org/officeDocument/2006/relationships/image" Target="../media/image69.jpeg"/><Relationship Id="rId7" Type="http://schemas.openxmlformats.org/officeDocument/2006/relationships/image" Target="../media/image73.jpeg"/><Relationship Id="rId12" Type="http://schemas.openxmlformats.org/officeDocument/2006/relationships/image" Target="../media/image78.jpeg"/><Relationship Id="rId2" Type="http://schemas.openxmlformats.org/officeDocument/2006/relationships/image" Target="../media/image68.jpeg"/><Relationship Id="rId1" Type="http://schemas.openxmlformats.org/officeDocument/2006/relationships/image" Target="../media/image3.jpeg"/><Relationship Id="rId6" Type="http://schemas.openxmlformats.org/officeDocument/2006/relationships/image" Target="../media/image72.jpeg"/><Relationship Id="rId11" Type="http://schemas.openxmlformats.org/officeDocument/2006/relationships/image" Target="../media/image77.png"/><Relationship Id="rId5" Type="http://schemas.openxmlformats.org/officeDocument/2006/relationships/image" Target="../media/image71.jpeg"/><Relationship Id="rId10" Type="http://schemas.openxmlformats.org/officeDocument/2006/relationships/image" Target="../media/image76.jpeg"/><Relationship Id="rId4" Type="http://schemas.openxmlformats.org/officeDocument/2006/relationships/image" Target="../media/image70.jpeg"/><Relationship Id="rId9" Type="http://schemas.openxmlformats.org/officeDocument/2006/relationships/image" Target="../media/image75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80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81.jpe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89.jpeg"/><Relationship Id="rId13" Type="http://schemas.openxmlformats.org/officeDocument/2006/relationships/image" Target="../media/image94.jpeg"/><Relationship Id="rId18" Type="http://schemas.openxmlformats.org/officeDocument/2006/relationships/image" Target="../media/image99.jpeg"/><Relationship Id="rId3" Type="http://schemas.openxmlformats.org/officeDocument/2006/relationships/image" Target="../media/image84.jpeg"/><Relationship Id="rId21" Type="http://schemas.openxmlformats.org/officeDocument/2006/relationships/image" Target="../media/image102.jpeg"/><Relationship Id="rId7" Type="http://schemas.openxmlformats.org/officeDocument/2006/relationships/image" Target="../media/image88.jpeg"/><Relationship Id="rId12" Type="http://schemas.openxmlformats.org/officeDocument/2006/relationships/image" Target="../media/image93.jpeg"/><Relationship Id="rId17" Type="http://schemas.openxmlformats.org/officeDocument/2006/relationships/image" Target="../media/image98.jpeg"/><Relationship Id="rId2" Type="http://schemas.openxmlformats.org/officeDocument/2006/relationships/image" Target="../media/image83.jpeg"/><Relationship Id="rId16" Type="http://schemas.openxmlformats.org/officeDocument/2006/relationships/image" Target="../media/image97.jpeg"/><Relationship Id="rId20" Type="http://schemas.openxmlformats.org/officeDocument/2006/relationships/image" Target="../media/image101.jpeg"/><Relationship Id="rId1" Type="http://schemas.openxmlformats.org/officeDocument/2006/relationships/image" Target="../media/image3.jpeg"/><Relationship Id="rId6" Type="http://schemas.openxmlformats.org/officeDocument/2006/relationships/image" Target="../media/image87.jpeg"/><Relationship Id="rId11" Type="http://schemas.openxmlformats.org/officeDocument/2006/relationships/image" Target="../media/image92.jpeg"/><Relationship Id="rId5" Type="http://schemas.openxmlformats.org/officeDocument/2006/relationships/image" Target="../media/image86.jpeg"/><Relationship Id="rId15" Type="http://schemas.openxmlformats.org/officeDocument/2006/relationships/image" Target="../media/image96.jpeg"/><Relationship Id="rId23" Type="http://schemas.openxmlformats.org/officeDocument/2006/relationships/image" Target="../media/image104.jpg"/><Relationship Id="rId10" Type="http://schemas.openxmlformats.org/officeDocument/2006/relationships/image" Target="../media/image91.jpeg"/><Relationship Id="rId19" Type="http://schemas.openxmlformats.org/officeDocument/2006/relationships/image" Target="../media/image100.jpeg"/><Relationship Id="rId4" Type="http://schemas.openxmlformats.org/officeDocument/2006/relationships/image" Target="../media/image85.jpeg"/><Relationship Id="rId9" Type="http://schemas.openxmlformats.org/officeDocument/2006/relationships/image" Target="../media/image90.jpeg"/><Relationship Id="rId14" Type="http://schemas.openxmlformats.org/officeDocument/2006/relationships/image" Target="../media/image95.jpeg"/><Relationship Id="rId22" Type="http://schemas.openxmlformats.org/officeDocument/2006/relationships/image" Target="../media/image103.jpe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105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6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82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82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82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82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2153</xdr:rowOff>
    </xdr:from>
    <xdr:ext cx="3000472" cy="938242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196886"/>
          <a:ext cx="3000472" cy="938242"/>
        </a:xfrm>
        <a:prstGeom prst="rect">
          <a:avLst/>
        </a:prstGeom>
      </xdr:spPr>
    </xdr:pic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152400</xdr:colOff>
      <xdr:row>0</xdr:row>
      <xdr:rowOff>15240</xdr:rowOff>
    </xdr:from>
    <xdr:to>
      <xdr:col>3</xdr:col>
      <xdr:colOff>335506</xdr:colOff>
      <xdr:row>1</xdr:row>
      <xdr:rowOff>284390</xdr:rowOff>
    </xdr:to>
    <xdr:pic>
      <xdr:nvPicPr>
        <xdr:cNvPr id="2" name="Slika 2">
          <a:extLst>
            <a:ext uri="{FF2B5EF4-FFF2-40B4-BE49-F238E27FC236}">
              <a16:creationId xmlns:a16="http://schemas.microsoft.com/office/drawing/2014/main" id="{8DDF4D51-C2A0-4228-A2EB-8FD25D3D07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2400" y="15240"/>
          <a:ext cx="1718536" cy="54728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125036</xdr:colOff>
      <xdr:row>0</xdr:row>
      <xdr:rowOff>65867</xdr:rowOff>
    </xdr:from>
    <xdr:to>
      <xdr:col>11</xdr:col>
      <xdr:colOff>246206</xdr:colOff>
      <xdr:row>1</xdr:row>
      <xdr:rowOff>152351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236C1C2-B4D9-4813-9716-0A07C68904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04656" y="65867"/>
          <a:ext cx="1144155" cy="374139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95476</xdr:colOff>
      <xdr:row>1</xdr:row>
      <xdr:rowOff>182880</xdr:rowOff>
    </xdr:to>
    <xdr:pic>
      <xdr:nvPicPr>
        <xdr:cNvPr id="2" name="Slika 2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1627096" cy="51816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355022</xdr:colOff>
      <xdr:row>0</xdr:row>
      <xdr:rowOff>37985</xdr:rowOff>
    </xdr:from>
    <xdr:to>
      <xdr:col>11</xdr:col>
      <xdr:colOff>403109</xdr:colOff>
      <xdr:row>1</xdr:row>
      <xdr:rowOff>130184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58045" y="37985"/>
          <a:ext cx="1144848" cy="374139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269385</xdr:colOff>
      <xdr:row>0</xdr:row>
      <xdr:rowOff>63500</xdr:rowOff>
    </xdr:from>
    <xdr:to>
      <xdr:col>16</xdr:col>
      <xdr:colOff>297186</xdr:colOff>
      <xdr:row>1</xdr:row>
      <xdr:rowOff>144269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98485" y="66675"/>
          <a:ext cx="1170801" cy="36969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244929</xdr:colOff>
      <xdr:row>22</xdr:row>
      <xdr:rowOff>44640</xdr:rowOff>
    </xdr:from>
    <xdr:to>
      <xdr:col>2</xdr:col>
      <xdr:colOff>936601</xdr:colOff>
      <xdr:row>22</xdr:row>
      <xdr:rowOff>721972</xdr:rowOff>
    </xdr:to>
    <xdr:pic>
      <xdr:nvPicPr>
        <xdr:cNvPr id="6" name="Slika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4608" y="12059747"/>
          <a:ext cx="1004636" cy="677332"/>
        </a:xfrm>
        <a:prstGeom prst="rect">
          <a:avLst/>
        </a:prstGeom>
      </xdr:spPr>
    </xdr:pic>
    <xdr:clientData/>
  </xdr:twoCellAnchor>
  <xdr:oneCellAnchor>
    <xdr:from>
      <xdr:col>7</xdr:col>
      <xdr:colOff>424544</xdr:colOff>
      <xdr:row>1</xdr:row>
      <xdr:rowOff>300750</xdr:rowOff>
    </xdr:from>
    <xdr:ext cx="3352800" cy="1048414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811487" y="649093"/>
          <a:ext cx="3352800" cy="1048414"/>
        </a:xfrm>
        <a:prstGeom prst="rect">
          <a:avLst/>
        </a:prstGeom>
      </xdr:spPr>
    </xdr:pic>
    <xdr:clientData/>
  </xdr:oneCellAnchor>
  <xdr:twoCellAnchor>
    <xdr:from>
      <xdr:col>1</xdr:col>
      <xdr:colOff>268968</xdr:colOff>
      <xdr:row>23</xdr:row>
      <xdr:rowOff>68669</xdr:rowOff>
    </xdr:from>
    <xdr:to>
      <xdr:col>2</xdr:col>
      <xdr:colOff>947511</xdr:colOff>
      <xdr:row>23</xdr:row>
      <xdr:rowOff>722543</xdr:rowOff>
    </xdr:to>
    <xdr:pic>
      <xdr:nvPicPr>
        <xdr:cNvPr id="8" name="Slika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8647" y="12913812"/>
          <a:ext cx="991507" cy="653874"/>
        </a:xfrm>
        <a:prstGeom prst="rect">
          <a:avLst/>
        </a:prstGeom>
      </xdr:spPr>
    </xdr:pic>
    <xdr:clientData/>
  </xdr:twoCellAnchor>
  <xdr:twoCellAnchor>
    <xdr:from>
      <xdr:col>1</xdr:col>
      <xdr:colOff>268967</xdr:colOff>
      <xdr:row>24</xdr:row>
      <xdr:rowOff>69460</xdr:rowOff>
    </xdr:from>
    <xdr:to>
      <xdr:col>2</xdr:col>
      <xdr:colOff>986538</xdr:colOff>
      <xdr:row>24</xdr:row>
      <xdr:rowOff>754272</xdr:rowOff>
    </xdr:to>
    <xdr:pic>
      <xdr:nvPicPr>
        <xdr:cNvPr id="10" name="Slika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8646" y="13744639"/>
          <a:ext cx="1030535" cy="684812"/>
        </a:xfrm>
        <a:prstGeom prst="rect">
          <a:avLst/>
        </a:prstGeom>
      </xdr:spPr>
    </xdr:pic>
    <xdr:clientData/>
  </xdr:twoCellAnchor>
  <xdr:twoCellAnchor>
    <xdr:from>
      <xdr:col>1</xdr:col>
      <xdr:colOff>160128</xdr:colOff>
      <xdr:row>24</xdr:row>
      <xdr:rowOff>826860</xdr:rowOff>
    </xdr:from>
    <xdr:to>
      <xdr:col>2</xdr:col>
      <xdr:colOff>969966</xdr:colOff>
      <xdr:row>25</xdr:row>
      <xdr:rowOff>753834</xdr:rowOff>
    </xdr:to>
    <xdr:pic>
      <xdr:nvPicPr>
        <xdr:cNvPr id="12" name="Slika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9807" y="14502039"/>
          <a:ext cx="1122802" cy="757009"/>
        </a:xfrm>
        <a:prstGeom prst="rect">
          <a:avLst/>
        </a:prstGeom>
      </xdr:spPr>
    </xdr:pic>
    <xdr:clientData/>
  </xdr:twoCellAnchor>
  <xdr:twoCellAnchor>
    <xdr:from>
      <xdr:col>1</xdr:col>
      <xdr:colOff>125639</xdr:colOff>
      <xdr:row>26</xdr:row>
      <xdr:rowOff>805432</xdr:rowOff>
    </xdr:from>
    <xdr:to>
      <xdr:col>2</xdr:col>
      <xdr:colOff>977900</xdr:colOff>
      <xdr:row>27</xdr:row>
      <xdr:rowOff>767442</xdr:rowOff>
    </xdr:to>
    <xdr:pic>
      <xdr:nvPicPr>
        <xdr:cNvPr id="14" name="Slika 13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5318" y="16140682"/>
          <a:ext cx="1165225" cy="792046"/>
        </a:xfrm>
        <a:prstGeom prst="rect">
          <a:avLst/>
        </a:prstGeom>
      </xdr:spPr>
    </xdr:pic>
    <xdr:clientData/>
  </xdr:twoCellAnchor>
  <xdr:twoCellAnchor>
    <xdr:from>
      <xdr:col>1</xdr:col>
      <xdr:colOff>190501</xdr:colOff>
      <xdr:row>29</xdr:row>
      <xdr:rowOff>17020</xdr:rowOff>
    </xdr:from>
    <xdr:to>
      <xdr:col>2</xdr:col>
      <xdr:colOff>971551</xdr:colOff>
      <xdr:row>29</xdr:row>
      <xdr:rowOff>754291</xdr:rowOff>
    </xdr:to>
    <xdr:pic>
      <xdr:nvPicPr>
        <xdr:cNvPr id="16" name="Slika 15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0180" y="17842377"/>
          <a:ext cx="1094014" cy="737271"/>
        </a:xfrm>
        <a:prstGeom prst="rect">
          <a:avLst/>
        </a:prstGeom>
      </xdr:spPr>
    </xdr:pic>
    <xdr:clientData/>
  </xdr:twoCellAnchor>
  <xdr:twoCellAnchor>
    <xdr:from>
      <xdr:col>1</xdr:col>
      <xdr:colOff>156567</xdr:colOff>
      <xdr:row>31</xdr:row>
      <xdr:rowOff>13607</xdr:rowOff>
    </xdr:from>
    <xdr:to>
      <xdr:col>2</xdr:col>
      <xdr:colOff>911928</xdr:colOff>
      <xdr:row>31</xdr:row>
      <xdr:rowOff>732370</xdr:rowOff>
    </xdr:to>
    <xdr:pic>
      <xdr:nvPicPr>
        <xdr:cNvPr id="18" name="Slika 17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6246" y="19499036"/>
          <a:ext cx="1068325" cy="718763"/>
        </a:xfrm>
        <a:prstGeom prst="rect">
          <a:avLst/>
        </a:prstGeom>
      </xdr:spPr>
    </xdr:pic>
    <xdr:clientData/>
  </xdr:twoCellAnchor>
  <xdr:twoCellAnchor>
    <xdr:from>
      <xdr:col>1</xdr:col>
      <xdr:colOff>239864</xdr:colOff>
      <xdr:row>26</xdr:row>
      <xdr:rowOff>27215</xdr:rowOff>
    </xdr:from>
    <xdr:to>
      <xdr:col>3</xdr:col>
      <xdr:colOff>0</xdr:colOff>
      <xdr:row>26</xdr:row>
      <xdr:rowOff>758578</xdr:rowOff>
    </xdr:to>
    <xdr:pic>
      <xdr:nvPicPr>
        <xdr:cNvPr id="20" name="Slika 19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9543" y="15362465"/>
          <a:ext cx="1066421" cy="731363"/>
        </a:xfrm>
        <a:prstGeom prst="rect">
          <a:avLst/>
        </a:prstGeom>
      </xdr:spPr>
    </xdr:pic>
    <xdr:clientData/>
  </xdr:twoCellAnchor>
  <xdr:twoCellAnchor>
    <xdr:from>
      <xdr:col>1</xdr:col>
      <xdr:colOff>154038</xdr:colOff>
      <xdr:row>30</xdr:row>
      <xdr:rowOff>9300</xdr:rowOff>
    </xdr:from>
    <xdr:to>
      <xdr:col>3</xdr:col>
      <xdr:colOff>0</xdr:colOff>
      <xdr:row>30</xdr:row>
      <xdr:rowOff>786039</xdr:rowOff>
    </xdr:to>
    <xdr:pic>
      <xdr:nvPicPr>
        <xdr:cNvPr id="22" name="Slika 21"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3717" y="18664693"/>
          <a:ext cx="1152247" cy="776739"/>
        </a:xfrm>
        <a:prstGeom prst="rect">
          <a:avLst/>
        </a:prstGeom>
      </xdr:spPr>
    </xdr:pic>
    <xdr:clientData/>
  </xdr:twoCellAnchor>
  <xdr:twoCellAnchor>
    <xdr:from>
      <xdr:col>1</xdr:col>
      <xdr:colOff>46260</xdr:colOff>
      <xdr:row>28</xdr:row>
      <xdr:rowOff>21582</xdr:rowOff>
    </xdr:from>
    <xdr:to>
      <xdr:col>2</xdr:col>
      <xdr:colOff>979709</xdr:colOff>
      <xdr:row>28</xdr:row>
      <xdr:rowOff>763753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8660" y="16916211"/>
          <a:ext cx="1249135" cy="742171"/>
        </a:xfrm>
        <a:prstGeom prst="rect">
          <a:avLst/>
        </a:prstGeom>
      </xdr:spPr>
    </xdr:pic>
    <xdr:clientData/>
  </xdr:twoCellAnchor>
  <xdr:twoCellAnchor editAs="oneCell">
    <xdr:from>
      <xdr:col>2</xdr:col>
      <xdr:colOff>955676</xdr:colOff>
      <xdr:row>1</xdr:row>
      <xdr:rowOff>39243</xdr:rowOff>
    </xdr:from>
    <xdr:to>
      <xdr:col>4</xdr:col>
      <xdr:colOff>856037</xdr:colOff>
      <xdr:row>5</xdr:row>
      <xdr:rowOff>21588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105355" y="338600"/>
          <a:ext cx="915453" cy="842045"/>
        </a:xfrm>
        <a:prstGeom prst="rect">
          <a:avLst/>
        </a:prstGeom>
      </xdr:spPr>
    </xdr:pic>
    <xdr:clientData/>
  </xdr:twoCellAnchor>
  <xdr:twoCellAnchor>
    <xdr:from>
      <xdr:col>1</xdr:col>
      <xdr:colOff>202596</xdr:colOff>
      <xdr:row>16</xdr:row>
      <xdr:rowOff>110370</xdr:rowOff>
    </xdr:from>
    <xdr:to>
      <xdr:col>2</xdr:col>
      <xdr:colOff>982889</xdr:colOff>
      <xdr:row>16</xdr:row>
      <xdr:rowOff>707572</xdr:rowOff>
    </xdr:to>
    <xdr:pic>
      <xdr:nvPicPr>
        <xdr:cNvPr id="7" name="Slika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2275" y="7145263"/>
          <a:ext cx="1093257" cy="597202"/>
        </a:xfrm>
        <a:prstGeom prst="rect">
          <a:avLst/>
        </a:prstGeom>
      </xdr:spPr>
    </xdr:pic>
    <xdr:clientData/>
  </xdr:twoCellAnchor>
  <xdr:twoCellAnchor>
    <xdr:from>
      <xdr:col>2</xdr:col>
      <xdr:colOff>16936</xdr:colOff>
      <xdr:row>18</xdr:row>
      <xdr:rowOff>59418</xdr:rowOff>
    </xdr:from>
    <xdr:to>
      <xdr:col>2</xdr:col>
      <xdr:colOff>893622</xdr:colOff>
      <xdr:row>18</xdr:row>
      <xdr:rowOff>745218</xdr:rowOff>
    </xdr:to>
    <xdr:pic>
      <xdr:nvPicPr>
        <xdr:cNvPr id="15" name="Slika 14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9579" y="8754382"/>
          <a:ext cx="876686" cy="685800"/>
        </a:xfrm>
        <a:prstGeom prst="rect">
          <a:avLst/>
        </a:prstGeom>
      </xdr:spPr>
    </xdr:pic>
    <xdr:clientData/>
  </xdr:twoCellAnchor>
  <xdr:twoCellAnchor>
    <xdr:from>
      <xdr:col>1</xdr:col>
      <xdr:colOff>250582</xdr:colOff>
      <xdr:row>17</xdr:row>
      <xdr:rowOff>143783</xdr:rowOff>
    </xdr:from>
    <xdr:to>
      <xdr:col>2</xdr:col>
      <xdr:colOff>949476</xdr:colOff>
      <xdr:row>17</xdr:row>
      <xdr:rowOff>693964</xdr:rowOff>
    </xdr:to>
    <xdr:pic>
      <xdr:nvPicPr>
        <xdr:cNvPr id="19" name="Slika 18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0261" y="8008712"/>
          <a:ext cx="1011858" cy="550181"/>
        </a:xfrm>
        <a:prstGeom prst="rect">
          <a:avLst/>
        </a:prstGeom>
      </xdr:spPr>
    </xdr:pic>
    <xdr:clientData/>
  </xdr:twoCellAnchor>
  <xdr:twoCellAnchor>
    <xdr:from>
      <xdr:col>1</xdr:col>
      <xdr:colOff>245093</xdr:colOff>
      <xdr:row>21</xdr:row>
      <xdr:rowOff>45507</xdr:rowOff>
    </xdr:from>
    <xdr:to>
      <xdr:col>2</xdr:col>
      <xdr:colOff>958159</xdr:colOff>
      <xdr:row>21</xdr:row>
      <xdr:rowOff>731610</xdr:rowOff>
    </xdr:to>
    <xdr:pic>
      <xdr:nvPicPr>
        <xdr:cNvPr id="23" name="Slika 22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4772" y="11230578"/>
          <a:ext cx="1026030" cy="686103"/>
        </a:xfrm>
        <a:prstGeom prst="rect">
          <a:avLst/>
        </a:prstGeom>
      </xdr:spPr>
    </xdr:pic>
    <xdr:clientData/>
  </xdr:twoCellAnchor>
  <xdr:twoCellAnchor>
    <xdr:from>
      <xdr:col>1</xdr:col>
      <xdr:colOff>293032</xdr:colOff>
      <xdr:row>20</xdr:row>
      <xdr:rowOff>54430</xdr:rowOff>
    </xdr:from>
    <xdr:to>
      <xdr:col>2</xdr:col>
      <xdr:colOff>948267</xdr:colOff>
      <xdr:row>20</xdr:row>
      <xdr:rowOff>745218</xdr:rowOff>
    </xdr:to>
    <xdr:pic>
      <xdr:nvPicPr>
        <xdr:cNvPr id="25" name="Slika 24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2711" y="10409466"/>
          <a:ext cx="968199" cy="690788"/>
        </a:xfrm>
        <a:prstGeom prst="rect">
          <a:avLst/>
        </a:prstGeom>
      </xdr:spPr>
    </xdr:pic>
    <xdr:clientData/>
  </xdr:twoCellAnchor>
  <xdr:twoCellAnchor>
    <xdr:from>
      <xdr:col>1</xdr:col>
      <xdr:colOff>204107</xdr:colOff>
      <xdr:row>33</xdr:row>
      <xdr:rowOff>48683</xdr:rowOff>
    </xdr:from>
    <xdr:to>
      <xdr:col>2</xdr:col>
      <xdr:colOff>926261</xdr:colOff>
      <xdr:row>33</xdr:row>
      <xdr:rowOff>802671</xdr:rowOff>
    </xdr:to>
    <xdr:pic>
      <xdr:nvPicPr>
        <xdr:cNvPr id="3" name="Slika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3786" y="20799576"/>
          <a:ext cx="1035118" cy="753988"/>
        </a:xfrm>
        <a:prstGeom prst="rect">
          <a:avLst/>
        </a:prstGeom>
      </xdr:spPr>
    </xdr:pic>
    <xdr:clientData/>
  </xdr:twoCellAnchor>
  <xdr:twoCellAnchor>
    <xdr:from>
      <xdr:col>1</xdr:col>
      <xdr:colOff>180067</xdr:colOff>
      <xdr:row>34</xdr:row>
      <xdr:rowOff>44150</xdr:rowOff>
    </xdr:from>
    <xdr:to>
      <xdr:col>2</xdr:col>
      <xdr:colOff>959961</xdr:colOff>
      <xdr:row>34</xdr:row>
      <xdr:rowOff>702143</xdr:rowOff>
    </xdr:to>
    <xdr:pic>
      <xdr:nvPicPr>
        <xdr:cNvPr id="27" name="Slika 26">
          <a:extLst>
            <a:ext uri="{FF2B5EF4-FFF2-40B4-BE49-F238E27FC236}">
              <a16:creationId xmlns:a16="http://schemas.microsoft.com/office/drawing/2014/main" id="{00000000-0008-0000-01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9746" y="21625079"/>
          <a:ext cx="1092858" cy="657993"/>
        </a:xfrm>
        <a:prstGeom prst="rect">
          <a:avLst/>
        </a:prstGeom>
      </xdr:spPr>
    </xdr:pic>
    <xdr:clientData/>
  </xdr:twoCellAnchor>
  <xdr:twoCellAnchor>
    <xdr:from>
      <xdr:col>1</xdr:col>
      <xdr:colOff>241752</xdr:colOff>
      <xdr:row>19</xdr:row>
      <xdr:rowOff>82551</xdr:rowOff>
    </xdr:from>
    <xdr:to>
      <xdr:col>2</xdr:col>
      <xdr:colOff>918028</xdr:colOff>
      <xdr:row>19</xdr:row>
      <xdr:rowOff>647730</xdr:rowOff>
    </xdr:to>
    <xdr:pic>
      <xdr:nvPicPr>
        <xdr:cNvPr id="29" name="Slika 28">
          <a:extLst>
            <a:ext uri="{FF2B5EF4-FFF2-40B4-BE49-F238E27FC236}">
              <a16:creationId xmlns:a16="http://schemas.microsoft.com/office/drawing/2014/main" id="{00000000-0008-0000-01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1431" y="9607551"/>
          <a:ext cx="989240" cy="565179"/>
        </a:xfrm>
        <a:prstGeom prst="rect">
          <a:avLst/>
        </a:prstGeom>
      </xdr:spPr>
    </xdr:pic>
    <xdr:clientData/>
  </xdr:twoCellAnchor>
  <xdr:twoCellAnchor>
    <xdr:from>
      <xdr:col>1</xdr:col>
      <xdr:colOff>235106</xdr:colOff>
      <xdr:row>11</xdr:row>
      <xdr:rowOff>60778</xdr:rowOff>
    </xdr:from>
    <xdr:to>
      <xdr:col>2</xdr:col>
      <xdr:colOff>971551</xdr:colOff>
      <xdr:row>11</xdr:row>
      <xdr:rowOff>779416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5ABB1F6C-2EDD-DAD9-5494-F775DA61B7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4785" y="2945492"/>
          <a:ext cx="1039884" cy="714828"/>
        </a:xfrm>
        <a:prstGeom prst="rect">
          <a:avLst/>
        </a:prstGeom>
      </xdr:spPr>
    </xdr:pic>
    <xdr:clientData/>
  </xdr:twoCellAnchor>
  <xdr:twoCellAnchor>
    <xdr:from>
      <xdr:col>1</xdr:col>
      <xdr:colOff>144232</xdr:colOff>
      <xdr:row>12</xdr:row>
      <xdr:rowOff>87705</xdr:rowOff>
    </xdr:from>
    <xdr:to>
      <xdr:col>2</xdr:col>
      <xdr:colOff>969370</xdr:colOff>
      <xdr:row>12</xdr:row>
      <xdr:rowOff>741407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70CA6BEF-7DD6-C8FD-93A4-683AF2E60EE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96632" y="3745305"/>
          <a:ext cx="1129394" cy="657512"/>
        </a:xfrm>
        <a:prstGeom prst="rect">
          <a:avLst/>
        </a:prstGeom>
      </xdr:spPr>
    </xdr:pic>
    <xdr:clientData/>
  </xdr:twoCellAnchor>
  <xdr:twoCellAnchor>
    <xdr:from>
      <xdr:col>1</xdr:col>
      <xdr:colOff>231322</xdr:colOff>
      <xdr:row>13</xdr:row>
      <xdr:rowOff>22768</xdr:rowOff>
    </xdr:from>
    <xdr:to>
      <xdr:col>2</xdr:col>
      <xdr:colOff>970159</xdr:colOff>
      <xdr:row>13</xdr:row>
      <xdr:rowOff>740954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D4F9BE4B-9545-1663-5CBE-2A35881F836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81001" y="4567554"/>
          <a:ext cx="1055611" cy="721996"/>
        </a:xfrm>
        <a:prstGeom prst="rect">
          <a:avLst/>
        </a:prstGeom>
      </xdr:spPr>
    </xdr:pic>
    <xdr:clientData/>
  </xdr:twoCellAnchor>
  <xdr:twoCellAnchor>
    <xdr:from>
      <xdr:col>1</xdr:col>
      <xdr:colOff>213632</xdr:colOff>
      <xdr:row>14</xdr:row>
      <xdr:rowOff>7259</xdr:rowOff>
    </xdr:from>
    <xdr:to>
      <xdr:col>3</xdr:col>
      <xdr:colOff>0</xdr:colOff>
      <xdr:row>14</xdr:row>
      <xdr:rowOff>745385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2FF55733-574B-5BB7-A57B-6D2C0D1028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3311" y="5382080"/>
          <a:ext cx="1096708" cy="734316"/>
        </a:xfrm>
        <a:prstGeom prst="rect">
          <a:avLst/>
        </a:prstGeom>
      </xdr:spPr>
    </xdr:pic>
    <xdr:clientData/>
  </xdr:twoCellAnchor>
  <xdr:twoCellAnchor>
    <xdr:from>
      <xdr:col>1</xdr:col>
      <xdr:colOff>217714</xdr:colOff>
      <xdr:row>15</xdr:row>
      <xdr:rowOff>154695</xdr:rowOff>
    </xdr:from>
    <xdr:to>
      <xdr:col>2</xdr:col>
      <xdr:colOff>932244</xdr:colOff>
      <xdr:row>15</xdr:row>
      <xdr:rowOff>706393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DC0C3F61-6116-52D4-1F4D-41C4F8E41B7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67393" y="6359552"/>
          <a:ext cx="1037019" cy="53836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875483</xdr:colOff>
      <xdr:row>1</xdr:row>
      <xdr:rowOff>28598</xdr:rowOff>
    </xdr:from>
    <xdr:to>
      <xdr:col>3</xdr:col>
      <xdr:colOff>684508</xdr:colOff>
      <xdr:row>5</xdr:row>
      <xdr:rowOff>23421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00000000-0008-0000-0300-00001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397997" y="398712"/>
          <a:ext cx="864940" cy="822138"/>
        </a:xfrm>
        <a:prstGeom prst="rect">
          <a:avLst/>
        </a:prstGeom>
      </xdr:spPr>
    </xdr:pic>
    <xdr:clientData/>
  </xdr:twoCellAnchor>
  <xdr:oneCellAnchor>
    <xdr:from>
      <xdr:col>3</xdr:col>
      <xdr:colOff>803569</xdr:colOff>
      <xdr:row>2</xdr:row>
      <xdr:rowOff>119716</xdr:rowOff>
    </xdr:from>
    <xdr:ext cx="2874928" cy="898984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387100" y="738841"/>
          <a:ext cx="2874928" cy="898984"/>
        </a:xfrm>
        <a:prstGeom prst="rect">
          <a:avLst/>
        </a:prstGeom>
      </xdr:spPr>
    </xdr:pic>
    <xdr:clientData/>
  </xdr:oneCellAnchor>
  <xdr:twoCellAnchor>
    <xdr:from>
      <xdr:col>1</xdr:col>
      <xdr:colOff>193346</xdr:colOff>
      <xdr:row>11</xdr:row>
      <xdr:rowOff>160514</xdr:rowOff>
    </xdr:from>
    <xdr:to>
      <xdr:col>2</xdr:col>
      <xdr:colOff>1030968</xdr:colOff>
      <xdr:row>11</xdr:row>
      <xdr:rowOff>745490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A614064E-06F2-D9EE-6731-E4F59376C28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43025" y="3303764"/>
          <a:ext cx="1205014" cy="588786"/>
        </a:xfrm>
        <a:prstGeom prst="rect">
          <a:avLst/>
        </a:prstGeom>
      </xdr:spPr>
    </xdr:pic>
    <xdr:clientData/>
  </xdr:twoCellAnchor>
  <xdr:twoCellAnchor>
    <xdr:from>
      <xdr:col>1</xdr:col>
      <xdr:colOff>262618</xdr:colOff>
      <xdr:row>12</xdr:row>
      <xdr:rowOff>97974</xdr:rowOff>
    </xdr:from>
    <xdr:to>
      <xdr:col>2</xdr:col>
      <xdr:colOff>1030057</xdr:colOff>
      <xdr:row>12</xdr:row>
      <xdr:rowOff>819150</xdr:rowOff>
    </xdr:to>
    <xdr:pic>
      <xdr:nvPicPr>
        <xdr:cNvPr id="5" name="Slika 4">
          <a:extLst>
            <a:ext uri="{FF2B5EF4-FFF2-40B4-BE49-F238E27FC236}">
              <a16:creationId xmlns:a16="http://schemas.microsoft.com/office/drawing/2014/main" id="{EBF7AA3D-0479-AA75-E0BB-570E07356C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5018" y="4003224"/>
          <a:ext cx="1081764" cy="721176"/>
        </a:xfrm>
        <a:prstGeom prst="rect">
          <a:avLst/>
        </a:prstGeom>
      </xdr:spPr>
    </xdr:pic>
    <xdr:clientData/>
  </xdr:twoCellAnchor>
  <xdr:twoCellAnchor>
    <xdr:from>
      <xdr:col>1</xdr:col>
      <xdr:colOff>280306</xdr:colOff>
      <xdr:row>13</xdr:row>
      <xdr:rowOff>99333</xdr:rowOff>
    </xdr:from>
    <xdr:to>
      <xdr:col>2</xdr:col>
      <xdr:colOff>1031421</xdr:colOff>
      <xdr:row>13</xdr:row>
      <xdr:rowOff>810534</xdr:rowOff>
    </xdr:to>
    <xdr:pic>
      <xdr:nvPicPr>
        <xdr:cNvPr id="7" name="Slika 6">
          <a:extLst>
            <a:ext uri="{FF2B5EF4-FFF2-40B4-BE49-F238E27FC236}">
              <a16:creationId xmlns:a16="http://schemas.microsoft.com/office/drawing/2014/main" id="{D25D7EE1-2A6F-EC57-8AA0-3A4C83D525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2706" y="4938033"/>
          <a:ext cx="1065440" cy="711201"/>
        </a:xfrm>
        <a:prstGeom prst="rect">
          <a:avLst/>
        </a:prstGeom>
      </xdr:spPr>
    </xdr:pic>
    <xdr:clientData/>
  </xdr:twoCellAnchor>
  <xdr:twoCellAnchor>
    <xdr:from>
      <xdr:col>1</xdr:col>
      <xdr:colOff>265339</xdr:colOff>
      <xdr:row>14</xdr:row>
      <xdr:rowOff>95250</xdr:rowOff>
    </xdr:from>
    <xdr:to>
      <xdr:col>2</xdr:col>
      <xdr:colOff>1039585</xdr:colOff>
      <xdr:row>14</xdr:row>
      <xdr:rowOff>820964</xdr:rowOff>
    </xdr:to>
    <xdr:pic>
      <xdr:nvPicPr>
        <xdr:cNvPr id="9" name="Slika 8">
          <a:extLst>
            <a:ext uri="{FF2B5EF4-FFF2-40B4-BE49-F238E27FC236}">
              <a16:creationId xmlns:a16="http://schemas.microsoft.com/office/drawing/2014/main" id="{4C38992C-9FE6-FA25-A877-D4F9DE75EA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7739" y="5867400"/>
          <a:ext cx="1088571" cy="725714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15</xdr:row>
      <xdr:rowOff>133350</xdr:rowOff>
    </xdr:from>
    <xdr:to>
      <xdr:col>2</xdr:col>
      <xdr:colOff>1014413</xdr:colOff>
      <xdr:row>15</xdr:row>
      <xdr:rowOff>809625</xdr:rowOff>
    </xdr:to>
    <xdr:pic>
      <xdr:nvPicPr>
        <xdr:cNvPr id="11" name="Slika 10">
          <a:extLst>
            <a:ext uri="{FF2B5EF4-FFF2-40B4-BE49-F238E27FC236}">
              <a16:creationId xmlns:a16="http://schemas.microsoft.com/office/drawing/2014/main" id="{E22F7B34-76AC-6446-8986-10E8270371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6725" y="6838950"/>
          <a:ext cx="1014413" cy="676275"/>
        </a:xfrm>
        <a:prstGeom prst="rect">
          <a:avLst/>
        </a:prstGeom>
      </xdr:spPr>
    </xdr:pic>
    <xdr:clientData/>
  </xdr:twoCellAnchor>
  <xdr:twoCellAnchor>
    <xdr:from>
      <xdr:col>1</xdr:col>
      <xdr:colOff>304801</xdr:colOff>
      <xdr:row>16</xdr:row>
      <xdr:rowOff>104775</xdr:rowOff>
    </xdr:from>
    <xdr:to>
      <xdr:col>2</xdr:col>
      <xdr:colOff>1033464</xdr:colOff>
      <xdr:row>16</xdr:row>
      <xdr:rowOff>800100</xdr:rowOff>
    </xdr:to>
    <xdr:pic>
      <xdr:nvPicPr>
        <xdr:cNvPr id="13" name="Slika 12">
          <a:extLst>
            <a:ext uri="{FF2B5EF4-FFF2-40B4-BE49-F238E27FC236}">
              <a16:creationId xmlns:a16="http://schemas.microsoft.com/office/drawing/2014/main" id="{74B2C42E-A008-090F-9E8E-C526F57825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7201" y="7743825"/>
          <a:ext cx="1042988" cy="695325"/>
        </a:xfrm>
        <a:prstGeom prst="rect">
          <a:avLst/>
        </a:prstGeom>
      </xdr:spPr>
    </xdr:pic>
    <xdr:clientData/>
  </xdr:twoCellAnchor>
  <xdr:twoCellAnchor>
    <xdr:from>
      <xdr:col>1</xdr:col>
      <xdr:colOff>295275</xdr:colOff>
      <xdr:row>17</xdr:row>
      <xdr:rowOff>114300</xdr:rowOff>
    </xdr:from>
    <xdr:to>
      <xdr:col>2</xdr:col>
      <xdr:colOff>1023938</xdr:colOff>
      <xdr:row>17</xdr:row>
      <xdr:rowOff>809625</xdr:rowOff>
    </xdr:to>
    <xdr:pic>
      <xdr:nvPicPr>
        <xdr:cNvPr id="15" name="Slika 14">
          <a:extLst>
            <a:ext uri="{FF2B5EF4-FFF2-40B4-BE49-F238E27FC236}">
              <a16:creationId xmlns:a16="http://schemas.microsoft.com/office/drawing/2014/main" id="{27F47EE0-4C83-74D9-0412-6BC0425752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7675" y="8686800"/>
          <a:ext cx="1042988" cy="695325"/>
        </a:xfrm>
        <a:prstGeom prst="rect">
          <a:avLst/>
        </a:prstGeom>
      </xdr:spPr>
    </xdr:pic>
    <xdr:clientData/>
  </xdr:twoCellAnchor>
  <xdr:twoCellAnchor>
    <xdr:from>
      <xdr:col>1</xdr:col>
      <xdr:colOff>285751</xdr:colOff>
      <xdr:row>18</xdr:row>
      <xdr:rowOff>114300</xdr:rowOff>
    </xdr:from>
    <xdr:to>
      <xdr:col>2</xdr:col>
      <xdr:colOff>1014414</xdr:colOff>
      <xdr:row>18</xdr:row>
      <xdr:rowOff>809625</xdr:rowOff>
    </xdr:to>
    <xdr:pic>
      <xdr:nvPicPr>
        <xdr:cNvPr id="17" name="Slika 16">
          <a:extLst>
            <a:ext uri="{FF2B5EF4-FFF2-40B4-BE49-F238E27FC236}">
              <a16:creationId xmlns:a16="http://schemas.microsoft.com/office/drawing/2014/main" id="{C1AA72C4-3BCA-C58E-446F-A9203A52AC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8151" y="9620250"/>
          <a:ext cx="1042988" cy="695325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19</xdr:row>
      <xdr:rowOff>114300</xdr:rowOff>
    </xdr:from>
    <xdr:to>
      <xdr:col>2</xdr:col>
      <xdr:colOff>1014413</xdr:colOff>
      <xdr:row>19</xdr:row>
      <xdr:rowOff>790575</xdr:rowOff>
    </xdr:to>
    <xdr:pic>
      <xdr:nvPicPr>
        <xdr:cNvPr id="19" name="Slika 18">
          <a:extLst>
            <a:ext uri="{FF2B5EF4-FFF2-40B4-BE49-F238E27FC236}">
              <a16:creationId xmlns:a16="http://schemas.microsoft.com/office/drawing/2014/main" id="{8FA5D37A-B15B-0A3B-3237-8711E4DB42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6725" y="10553700"/>
          <a:ext cx="1014413" cy="676275"/>
        </a:xfrm>
        <a:prstGeom prst="rect">
          <a:avLst/>
        </a:prstGeom>
      </xdr:spPr>
    </xdr:pic>
    <xdr:clientData/>
  </xdr:twoCellAnchor>
  <xdr:twoCellAnchor>
    <xdr:from>
      <xdr:col>1</xdr:col>
      <xdr:colOff>276225</xdr:colOff>
      <xdr:row>20</xdr:row>
      <xdr:rowOff>85726</xdr:rowOff>
    </xdr:from>
    <xdr:to>
      <xdr:col>2</xdr:col>
      <xdr:colOff>1033461</xdr:colOff>
      <xdr:row>20</xdr:row>
      <xdr:rowOff>800100</xdr:rowOff>
    </xdr:to>
    <xdr:pic>
      <xdr:nvPicPr>
        <xdr:cNvPr id="21" name="Slika 20">
          <a:extLst>
            <a:ext uri="{FF2B5EF4-FFF2-40B4-BE49-F238E27FC236}">
              <a16:creationId xmlns:a16="http://schemas.microsoft.com/office/drawing/2014/main" id="{CCE4A390-B107-8A8F-8712-8A169B19EA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8625" y="11458576"/>
          <a:ext cx="1071561" cy="714374"/>
        </a:xfrm>
        <a:prstGeom prst="rect">
          <a:avLst/>
        </a:prstGeom>
      </xdr:spPr>
    </xdr:pic>
    <xdr:clientData/>
  </xdr:twoCellAnchor>
  <xdr:twoCellAnchor>
    <xdr:from>
      <xdr:col>1</xdr:col>
      <xdr:colOff>295276</xdr:colOff>
      <xdr:row>21</xdr:row>
      <xdr:rowOff>95250</xdr:rowOff>
    </xdr:from>
    <xdr:to>
      <xdr:col>2</xdr:col>
      <xdr:colOff>1023939</xdr:colOff>
      <xdr:row>21</xdr:row>
      <xdr:rowOff>790575</xdr:rowOff>
    </xdr:to>
    <xdr:pic>
      <xdr:nvPicPr>
        <xdr:cNvPr id="24" name="Slika 23">
          <a:extLst>
            <a:ext uri="{FF2B5EF4-FFF2-40B4-BE49-F238E27FC236}">
              <a16:creationId xmlns:a16="http://schemas.microsoft.com/office/drawing/2014/main" id="{F0DE6D39-E0D5-671A-A0EC-8A843BFAD3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7676" y="12401550"/>
          <a:ext cx="1042988" cy="695325"/>
        </a:xfrm>
        <a:prstGeom prst="rect">
          <a:avLst/>
        </a:prstGeom>
      </xdr:spPr>
    </xdr:pic>
    <xdr:clientData/>
  </xdr:twoCellAnchor>
  <xdr:twoCellAnchor>
    <xdr:from>
      <xdr:col>1</xdr:col>
      <xdr:colOff>285751</xdr:colOff>
      <xdr:row>22</xdr:row>
      <xdr:rowOff>95250</xdr:rowOff>
    </xdr:from>
    <xdr:to>
      <xdr:col>2</xdr:col>
      <xdr:colOff>1014414</xdr:colOff>
      <xdr:row>22</xdr:row>
      <xdr:rowOff>790575</xdr:rowOff>
    </xdr:to>
    <xdr:pic>
      <xdr:nvPicPr>
        <xdr:cNvPr id="26" name="Slika 25">
          <a:extLst>
            <a:ext uri="{FF2B5EF4-FFF2-40B4-BE49-F238E27FC236}">
              <a16:creationId xmlns:a16="http://schemas.microsoft.com/office/drawing/2014/main" id="{FAA8DA4B-A213-162F-15A6-0335C77B0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8151" y="13335000"/>
          <a:ext cx="1042988" cy="695325"/>
        </a:xfrm>
        <a:prstGeom prst="rect">
          <a:avLst/>
        </a:prstGeom>
      </xdr:spPr>
    </xdr:pic>
    <xdr:clientData/>
  </xdr:twoCellAnchor>
  <xdr:twoCellAnchor>
    <xdr:from>
      <xdr:col>1</xdr:col>
      <xdr:colOff>285751</xdr:colOff>
      <xdr:row>23</xdr:row>
      <xdr:rowOff>95250</xdr:rowOff>
    </xdr:from>
    <xdr:to>
      <xdr:col>2</xdr:col>
      <xdr:colOff>1014414</xdr:colOff>
      <xdr:row>23</xdr:row>
      <xdr:rowOff>790575</xdr:rowOff>
    </xdr:to>
    <xdr:pic>
      <xdr:nvPicPr>
        <xdr:cNvPr id="28" name="Slika 27">
          <a:extLst>
            <a:ext uri="{FF2B5EF4-FFF2-40B4-BE49-F238E27FC236}">
              <a16:creationId xmlns:a16="http://schemas.microsoft.com/office/drawing/2014/main" id="{ED3FA163-1CB1-9485-4DC2-0F4A714BC8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8151" y="14268450"/>
          <a:ext cx="1042988" cy="695325"/>
        </a:xfrm>
        <a:prstGeom prst="rect">
          <a:avLst/>
        </a:prstGeom>
      </xdr:spPr>
    </xdr:pic>
    <xdr:clientData/>
  </xdr:twoCellAnchor>
  <xdr:twoCellAnchor>
    <xdr:from>
      <xdr:col>1</xdr:col>
      <xdr:colOff>295275</xdr:colOff>
      <xdr:row>24</xdr:row>
      <xdr:rowOff>95250</xdr:rowOff>
    </xdr:from>
    <xdr:to>
      <xdr:col>2</xdr:col>
      <xdr:colOff>1038225</xdr:colOff>
      <xdr:row>24</xdr:row>
      <xdr:rowOff>800100</xdr:rowOff>
    </xdr:to>
    <xdr:pic>
      <xdr:nvPicPr>
        <xdr:cNvPr id="30" name="Slika 29">
          <a:extLst>
            <a:ext uri="{FF2B5EF4-FFF2-40B4-BE49-F238E27FC236}">
              <a16:creationId xmlns:a16="http://schemas.microsoft.com/office/drawing/2014/main" id="{D2BD8AFF-A8CE-19F6-571B-2BEC011E99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7675" y="15201900"/>
          <a:ext cx="1057275" cy="704850"/>
        </a:xfrm>
        <a:prstGeom prst="rect">
          <a:avLst/>
        </a:prstGeom>
      </xdr:spPr>
    </xdr:pic>
    <xdr:clientData/>
  </xdr:twoCellAnchor>
  <xdr:twoCellAnchor>
    <xdr:from>
      <xdr:col>1</xdr:col>
      <xdr:colOff>304800</xdr:colOff>
      <xdr:row>25</xdr:row>
      <xdr:rowOff>76200</xdr:rowOff>
    </xdr:from>
    <xdr:to>
      <xdr:col>2</xdr:col>
      <xdr:colOff>1033463</xdr:colOff>
      <xdr:row>25</xdr:row>
      <xdr:rowOff>771525</xdr:rowOff>
    </xdr:to>
    <xdr:pic>
      <xdr:nvPicPr>
        <xdr:cNvPr id="32" name="Slika 31">
          <a:extLst>
            <a:ext uri="{FF2B5EF4-FFF2-40B4-BE49-F238E27FC236}">
              <a16:creationId xmlns:a16="http://schemas.microsoft.com/office/drawing/2014/main" id="{EBDB033C-E2E7-F7F8-4DC6-B3195F7F69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7200" y="16116300"/>
          <a:ext cx="1042988" cy="695325"/>
        </a:xfrm>
        <a:prstGeom prst="rect">
          <a:avLst/>
        </a:prstGeom>
      </xdr:spPr>
    </xdr:pic>
    <xdr:clientData/>
  </xdr:twoCellAnchor>
  <xdr:twoCellAnchor>
    <xdr:from>
      <xdr:col>1</xdr:col>
      <xdr:colOff>304801</xdr:colOff>
      <xdr:row>26</xdr:row>
      <xdr:rowOff>95250</xdr:rowOff>
    </xdr:from>
    <xdr:to>
      <xdr:col>2</xdr:col>
      <xdr:colOff>1033464</xdr:colOff>
      <xdr:row>26</xdr:row>
      <xdr:rowOff>790575</xdr:rowOff>
    </xdr:to>
    <xdr:pic>
      <xdr:nvPicPr>
        <xdr:cNvPr id="34" name="Slika 33">
          <a:extLst>
            <a:ext uri="{FF2B5EF4-FFF2-40B4-BE49-F238E27FC236}">
              <a16:creationId xmlns:a16="http://schemas.microsoft.com/office/drawing/2014/main" id="{A9CA2030-D5DB-1EA4-4A57-EF332CE6E2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7201" y="17068800"/>
          <a:ext cx="1042988" cy="695325"/>
        </a:xfrm>
        <a:prstGeom prst="rect">
          <a:avLst/>
        </a:prstGeom>
      </xdr:spPr>
    </xdr:pic>
    <xdr:clientData/>
  </xdr:twoCellAnchor>
  <xdr:twoCellAnchor>
    <xdr:from>
      <xdr:col>1</xdr:col>
      <xdr:colOff>295276</xdr:colOff>
      <xdr:row>27</xdr:row>
      <xdr:rowOff>123825</xdr:rowOff>
    </xdr:from>
    <xdr:to>
      <xdr:col>2</xdr:col>
      <xdr:colOff>1023939</xdr:colOff>
      <xdr:row>27</xdr:row>
      <xdr:rowOff>819150</xdr:rowOff>
    </xdr:to>
    <xdr:pic>
      <xdr:nvPicPr>
        <xdr:cNvPr id="36" name="Slika 35">
          <a:extLst>
            <a:ext uri="{FF2B5EF4-FFF2-40B4-BE49-F238E27FC236}">
              <a16:creationId xmlns:a16="http://schemas.microsoft.com/office/drawing/2014/main" id="{F719F8C4-F69F-4473-CEB8-454E214E45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7676" y="18030825"/>
          <a:ext cx="1042988" cy="695325"/>
        </a:xfrm>
        <a:prstGeom prst="rect">
          <a:avLst/>
        </a:prstGeom>
      </xdr:spPr>
    </xdr:pic>
    <xdr:clientData/>
  </xdr:twoCellAnchor>
  <xdr:twoCellAnchor>
    <xdr:from>
      <xdr:col>1</xdr:col>
      <xdr:colOff>285750</xdr:colOff>
      <xdr:row>28</xdr:row>
      <xdr:rowOff>114300</xdr:rowOff>
    </xdr:from>
    <xdr:to>
      <xdr:col>2</xdr:col>
      <xdr:colOff>1028700</xdr:colOff>
      <xdr:row>28</xdr:row>
      <xdr:rowOff>819150</xdr:rowOff>
    </xdr:to>
    <xdr:pic>
      <xdr:nvPicPr>
        <xdr:cNvPr id="38" name="Slika 37">
          <a:extLst>
            <a:ext uri="{FF2B5EF4-FFF2-40B4-BE49-F238E27FC236}">
              <a16:creationId xmlns:a16="http://schemas.microsoft.com/office/drawing/2014/main" id="{7D9E199E-C24D-6313-F5B0-1D8E0848E6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8150" y="18954750"/>
          <a:ext cx="1057275" cy="704850"/>
        </a:xfrm>
        <a:prstGeom prst="rect">
          <a:avLst/>
        </a:prstGeom>
      </xdr:spPr>
    </xdr:pic>
    <xdr:clientData/>
  </xdr:twoCellAnchor>
  <xdr:twoCellAnchor>
    <xdr:from>
      <xdr:col>1</xdr:col>
      <xdr:colOff>285751</xdr:colOff>
      <xdr:row>29</xdr:row>
      <xdr:rowOff>104775</xdr:rowOff>
    </xdr:from>
    <xdr:to>
      <xdr:col>2</xdr:col>
      <xdr:colOff>1014414</xdr:colOff>
      <xdr:row>29</xdr:row>
      <xdr:rowOff>800100</xdr:rowOff>
    </xdr:to>
    <xdr:pic>
      <xdr:nvPicPr>
        <xdr:cNvPr id="40" name="Slika 39">
          <a:extLst>
            <a:ext uri="{FF2B5EF4-FFF2-40B4-BE49-F238E27FC236}">
              <a16:creationId xmlns:a16="http://schemas.microsoft.com/office/drawing/2014/main" id="{F82F454C-FE4B-E102-4E1B-47BDE07BF8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8151" y="19878675"/>
          <a:ext cx="1042988" cy="695325"/>
        </a:xfrm>
        <a:prstGeom prst="rect">
          <a:avLst/>
        </a:prstGeom>
      </xdr:spPr>
    </xdr:pic>
    <xdr:clientData/>
  </xdr:twoCellAnchor>
  <xdr:twoCellAnchor>
    <xdr:from>
      <xdr:col>1</xdr:col>
      <xdr:colOff>295275</xdr:colOff>
      <xdr:row>30</xdr:row>
      <xdr:rowOff>95250</xdr:rowOff>
    </xdr:from>
    <xdr:to>
      <xdr:col>2</xdr:col>
      <xdr:colOff>1023939</xdr:colOff>
      <xdr:row>30</xdr:row>
      <xdr:rowOff>790576</xdr:rowOff>
    </xdr:to>
    <xdr:pic>
      <xdr:nvPicPr>
        <xdr:cNvPr id="42" name="Slika 41">
          <a:extLst>
            <a:ext uri="{FF2B5EF4-FFF2-40B4-BE49-F238E27FC236}">
              <a16:creationId xmlns:a16="http://schemas.microsoft.com/office/drawing/2014/main" id="{E79E7090-DE3D-D8E3-FB84-88D828891E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7675" y="20802600"/>
          <a:ext cx="1042989" cy="695326"/>
        </a:xfrm>
        <a:prstGeom prst="rect">
          <a:avLst/>
        </a:prstGeom>
      </xdr:spPr>
    </xdr:pic>
    <xdr:clientData/>
  </xdr:twoCellAnchor>
  <xdr:twoCellAnchor>
    <xdr:from>
      <xdr:col>1</xdr:col>
      <xdr:colOff>276225</xdr:colOff>
      <xdr:row>31</xdr:row>
      <xdr:rowOff>85725</xdr:rowOff>
    </xdr:from>
    <xdr:to>
      <xdr:col>2</xdr:col>
      <xdr:colOff>1033463</xdr:colOff>
      <xdr:row>31</xdr:row>
      <xdr:rowOff>800100</xdr:rowOff>
    </xdr:to>
    <xdr:pic>
      <xdr:nvPicPr>
        <xdr:cNvPr id="44" name="Slika 43">
          <a:extLst>
            <a:ext uri="{FF2B5EF4-FFF2-40B4-BE49-F238E27FC236}">
              <a16:creationId xmlns:a16="http://schemas.microsoft.com/office/drawing/2014/main" id="{24ADECDA-A059-DD53-AFD0-92F8A355B1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8625" y="21726525"/>
          <a:ext cx="1071563" cy="714375"/>
        </a:xfrm>
        <a:prstGeom prst="rect">
          <a:avLst/>
        </a:prstGeom>
      </xdr:spPr>
    </xdr:pic>
    <xdr:clientData/>
  </xdr:twoCellAnchor>
  <xdr:twoCellAnchor>
    <xdr:from>
      <xdr:col>1</xdr:col>
      <xdr:colOff>276225</xdr:colOff>
      <xdr:row>32</xdr:row>
      <xdr:rowOff>104776</xdr:rowOff>
    </xdr:from>
    <xdr:to>
      <xdr:col>2</xdr:col>
      <xdr:colOff>1028700</xdr:colOff>
      <xdr:row>32</xdr:row>
      <xdr:rowOff>815976</xdr:rowOff>
    </xdr:to>
    <xdr:pic>
      <xdr:nvPicPr>
        <xdr:cNvPr id="46" name="Slika 45">
          <a:extLst>
            <a:ext uri="{FF2B5EF4-FFF2-40B4-BE49-F238E27FC236}">
              <a16:creationId xmlns:a16="http://schemas.microsoft.com/office/drawing/2014/main" id="{60C23C07-1333-6DD5-B1CD-AB1B142A19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8625" y="22679026"/>
          <a:ext cx="1066800" cy="711200"/>
        </a:xfrm>
        <a:prstGeom prst="rect">
          <a:avLst/>
        </a:prstGeom>
      </xdr:spPr>
    </xdr:pic>
    <xdr:clientData/>
  </xdr:twoCellAnchor>
  <xdr:twoCellAnchor>
    <xdr:from>
      <xdr:col>1</xdr:col>
      <xdr:colOff>295275</xdr:colOff>
      <xdr:row>33</xdr:row>
      <xdr:rowOff>114300</xdr:rowOff>
    </xdr:from>
    <xdr:to>
      <xdr:col>2</xdr:col>
      <xdr:colOff>1019175</xdr:colOff>
      <xdr:row>33</xdr:row>
      <xdr:rowOff>806450</xdr:rowOff>
    </xdr:to>
    <xdr:pic>
      <xdr:nvPicPr>
        <xdr:cNvPr id="48" name="Slika 47">
          <a:extLst>
            <a:ext uri="{FF2B5EF4-FFF2-40B4-BE49-F238E27FC236}">
              <a16:creationId xmlns:a16="http://schemas.microsoft.com/office/drawing/2014/main" id="{B1194D16-DDAE-2EE5-EA09-CE2617EDB3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7675" y="23622000"/>
          <a:ext cx="1038225" cy="692150"/>
        </a:xfrm>
        <a:prstGeom prst="rect">
          <a:avLst/>
        </a:prstGeom>
      </xdr:spPr>
    </xdr:pic>
    <xdr:clientData/>
  </xdr:twoCellAnchor>
  <xdr:twoCellAnchor>
    <xdr:from>
      <xdr:col>1</xdr:col>
      <xdr:colOff>276225</xdr:colOff>
      <xdr:row>34</xdr:row>
      <xdr:rowOff>85726</xdr:rowOff>
    </xdr:from>
    <xdr:to>
      <xdr:col>2</xdr:col>
      <xdr:colOff>1028700</xdr:colOff>
      <xdr:row>34</xdr:row>
      <xdr:rowOff>796926</xdr:rowOff>
    </xdr:to>
    <xdr:pic>
      <xdr:nvPicPr>
        <xdr:cNvPr id="50" name="Slika 49">
          <a:extLst>
            <a:ext uri="{FF2B5EF4-FFF2-40B4-BE49-F238E27FC236}">
              <a16:creationId xmlns:a16="http://schemas.microsoft.com/office/drawing/2014/main" id="{CE4E2AEF-3487-E150-42B3-F943D92B08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8625" y="24526876"/>
          <a:ext cx="1066800" cy="711200"/>
        </a:xfrm>
        <a:prstGeom prst="rect">
          <a:avLst/>
        </a:prstGeom>
      </xdr:spPr>
    </xdr:pic>
    <xdr:clientData/>
  </xdr:twoCellAnchor>
  <xdr:twoCellAnchor>
    <xdr:from>
      <xdr:col>1</xdr:col>
      <xdr:colOff>285750</xdr:colOff>
      <xdr:row>35</xdr:row>
      <xdr:rowOff>85726</xdr:rowOff>
    </xdr:from>
    <xdr:to>
      <xdr:col>2</xdr:col>
      <xdr:colOff>1028700</xdr:colOff>
      <xdr:row>35</xdr:row>
      <xdr:rowOff>790576</xdr:rowOff>
    </xdr:to>
    <xdr:pic>
      <xdr:nvPicPr>
        <xdr:cNvPr id="52" name="Slika 51">
          <a:extLst>
            <a:ext uri="{FF2B5EF4-FFF2-40B4-BE49-F238E27FC236}">
              <a16:creationId xmlns:a16="http://schemas.microsoft.com/office/drawing/2014/main" id="{BF7A2087-A9E8-3869-F875-FB242FEA46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8150" y="25460326"/>
          <a:ext cx="1057275" cy="704850"/>
        </a:xfrm>
        <a:prstGeom prst="rect">
          <a:avLst/>
        </a:prstGeom>
      </xdr:spPr>
    </xdr:pic>
    <xdr:clientData/>
  </xdr:twoCellAnchor>
  <xdr:twoCellAnchor>
    <xdr:from>
      <xdr:col>1</xdr:col>
      <xdr:colOff>271464</xdr:colOff>
      <xdr:row>36</xdr:row>
      <xdr:rowOff>76201</xdr:rowOff>
    </xdr:from>
    <xdr:to>
      <xdr:col>2</xdr:col>
      <xdr:colOff>1014415</xdr:colOff>
      <xdr:row>36</xdr:row>
      <xdr:rowOff>781051</xdr:rowOff>
    </xdr:to>
    <xdr:pic>
      <xdr:nvPicPr>
        <xdr:cNvPr id="54" name="Slika 53">
          <a:extLst>
            <a:ext uri="{FF2B5EF4-FFF2-40B4-BE49-F238E27FC236}">
              <a16:creationId xmlns:a16="http://schemas.microsoft.com/office/drawing/2014/main" id="{A46D8BE0-3D95-9404-8AAE-1300349230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3864" y="26384251"/>
          <a:ext cx="1057276" cy="704850"/>
        </a:xfrm>
        <a:prstGeom prst="rect">
          <a:avLst/>
        </a:prstGeom>
      </xdr:spPr>
    </xdr:pic>
    <xdr:clientData/>
  </xdr:twoCellAnchor>
  <xdr:twoCellAnchor>
    <xdr:from>
      <xdr:col>1</xdr:col>
      <xdr:colOff>276225</xdr:colOff>
      <xdr:row>37</xdr:row>
      <xdr:rowOff>114300</xdr:rowOff>
    </xdr:from>
    <xdr:to>
      <xdr:col>2</xdr:col>
      <xdr:colOff>1033463</xdr:colOff>
      <xdr:row>37</xdr:row>
      <xdr:rowOff>828675</xdr:rowOff>
    </xdr:to>
    <xdr:pic>
      <xdr:nvPicPr>
        <xdr:cNvPr id="56" name="Slika 55">
          <a:extLst>
            <a:ext uri="{FF2B5EF4-FFF2-40B4-BE49-F238E27FC236}">
              <a16:creationId xmlns:a16="http://schemas.microsoft.com/office/drawing/2014/main" id="{59BE3692-8B2B-39D4-F636-CC417EFB62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8625" y="27355800"/>
          <a:ext cx="1071563" cy="714375"/>
        </a:xfrm>
        <a:prstGeom prst="rect">
          <a:avLst/>
        </a:prstGeom>
      </xdr:spPr>
    </xdr:pic>
    <xdr:clientData/>
  </xdr:twoCellAnchor>
  <xdr:twoCellAnchor>
    <xdr:from>
      <xdr:col>1</xdr:col>
      <xdr:colOff>285750</xdr:colOff>
      <xdr:row>38</xdr:row>
      <xdr:rowOff>95251</xdr:rowOff>
    </xdr:from>
    <xdr:to>
      <xdr:col>2</xdr:col>
      <xdr:colOff>1009650</xdr:colOff>
      <xdr:row>38</xdr:row>
      <xdr:rowOff>787401</xdr:rowOff>
    </xdr:to>
    <xdr:pic>
      <xdr:nvPicPr>
        <xdr:cNvPr id="58" name="Slika 57">
          <a:extLst>
            <a:ext uri="{FF2B5EF4-FFF2-40B4-BE49-F238E27FC236}">
              <a16:creationId xmlns:a16="http://schemas.microsoft.com/office/drawing/2014/main" id="{CB125D92-6D79-776A-5496-4A236AC91E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8150" y="28270201"/>
          <a:ext cx="1038225" cy="69215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39</xdr:row>
      <xdr:rowOff>104775</xdr:rowOff>
    </xdr:from>
    <xdr:to>
      <xdr:col>2</xdr:col>
      <xdr:colOff>1014413</xdr:colOff>
      <xdr:row>39</xdr:row>
      <xdr:rowOff>781050</xdr:rowOff>
    </xdr:to>
    <xdr:pic>
      <xdr:nvPicPr>
        <xdr:cNvPr id="60" name="Slika 59">
          <a:extLst>
            <a:ext uri="{FF2B5EF4-FFF2-40B4-BE49-F238E27FC236}">
              <a16:creationId xmlns:a16="http://schemas.microsoft.com/office/drawing/2014/main" id="{7ABCDE50-F439-B260-1740-E592265060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6725" y="29213175"/>
          <a:ext cx="1014413" cy="676275"/>
        </a:xfrm>
        <a:prstGeom prst="rect">
          <a:avLst/>
        </a:prstGeom>
      </xdr:spPr>
    </xdr:pic>
    <xdr:clientData/>
  </xdr:twoCellAnchor>
  <xdr:twoCellAnchor>
    <xdr:from>
      <xdr:col>1</xdr:col>
      <xdr:colOff>295276</xdr:colOff>
      <xdr:row>40</xdr:row>
      <xdr:rowOff>104775</xdr:rowOff>
    </xdr:from>
    <xdr:to>
      <xdr:col>2</xdr:col>
      <xdr:colOff>1023939</xdr:colOff>
      <xdr:row>40</xdr:row>
      <xdr:rowOff>800100</xdr:rowOff>
    </xdr:to>
    <xdr:pic>
      <xdr:nvPicPr>
        <xdr:cNvPr id="62" name="Slika 61">
          <a:extLst>
            <a:ext uri="{FF2B5EF4-FFF2-40B4-BE49-F238E27FC236}">
              <a16:creationId xmlns:a16="http://schemas.microsoft.com/office/drawing/2014/main" id="{6D37EDA1-A185-446F-07C8-867EB5161B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7676" y="30146625"/>
          <a:ext cx="1042988" cy="695325"/>
        </a:xfrm>
        <a:prstGeom prst="rect">
          <a:avLst/>
        </a:prstGeom>
      </xdr:spPr>
    </xdr:pic>
    <xdr:clientData/>
  </xdr:twoCellAnchor>
  <xdr:twoCellAnchor>
    <xdr:from>
      <xdr:col>1</xdr:col>
      <xdr:colOff>266700</xdr:colOff>
      <xdr:row>41</xdr:row>
      <xdr:rowOff>85725</xdr:rowOff>
    </xdr:from>
    <xdr:to>
      <xdr:col>2</xdr:col>
      <xdr:colOff>1038225</xdr:colOff>
      <xdr:row>41</xdr:row>
      <xdr:rowOff>809625</xdr:rowOff>
    </xdr:to>
    <xdr:pic>
      <xdr:nvPicPr>
        <xdr:cNvPr id="64" name="Slika 63">
          <a:extLst>
            <a:ext uri="{FF2B5EF4-FFF2-40B4-BE49-F238E27FC236}">
              <a16:creationId xmlns:a16="http://schemas.microsoft.com/office/drawing/2014/main" id="{434AAC94-920F-D0E5-F167-45B2922045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9100" y="31061025"/>
          <a:ext cx="1085850" cy="723900"/>
        </a:xfrm>
        <a:prstGeom prst="rect">
          <a:avLst/>
        </a:prstGeom>
      </xdr:spPr>
    </xdr:pic>
    <xdr:clientData/>
  </xdr:twoCellAnchor>
  <xdr:twoCellAnchor>
    <xdr:from>
      <xdr:col>2</xdr:col>
      <xdr:colOff>14288</xdr:colOff>
      <xdr:row>42</xdr:row>
      <xdr:rowOff>104776</xdr:rowOff>
    </xdr:from>
    <xdr:to>
      <xdr:col>2</xdr:col>
      <xdr:colOff>1014413</xdr:colOff>
      <xdr:row>42</xdr:row>
      <xdr:rowOff>771526</xdr:rowOff>
    </xdr:to>
    <xdr:pic>
      <xdr:nvPicPr>
        <xdr:cNvPr id="66" name="Slika 65">
          <a:extLst>
            <a:ext uri="{FF2B5EF4-FFF2-40B4-BE49-F238E27FC236}">
              <a16:creationId xmlns:a16="http://schemas.microsoft.com/office/drawing/2014/main" id="{8E3824DF-A03C-B062-29EC-8A9EBAF5B2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1013" y="32013526"/>
          <a:ext cx="1000125" cy="666750"/>
        </a:xfrm>
        <a:prstGeom prst="rect">
          <a:avLst/>
        </a:prstGeom>
      </xdr:spPr>
    </xdr:pic>
    <xdr:clientData/>
  </xdr:twoCellAnchor>
  <xdr:twoCellAnchor>
    <xdr:from>
      <xdr:col>1</xdr:col>
      <xdr:colOff>285750</xdr:colOff>
      <xdr:row>43</xdr:row>
      <xdr:rowOff>66675</xdr:rowOff>
    </xdr:from>
    <xdr:to>
      <xdr:col>2</xdr:col>
      <xdr:colOff>1028700</xdr:colOff>
      <xdr:row>43</xdr:row>
      <xdr:rowOff>771525</xdr:rowOff>
    </xdr:to>
    <xdr:pic>
      <xdr:nvPicPr>
        <xdr:cNvPr id="68" name="Slika 67">
          <a:extLst>
            <a:ext uri="{FF2B5EF4-FFF2-40B4-BE49-F238E27FC236}">
              <a16:creationId xmlns:a16="http://schemas.microsoft.com/office/drawing/2014/main" id="{9E567CD9-0193-3DBA-C595-841384FB2A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8150" y="32908875"/>
          <a:ext cx="1057275" cy="704850"/>
        </a:xfrm>
        <a:prstGeom prst="rect">
          <a:avLst/>
        </a:prstGeom>
      </xdr:spPr>
    </xdr:pic>
    <xdr:clientData/>
  </xdr:twoCellAnchor>
  <xdr:twoCellAnchor>
    <xdr:from>
      <xdr:col>1</xdr:col>
      <xdr:colOff>276225</xdr:colOff>
      <xdr:row>44</xdr:row>
      <xdr:rowOff>104775</xdr:rowOff>
    </xdr:from>
    <xdr:to>
      <xdr:col>2</xdr:col>
      <xdr:colOff>1033463</xdr:colOff>
      <xdr:row>44</xdr:row>
      <xdr:rowOff>819150</xdr:rowOff>
    </xdr:to>
    <xdr:pic>
      <xdr:nvPicPr>
        <xdr:cNvPr id="70" name="Slika 69">
          <a:extLst>
            <a:ext uri="{FF2B5EF4-FFF2-40B4-BE49-F238E27FC236}">
              <a16:creationId xmlns:a16="http://schemas.microsoft.com/office/drawing/2014/main" id="{F8629107-8BAF-971D-C9FC-9391301EE7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8625" y="33880425"/>
          <a:ext cx="1071563" cy="714375"/>
        </a:xfrm>
        <a:prstGeom prst="rect">
          <a:avLst/>
        </a:prstGeom>
      </xdr:spPr>
    </xdr:pic>
    <xdr:clientData/>
  </xdr:twoCellAnchor>
  <xdr:twoCellAnchor>
    <xdr:from>
      <xdr:col>1</xdr:col>
      <xdr:colOff>271463</xdr:colOff>
      <xdr:row>45</xdr:row>
      <xdr:rowOff>114300</xdr:rowOff>
    </xdr:from>
    <xdr:to>
      <xdr:col>2</xdr:col>
      <xdr:colOff>1014414</xdr:colOff>
      <xdr:row>45</xdr:row>
      <xdr:rowOff>819150</xdr:rowOff>
    </xdr:to>
    <xdr:pic>
      <xdr:nvPicPr>
        <xdr:cNvPr id="72" name="Slika 71">
          <a:extLst>
            <a:ext uri="{FF2B5EF4-FFF2-40B4-BE49-F238E27FC236}">
              <a16:creationId xmlns:a16="http://schemas.microsoft.com/office/drawing/2014/main" id="{66EB1730-FACE-4E34-9769-2A0166AF5D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3863" y="34823400"/>
          <a:ext cx="1057276" cy="704850"/>
        </a:xfrm>
        <a:prstGeom prst="rect">
          <a:avLst/>
        </a:prstGeom>
      </xdr:spPr>
    </xdr:pic>
    <xdr:clientData/>
  </xdr:twoCellAnchor>
  <xdr:twoCellAnchor>
    <xdr:from>
      <xdr:col>1</xdr:col>
      <xdr:colOff>266700</xdr:colOff>
      <xdr:row>46</xdr:row>
      <xdr:rowOff>76201</xdr:rowOff>
    </xdr:from>
    <xdr:to>
      <xdr:col>2</xdr:col>
      <xdr:colOff>1038224</xdr:colOff>
      <xdr:row>46</xdr:row>
      <xdr:rowOff>800100</xdr:rowOff>
    </xdr:to>
    <xdr:pic>
      <xdr:nvPicPr>
        <xdr:cNvPr id="74" name="Slika 73">
          <a:extLst>
            <a:ext uri="{FF2B5EF4-FFF2-40B4-BE49-F238E27FC236}">
              <a16:creationId xmlns:a16="http://schemas.microsoft.com/office/drawing/2014/main" id="{DFCF1345-707C-7298-5D9B-D4701985DE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9100" y="35718751"/>
          <a:ext cx="1085849" cy="723899"/>
        </a:xfrm>
        <a:prstGeom prst="rect">
          <a:avLst/>
        </a:prstGeom>
      </xdr:spPr>
    </xdr:pic>
    <xdr:clientData/>
  </xdr:twoCellAnchor>
  <xdr:twoCellAnchor>
    <xdr:from>
      <xdr:col>1</xdr:col>
      <xdr:colOff>276225</xdr:colOff>
      <xdr:row>47</xdr:row>
      <xdr:rowOff>104776</xdr:rowOff>
    </xdr:from>
    <xdr:to>
      <xdr:col>2</xdr:col>
      <xdr:colOff>1019175</xdr:colOff>
      <xdr:row>47</xdr:row>
      <xdr:rowOff>809626</xdr:rowOff>
    </xdr:to>
    <xdr:pic>
      <xdr:nvPicPr>
        <xdr:cNvPr id="76" name="Slika 75">
          <a:extLst>
            <a:ext uri="{FF2B5EF4-FFF2-40B4-BE49-F238E27FC236}">
              <a16:creationId xmlns:a16="http://schemas.microsoft.com/office/drawing/2014/main" id="{CBC0C115-7D90-6215-9F64-B3A35AF1E5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8625" y="36680776"/>
          <a:ext cx="1057275" cy="704850"/>
        </a:xfrm>
        <a:prstGeom prst="rect">
          <a:avLst/>
        </a:prstGeom>
      </xdr:spPr>
    </xdr:pic>
    <xdr:clientData/>
  </xdr:twoCellAnchor>
  <xdr:twoCellAnchor>
    <xdr:from>
      <xdr:col>1</xdr:col>
      <xdr:colOff>257175</xdr:colOff>
      <xdr:row>48</xdr:row>
      <xdr:rowOff>47625</xdr:rowOff>
    </xdr:from>
    <xdr:to>
      <xdr:col>2</xdr:col>
      <xdr:colOff>1042988</xdr:colOff>
      <xdr:row>48</xdr:row>
      <xdr:rowOff>781050</xdr:rowOff>
    </xdr:to>
    <xdr:pic>
      <xdr:nvPicPr>
        <xdr:cNvPr id="78" name="Slika 77">
          <a:extLst>
            <a:ext uri="{FF2B5EF4-FFF2-40B4-BE49-F238E27FC236}">
              <a16:creationId xmlns:a16="http://schemas.microsoft.com/office/drawing/2014/main" id="{54B6426A-0EC0-EE51-2F00-9E208D09F2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9575" y="37557075"/>
          <a:ext cx="1100138" cy="733425"/>
        </a:xfrm>
        <a:prstGeom prst="rect">
          <a:avLst/>
        </a:prstGeom>
      </xdr:spPr>
    </xdr:pic>
    <xdr:clientData/>
  </xdr:twoCellAnchor>
  <xdr:twoCellAnchor>
    <xdr:from>
      <xdr:col>1</xdr:col>
      <xdr:colOff>266701</xdr:colOff>
      <xdr:row>49</xdr:row>
      <xdr:rowOff>95250</xdr:rowOff>
    </xdr:from>
    <xdr:to>
      <xdr:col>2</xdr:col>
      <xdr:colOff>1023939</xdr:colOff>
      <xdr:row>49</xdr:row>
      <xdr:rowOff>809625</xdr:rowOff>
    </xdr:to>
    <xdr:pic>
      <xdr:nvPicPr>
        <xdr:cNvPr id="80" name="Slika 79">
          <a:extLst>
            <a:ext uri="{FF2B5EF4-FFF2-40B4-BE49-F238E27FC236}">
              <a16:creationId xmlns:a16="http://schemas.microsoft.com/office/drawing/2014/main" id="{B6E8F47E-CC0A-26CF-DA13-D7117769F9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9101" y="38538150"/>
          <a:ext cx="1071563" cy="714375"/>
        </a:xfrm>
        <a:prstGeom prst="rect">
          <a:avLst/>
        </a:prstGeom>
      </xdr:spPr>
    </xdr:pic>
    <xdr:clientData/>
  </xdr:twoCellAnchor>
  <xdr:twoCellAnchor>
    <xdr:from>
      <xdr:col>1</xdr:col>
      <xdr:colOff>266700</xdr:colOff>
      <xdr:row>50</xdr:row>
      <xdr:rowOff>85725</xdr:rowOff>
    </xdr:from>
    <xdr:to>
      <xdr:col>2</xdr:col>
      <xdr:colOff>1038225</xdr:colOff>
      <xdr:row>50</xdr:row>
      <xdr:rowOff>809625</xdr:rowOff>
    </xdr:to>
    <xdr:pic>
      <xdr:nvPicPr>
        <xdr:cNvPr id="82" name="Slika 81">
          <a:extLst>
            <a:ext uri="{FF2B5EF4-FFF2-40B4-BE49-F238E27FC236}">
              <a16:creationId xmlns:a16="http://schemas.microsoft.com/office/drawing/2014/main" id="{7FEBA415-C1C0-34CE-64A6-FA12B39118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9100" y="39462075"/>
          <a:ext cx="1085850" cy="7239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24</xdr:col>
      <xdr:colOff>253277</xdr:colOff>
      <xdr:row>0</xdr:row>
      <xdr:rowOff>173744</xdr:rowOff>
    </xdr:from>
    <xdr:ext cx="2635708" cy="824181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028352" y="173744"/>
          <a:ext cx="2635708" cy="824181"/>
        </a:xfrm>
        <a:prstGeom prst="rect">
          <a:avLst/>
        </a:prstGeom>
      </xdr:spPr>
    </xdr:pic>
    <xdr:clientData/>
  </xdr:oneCellAnchor>
  <xdr:twoCellAnchor>
    <xdr:from>
      <xdr:col>1</xdr:col>
      <xdr:colOff>72056</xdr:colOff>
      <xdr:row>9</xdr:row>
      <xdr:rowOff>101208</xdr:rowOff>
    </xdr:from>
    <xdr:to>
      <xdr:col>1</xdr:col>
      <xdr:colOff>999786</xdr:colOff>
      <xdr:row>9</xdr:row>
      <xdr:rowOff>710031</xdr:rowOff>
    </xdr:to>
    <xdr:pic>
      <xdr:nvPicPr>
        <xdr:cNvPr id="13" name="Picture 8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0806" y="18259033"/>
          <a:ext cx="934080" cy="608823"/>
        </a:xfrm>
        <a:prstGeom prst="rect">
          <a:avLst/>
        </a:prstGeom>
      </xdr:spPr>
    </xdr:pic>
    <xdr:clientData/>
  </xdr:twoCellAnchor>
  <xdr:twoCellAnchor>
    <xdr:from>
      <xdr:col>1</xdr:col>
      <xdr:colOff>45035</xdr:colOff>
      <xdr:row>11</xdr:row>
      <xdr:rowOff>108084</xdr:rowOff>
    </xdr:from>
    <xdr:to>
      <xdr:col>1</xdr:col>
      <xdr:colOff>964619</xdr:colOff>
      <xdr:row>11</xdr:row>
      <xdr:rowOff>711561</xdr:rowOff>
    </xdr:to>
    <xdr:pic>
      <xdr:nvPicPr>
        <xdr:cNvPr id="14" name="Picture 12"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0135" y="19916909"/>
          <a:ext cx="913234" cy="609827"/>
        </a:xfrm>
        <a:prstGeom prst="rect">
          <a:avLst/>
        </a:prstGeom>
      </xdr:spPr>
    </xdr:pic>
    <xdr:clientData/>
  </xdr:twoCellAnchor>
  <xdr:twoCellAnchor>
    <xdr:from>
      <xdr:col>1</xdr:col>
      <xdr:colOff>36028</xdr:colOff>
      <xdr:row>12</xdr:row>
      <xdr:rowOff>108084</xdr:rowOff>
    </xdr:from>
    <xdr:to>
      <xdr:col>1</xdr:col>
      <xdr:colOff>955609</xdr:colOff>
      <xdr:row>12</xdr:row>
      <xdr:rowOff>711559</xdr:rowOff>
    </xdr:to>
    <xdr:pic>
      <xdr:nvPicPr>
        <xdr:cNvPr id="15" name="Picture 16">
          <a:extLst>
            <a:ext uri="{FF2B5EF4-FFF2-40B4-BE49-F238E27FC236}">
              <a16:creationId xmlns:a16="http://schemas.microsoft.com/office/drawing/2014/main" id="{00000000-0008-0000-04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7953" y="20745584"/>
          <a:ext cx="919581" cy="609825"/>
        </a:xfrm>
        <a:prstGeom prst="rect">
          <a:avLst/>
        </a:prstGeom>
      </xdr:spPr>
    </xdr:pic>
    <xdr:clientData/>
  </xdr:twoCellAnchor>
  <xdr:twoCellAnchor>
    <xdr:from>
      <xdr:col>1</xdr:col>
      <xdr:colOff>45036</xdr:colOff>
      <xdr:row>14</xdr:row>
      <xdr:rowOff>126100</xdr:rowOff>
    </xdr:from>
    <xdr:to>
      <xdr:col>1</xdr:col>
      <xdr:colOff>989732</xdr:colOff>
      <xdr:row>14</xdr:row>
      <xdr:rowOff>746057</xdr:rowOff>
    </xdr:to>
    <xdr:pic>
      <xdr:nvPicPr>
        <xdr:cNvPr id="16" name="Picture 20">
          <a:extLst>
            <a:ext uri="{FF2B5EF4-FFF2-40B4-BE49-F238E27FC236}">
              <a16:creationId xmlns:a16="http://schemas.microsoft.com/office/drawing/2014/main" id="{00000000-0008-0000-04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0136" y="22420950"/>
          <a:ext cx="941521" cy="623132"/>
        </a:xfrm>
        <a:prstGeom prst="rect">
          <a:avLst/>
        </a:prstGeom>
      </xdr:spPr>
    </xdr:pic>
    <xdr:clientData/>
  </xdr:twoCellAnchor>
  <xdr:twoCellAnchor>
    <xdr:from>
      <xdr:col>1</xdr:col>
      <xdr:colOff>63049</xdr:colOff>
      <xdr:row>15</xdr:row>
      <xdr:rowOff>119221</xdr:rowOff>
    </xdr:from>
    <xdr:to>
      <xdr:col>1</xdr:col>
      <xdr:colOff>990779</xdr:colOff>
      <xdr:row>15</xdr:row>
      <xdr:rowOff>728044</xdr:rowOff>
    </xdr:to>
    <xdr:pic>
      <xdr:nvPicPr>
        <xdr:cNvPr id="17" name="Picture 23">
          <a:extLst>
            <a:ext uri="{FF2B5EF4-FFF2-40B4-BE49-F238E27FC236}">
              <a16:creationId xmlns:a16="http://schemas.microsoft.com/office/drawing/2014/main" id="{00000000-0008-0000-04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8149" y="23249096"/>
          <a:ext cx="924555" cy="608823"/>
        </a:xfrm>
        <a:prstGeom prst="rect">
          <a:avLst/>
        </a:prstGeom>
      </xdr:spPr>
    </xdr:pic>
    <xdr:clientData/>
  </xdr:twoCellAnchor>
  <xdr:twoCellAnchor>
    <xdr:from>
      <xdr:col>1</xdr:col>
      <xdr:colOff>27022</xdr:colOff>
      <xdr:row>16</xdr:row>
      <xdr:rowOff>117092</xdr:rowOff>
    </xdr:from>
    <xdr:to>
      <xdr:col>1</xdr:col>
      <xdr:colOff>987778</xdr:colOff>
      <xdr:row>16</xdr:row>
      <xdr:rowOff>747588</xdr:rowOff>
    </xdr:to>
    <xdr:pic>
      <xdr:nvPicPr>
        <xdr:cNvPr id="18" name="Picture 25">
          <a:extLst>
            <a:ext uri="{FF2B5EF4-FFF2-40B4-BE49-F238E27FC236}">
              <a16:creationId xmlns:a16="http://schemas.microsoft.com/office/drawing/2014/main" id="{00000000-0008-0000-04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122" y="24072467"/>
          <a:ext cx="957581" cy="633671"/>
        </a:xfrm>
        <a:prstGeom prst="rect">
          <a:avLst/>
        </a:prstGeom>
      </xdr:spPr>
    </xdr:pic>
    <xdr:clientData/>
  </xdr:twoCellAnchor>
  <xdr:twoCellAnchor>
    <xdr:from>
      <xdr:col>1</xdr:col>
      <xdr:colOff>36029</xdr:colOff>
      <xdr:row>17</xdr:row>
      <xdr:rowOff>99077</xdr:rowOff>
    </xdr:from>
    <xdr:to>
      <xdr:col>1</xdr:col>
      <xdr:colOff>994729</xdr:colOff>
      <xdr:row>17</xdr:row>
      <xdr:rowOff>729574</xdr:rowOff>
    </xdr:to>
    <xdr:pic>
      <xdr:nvPicPr>
        <xdr:cNvPr id="19" name="Picture 27">
          <a:extLst>
            <a:ext uri="{FF2B5EF4-FFF2-40B4-BE49-F238E27FC236}">
              <a16:creationId xmlns:a16="http://schemas.microsoft.com/office/drawing/2014/main" id="{00000000-0008-0000-04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7954" y="24886302"/>
          <a:ext cx="961875" cy="630497"/>
        </a:xfrm>
        <a:prstGeom prst="rect">
          <a:avLst/>
        </a:prstGeom>
      </xdr:spPr>
    </xdr:pic>
    <xdr:clientData/>
  </xdr:twoCellAnchor>
  <xdr:twoCellAnchor>
    <xdr:from>
      <xdr:col>1</xdr:col>
      <xdr:colOff>36028</xdr:colOff>
      <xdr:row>18</xdr:row>
      <xdr:rowOff>117092</xdr:rowOff>
    </xdr:from>
    <xdr:to>
      <xdr:col>1</xdr:col>
      <xdr:colOff>967001</xdr:colOff>
      <xdr:row>18</xdr:row>
      <xdr:rowOff>728043</xdr:rowOff>
    </xdr:to>
    <xdr:pic>
      <xdr:nvPicPr>
        <xdr:cNvPr id="20" name="Picture 29">
          <a:extLst>
            <a:ext uri="{FF2B5EF4-FFF2-40B4-BE49-F238E27FC236}">
              <a16:creationId xmlns:a16="http://schemas.microsoft.com/office/drawing/2014/main" id="{00000000-0008-0000-04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7953" y="25729817"/>
          <a:ext cx="927798" cy="614126"/>
        </a:xfrm>
        <a:prstGeom prst="rect">
          <a:avLst/>
        </a:prstGeom>
      </xdr:spPr>
    </xdr:pic>
    <xdr:clientData/>
  </xdr:twoCellAnchor>
  <xdr:twoCellAnchor>
    <xdr:from>
      <xdr:col>1</xdr:col>
      <xdr:colOff>45036</xdr:colOff>
      <xdr:row>10</xdr:row>
      <xdr:rowOff>126099</xdr:rowOff>
    </xdr:from>
    <xdr:to>
      <xdr:col>1</xdr:col>
      <xdr:colOff>978342</xdr:colOff>
      <xdr:row>10</xdr:row>
      <xdr:rowOff>738581</xdr:rowOff>
    </xdr:to>
    <xdr:pic>
      <xdr:nvPicPr>
        <xdr:cNvPr id="21" name="Picture 31">
          <a:extLst>
            <a:ext uri="{FF2B5EF4-FFF2-40B4-BE49-F238E27FC236}">
              <a16:creationId xmlns:a16="http://schemas.microsoft.com/office/drawing/2014/main" id="{00000000-0008-0000-04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0136" y="19106249"/>
          <a:ext cx="933306" cy="612482"/>
        </a:xfrm>
        <a:prstGeom prst="rect">
          <a:avLst/>
        </a:prstGeom>
      </xdr:spPr>
    </xdr:pic>
    <xdr:clientData/>
  </xdr:twoCellAnchor>
  <xdr:twoCellAnchor editAs="oneCell">
    <xdr:from>
      <xdr:col>3</xdr:col>
      <xdr:colOff>123096</xdr:colOff>
      <xdr:row>2</xdr:row>
      <xdr:rowOff>221097</xdr:rowOff>
    </xdr:from>
    <xdr:to>
      <xdr:col>3</xdr:col>
      <xdr:colOff>822318</xdr:colOff>
      <xdr:row>5</xdr:row>
      <xdr:rowOff>0</xdr:rowOff>
    </xdr:to>
    <xdr:pic>
      <xdr:nvPicPr>
        <xdr:cNvPr id="22" name="Picture 4">
          <a:extLst>
            <a:ext uri="{FF2B5EF4-FFF2-40B4-BE49-F238E27FC236}">
              <a16:creationId xmlns:a16="http://schemas.microsoft.com/office/drawing/2014/main" id="{00000000-0008-0000-04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88321" y="722747"/>
          <a:ext cx="696047" cy="477403"/>
        </a:xfrm>
        <a:prstGeom prst="rect">
          <a:avLst/>
        </a:prstGeom>
      </xdr:spPr>
    </xdr:pic>
    <xdr:clientData/>
  </xdr:twoCellAnchor>
  <xdr:twoCellAnchor editAs="oneCell">
    <xdr:from>
      <xdr:col>3</xdr:col>
      <xdr:colOff>73278</xdr:colOff>
      <xdr:row>0</xdr:row>
      <xdr:rowOff>199810</xdr:rowOff>
    </xdr:from>
    <xdr:to>
      <xdr:col>3</xdr:col>
      <xdr:colOff>868067</xdr:colOff>
      <xdr:row>2</xdr:row>
      <xdr:rowOff>191258</xdr:rowOff>
    </xdr:to>
    <xdr:pic>
      <xdr:nvPicPr>
        <xdr:cNvPr id="23" name="Picture 10">
          <a:extLst>
            <a:ext uri="{FF2B5EF4-FFF2-40B4-BE49-F238E27FC236}">
              <a16:creationId xmlns:a16="http://schemas.microsoft.com/office/drawing/2014/main" id="{00000000-0008-0000-04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35328" y="202985"/>
          <a:ext cx="791614" cy="493098"/>
        </a:xfrm>
        <a:prstGeom prst="rect">
          <a:avLst/>
        </a:prstGeom>
      </xdr:spPr>
    </xdr:pic>
    <xdr:clientData/>
  </xdr:twoCellAnchor>
  <xdr:twoCellAnchor>
    <xdr:from>
      <xdr:col>1</xdr:col>
      <xdr:colOff>95251</xdr:colOff>
      <xdr:row>13</xdr:row>
      <xdr:rowOff>81643</xdr:rowOff>
    </xdr:from>
    <xdr:to>
      <xdr:col>1</xdr:col>
      <xdr:colOff>887640</xdr:colOff>
      <xdr:row>13</xdr:row>
      <xdr:rowOff>682835</xdr:rowOff>
    </xdr:to>
    <xdr:pic>
      <xdr:nvPicPr>
        <xdr:cNvPr id="3" name="Slika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8537" y="5810250"/>
          <a:ext cx="792389" cy="60119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524101</xdr:colOff>
      <xdr:row>1</xdr:row>
      <xdr:rowOff>228600</xdr:rowOff>
    </xdr:to>
    <xdr:pic>
      <xdr:nvPicPr>
        <xdr:cNvPr id="2" name="Slika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4800" y="0"/>
          <a:ext cx="1644876" cy="52387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238270</xdr:colOff>
      <xdr:row>0</xdr:row>
      <xdr:rowOff>113030</xdr:rowOff>
    </xdr:from>
    <xdr:to>
      <xdr:col>19</xdr:col>
      <xdr:colOff>45642</xdr:colOff>
      <xdr:row>1</xdr:row>
      <xdr:rowOff>278130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34170" y="113030"/>
          <a:ext cx="1445672" cy="45085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803569</xdr:colOff>
      <xdr:row>2</xdr:row>
      <xdr:rowOff>119716</xdr:rowOff>
    </xdr:from>
    <xdr:ext cx="2874928" cy="898984"/>
    <xdr:pic>
      <xdr:nvPicPr>
        <xdr:cNvPr id="2" name="Picture 1">
          <a:extLst>
            <a:ext uri="{FF2B5EF4-FFF2-40B4-BE49-F238E27FC236}">
              <a16:creationId xmlns:a16="http://schemas.microsoft.com/office/drawing/2014/main" id="{94794989-092B-4901-A39E-62B4DDBA90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228509" y="752176"/>
          <a:ext cx="2874928" cy="898984"/>
        </a:xfrm>
        <a:prstGeom prst="rect">
          <a:avLst/>
        </a:prstGeom>
      </xdr:spPr>
    </xdr:pic>
    <xdr:clientData/>
  </xdr:oneCellAnchor>
  <xdr:twoCellAnchor>
    <xdr:from>
      <xdr:col>1</xdr:col>
      <xdr:colOff>201386</xdr:colOff>
      <xdr:row>11</xdr:row>
      <xdr:rowOff>108860</xdr:rowOff>
    </xdr:from>
    <xdr:to>
      <xdr:col>2</xdr:col>
      <xdr:colOff>1045028</xdr:colOff>
      <xdr:row>11</xdr:row>
      <xdr:rowOff>816430</xdr:rowOff>
    </xdr:to>
    <xdr:pic>
      <xdr:nvPicPr>
        <xdr:cNvPr id="3" name="Slika 2">
          <a:extLst>
            <a:ext uri="{FF2B5EF4-FFF2-40B4-BE49-F238E27FC236}">
              <a16:creationId xmlns:a16="http://schemas.microsoft.com/office/drawing/2014/main" id="{15B21769-2DD1-456B-93FF-439C6FAF92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3786" y="3080660"/>
          <a:ext cx="1057002" cy="707570"/>
        </a:xfrm>
        <a:prstGeom prst="rect">
          <a:avLst/>
        </a:prstGeom>
      </xdr:spPr>
    </xdr:pic>
    <xdr:clientData/>
  </xdr:twoCellAnchor>
  <xdr:twoCellAnchor>
    <xdr:from>
      <xdr:col>1</xdr:col>
      <xdr:colOff>201655</xdr:colOff>
      <xdr:row>12</xdr:row>
      <xdr:rowOff>91169</xdr:rowOff>
    </xdr:from>
    <xdr:to>
      <xdr:col>3</xdr:col>
      <xdr:colOff>71024</xdr:colOff>
      <xdr:row>12</xdr:row>
      <xdr:rowOff>853168</xdr:rowOff>
    </xdr:to>
    <xdr:pic>
      <xdr:nvPicPr>
        <xdr:cNvPr id="4" name="Slika 3">
          <a:extLst>
            <a:ext uri="{FF2B5EF4-FFF2-40B4-BE49-F238E27FC236}">
              <a16:creationId xmlns:a16="http://schemas.microsoft.com/office/drawing/2014/main" id="{121C039D-9659-497F-9F37-9B6007DFDF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4055" y="3992609"/>
          <a:ext cx="1141909" cy="761999"/>
        </a:xfrm>
        <a:prstGeom prst="rect">
          <a:avLst/>
        </a:prstGeom>
      </xdr:spPr>
    </xdr:pic>
    <xdr:clientData/>
  </xdr:twoCellAnchor>
  <xdr:twoCellAnchor>
    <xdr:from>
      <xdr:col>2</xdr:col>
      <xdr:colOff>12245</xdr:colOff>
      <xdr:row>13</xdr:row>
      <xdr:rowOff>119745</xdr:rowOff>
    </xdr:from>
    <xdr:to>
      <xdr:col>2</xdr:col>
      <xdr:colOff>1032778</xdr:colOff>
      <xdr:row>13</xdr:row>
      <xdr:rowOff>805543</xdr:rowOff>
    </xdr:to>
    <xdr:pic>
      <xdr:nvPicPr>
        <xdr:cNvPr id="5" name="Slika 4">
          <a:extLst>
            <a:ext uri="{FF2B5EF4-FFF2-40B4-BE49-F238E27FC236}">
              <a16:creationId xmlns:a16="http://schemas.microsoft.com/office/drawing/2014/main" id="{F9493A4D-D83A-46B4-BA3C-25AD7221F0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8005" y="4950825"/>
          <a:ext cx="1020533" cy="685798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14</xdr:row>
      <xdr:rowOff>104776</xdr:rowOff>
    </xdr:from>
    <xdr:to>
      <xdr:col>3</xdr:col>
      <xdr:colOff>0</xdr:colOff>
      <xdr:row>14</xdr:row>
      <xdr:rowOff>809626</xdr:rowOff>
    </xdr:to>
    <xdr:pic>
      <xdr:nvPicPr>
        <xdr:cNvPr id="6" name="Slika 5">
          <a:extLst>
            <a:ext uri="{FF2B5EF4-FFF2-40B4-BE49-F238E27FC236}">
              <a16:creationId xmlns:a16="http://schemas.microsoft.com/office/drawing/2014/main" id="{8CE030B9-E359-4ED8-A4A7-3CCE4D1EB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5760" y="5865496"/>
          <a:ext cx="1059180" cy="704850"/>
        </a:xfrm>
        <a:prstGeom prst="rect">
          <a:avLst/>
        </a:prstGeom>
      </xdr:spPr>
    </xdr:pic>
    <xdr:clientData/>
  </xdr:twoCellAnchor>
  <xdr:twoCellAnchor>
    <xdr:from>
      <xdr:col>1</xdr:col>
      <xdr:colOff>190500</xdr:colOff>
      <xdr:row>15</xdr:row>
      <xdr:rowOff>76200</xdr:rowOff>
    </xdr:from>
    <xdr:to>
      <xdr:col>2</xdr:col>
      <xdr:colOff>1038225</xdr:colOff>
      <xdr:row>15</xdr:row>
      <xdr:rowOff>781050</xdr:rowOff>
    </xdr:to>
    <xdr:pic>
      <xdr:nvPicPr>
        <xdr:cNvPr id="7" name="Slika 6">
          <a:extLst>
            <a:ext uri="{FF2B5EF4-FFF2-40B4-BE49-F238E27FC236}">
              <a16:creationId xmlns:a16="http://schemas.microsoft.com/office/drawing/2014/main" id="{38604912-8CCF-473D-95A8-614FD1FAED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2900" y="6766560"/>
          <a:ext cx="1061085" cy="704850"/>
        </a:xfrm>
        <a:prstGeom prst="rect">
          <a:avLst/>
        </a:prstGeom>
      </xdr:spPr>
    </xdr:pic>
    <xdr:clientData/>
  </xdr:twoCellAnchor>
  <xdr:twoCellAnchor>
    <xdr:from>
      <xdr:col>2</xdr:col>
      <xdr:colOff>1</xdr:colOff>
      <xdr:row>16</xdr:row>
      <xdr:rowOff>76201</xdr:rowOff>
    </xdr:from>
    <xdr:to>
      <xdr:col>3</xdr:col>
      <xdr:colOff>28575</xdr:colOff>
      <xdr:row>16</xdr:row>
      <xdr:rowOff>800100</xdr:rowOff>
    </xdr:to>
    <xdr:pic>
      <xdr:nvPicPr>
        <xdr:cNvPr id="8" name="Slika 7">
          <a:extLst>
            <a:ext uri="{FF2B5EF4-FFF2-40B4-BE49-F238E27FC236}">
              <a16:creationId xmlns:a16="http://schemas.microsoft.com/office/drawing/2014/main" id="{560999BB-7463-469B-AA62-F14ABA98C7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5761" y="7696201"/>
          <a:ext cx="1087754" cy="723899"/>
        </a:xfrm>
        <a:prstGeom prst="rect">
          <a:avLst/>
        </a:prstGeom>
      </xdr:spPr>
    </xdr:pic>
    <xdr:clientData/>
  </xdr:twoCellAnchor>
  <xdr:twoCellAnchor>
    <xdr:from>
      <xdr:col>1</xdr:col>
      <xdr:colOff>200026</xdr:colOff>
      <xdr:row>17</xdr:row>
      <xdr:rowOff>104775</xdr:rowOff>
    </xdr:from>
    <xdr:to>
      <xdr:col>2</xdr:col>
      <xdr:colOff>1033464</xdr:colOff>
      <xdr:row>17</xdr:row>
      <xdr:rowOff>800100</xdr:rowOff>
    </xdr:to>
    <xdr:pic>
      <xdr:nvPicPr>
        <xdr:cNvPr id="9" name="Slika 8">
          <a:extLst>
            <a:ext uri="{FF2B5EF4-FFF2-40B4-BE49-F238E27FC236}">
              <a16:creationId xmlns:a16="http://schemas.microsoft.com/office/drawing/2014/main" id="{B4717F91-A08A-4C27-A680-5DE71A59F5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2426" y="8654415"/>
          <a:ext cx="1046798" cy="695325"/>
        </a:xfrm>
        <a:prstGeom prst="rect">
          <a:avLst/>
        </a:prstGeom>
      </xdr:spPr>
    </xdr:pic>
    <xdr:clientData/>
  </xdr:twoCellAnchor>
  <xdr:twoCellAnchor>
    <xdr:from>
      <xdr:col>1</xdr:col>
      <xdr:colOff>200025</xdr:colOff>
      <xdr:row>18</xdr:row>
      <xdr:rowOff>85725</xdr:rowOff>
    </xdr:from>
    <xdr:to>
      <xdr:col>3</xdr:col>
      <xdr:colOff>19050</xdr:colOff>
      <xdr:row>18</xdr:row>
      <xdr:rowOff>809625</xdr:rowOff>
    </xdr:to>
    <xdr:pic>
      <xdr:nvPicPr>
        <xdr:cNvPr id="10" name="Slika 9">
          <a:extLst>
            <a:ext uri="{FF2B5EF4-FFF2-40B4-BE49-F238E27FC236}">
              <a16:creationId xmlns:a16="http://schemas.microsoft.com/office/drawing/2014/main" id="{62CEF60F-E5A6-4648-89AB-99F3038210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2425" y="9565005"/>
          <a:ext cx="1091565" cy="72390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19</xdr:row>
      <xdr:rowOff>104775</xdr:rowOff>
    </xdr:from>
    <xdr:to>
      <xdr:col>2</xdr:col>
      <xdr:colOff>1014413</xdr:colOff>
      <xdr:row>19</xdr:row>
      <xdr:rowOff>781050</xdr:rowOff>
    </xdr:to>
    <xdr:pic>
      <xdr:nvPicPr>
        <xdr:cNvPr id="11" name="Slika 10">
          <a:extLst>
            <a:ext uri="{FF2B5EF4-FFF2-40B4-BE49-F238E27FC236}">
              <a16:creationId xmlns:a16="http://schemas.microsoft.com/office/drawing/2014/main" id="{83DE8978-7470-4EF2-911C-F3B8742A1E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5760" y="10513695"/>
          <a:ext cx="1014413" cy="676275"/>
        </a:xfrm>
        <a:prstGeom prst="rect">
          <a:avLst/>
        </a:prstGeom>
      </xdr:spPr>
    </xdr:pic>
    <xdr:clientData/>
  </xdr:twoCellAnchor>
  <xdr:twoCellAnchor>
    <xdr:from>
      <xdr:col>1</xdr:col>
      <xdr:colOff>200025</xdr:colOff>
      <xdr:row>20</xdr:row>
      <xdr:rowOff>95250</xdr:rowOff>
    </xdr:from>
    <xdr:to>
      <xdr:col>3</xdr:col>
      <xdr:colOff>4763</xdr:colOff>
      <xdr:row>20</xdr:row>
      <xdr:rowOff>809625</xdr:rowOff>
    </xdr:to>
    <xdr:pic>
      <xdr:nvPicPr>
        <xdr:cNvPr id="12" name="Slika 11">
          <a:extLst>
            <a:ext uri="{FF2B5EF4-FFF2-40B4-BE49-F238E27FC236}">
              <a16:creationId xmlns:a16="http://schemas.microsoft.com/office/drawing/2014/main" id="{7682E1C0-9D1C-4A78-AC27-7BB11A80AA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2425" y="11433810"/>
          <a:ext cx="1077278" cy="714375"/>
        </a:xfrm>
        <a:prstGeom prst="rect">
          <a:avLst/>
        </a:prstGeom>
      </xdr:spPr>
    </xdr:pic>
    <xdr:clientData/>
  </xdr:twoCellAnchor>
  <xdr:twoCellAnchor>
    <xdr:from>
      <xdr:col>2</xdr:col>
      <xdr:colOff>1</xdr:colOff>
      <xdr:row>21</xdr:row>
      <xdr:rowOff>104776</xdr:rowOff>
    </xdr:from>
    <xdr:to>
      <xdr:col>2</xdr:col>
      <xdr:colOff>1028701</xdr:colOff>
      <xdr:row>21</xdr:row>
      <xdr:rowOff>790576</xdr:rowOff>
    </xdr:to>
    <xdr:pic>
      <xdr:nvPicPr>
        <xdr:cNvPr id="13" name="Slika 12">
          <a:extLst>
            <a:ext uri="{FF2B5EF4-FFF2-40B4-BE49-F238E27FC236}">
              <a16:creationId xmlns:a16="http://schemas.microsoft.com/office/drawing/2014/main" id="{7DE3DF3A-C889-44DF-BE53-A2F5E4D00D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5761" y="12372976"/>
          <a:ext cx="1028700" cy="685800"/>
        </a:xfrm>
        <a:prstGeom prst="rect">
          <a:avLst/>
        </a:prstGeom>
      </xdr:spPr>
    </xdr:pic>
    <xdr:clientData/>
  </xdr:twoCellAnchor>
  <xdr:twoCellAnchor>
    <xdr:from>
      <xdr:col>1</xdr:col>
      <xdr:colOff>200026</xdr:colOff>
      <xdr:row>22</xdr:row>
      <xdr:rowOff>104775</xdr:rowOff>
    </xdr:from>
    <xdr:to>
      <xdr:col>3</xdr:col>
      <xdr:colOff>19051</xdr:colOff>
      <xdr:row>22</xdr:row>
      <xdr:rowOff>828675</xdr:rowOff>
    </xdr:to>
    <xdr:pic>
      <xdr:nvPicPr>
        <xdr:cNvPr id="14" name="Slika 13">
          <a:extLst>
            <a:ext uri="{FF2B5EF4-FFF2-40B4-BE49-F238E27FC236}">
              <a16:creationId xmlns:a16="http://schemas.microsoft.com/office/drawing/2014/main" id="{E01CD37B-A812-47C8-A8D8-1C41B11FF3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2426" y="13302615"/>
          <a:ext cx="1091565" cy="723900"/>
        </a:xfrm>
        <a:prstGeom prst="rect">
          <a:avLst/>
        </a:prstGeom>
      </xdr:spPr>
    </xdr:pic>
    <xdr:clientData/>
  </xdr:twoCellAnchor>
  <xdr:twoCellAnchor>
    <xdr:from>
      <xdr:col>2</xdr:col>
      <xdr:colOff>9525</xdr:colOff>
      <xdr:row>23</xdr:row>
      <xdr:rowOff>114300</xdr:rowOff>
    </xdr:from>
    <xdr:to>
      <xdr:col>2</xdr:col>
      <xdr:colOff>1023938</xdr:colOff>
      <xdr:row>23</xdr:row>
      <xdr:rowOff>790575</xdr:rowOff>
    </xdr:to>
    <xdr:pic>
      <xdr:nvPicPr>
        <xdr:cNvPr id="15" name="Slika 14">
          <a:extLst>
            <a:ext uri="{FF2B5EF4-FFF2-40B4-BE49-F238E27FC236}">
              <a16:creationId xmlns:a16="http://schemas.microsoft.com/office/drawing/2014/main" id="{9C2B4445-442A-4BF7-8C9C-150EF39172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5285" y="14241780"/>
          <a:ext cx="1014413" cy="676275"/>
        </a:xfrm>
        <a:prstGeom prst="rect">
          <a:avLst/>
        </a:prstGeom>
      </xdr:spPr>
    </xdr:pic>
    <xdr:clientData/>
  </xdr:twoCellAnchor>
  <xdr:twoCellAnchor>
    <xdr:from>
      <xdr:col>2</xdr:col>
      <xdr:colOff>1</xdr:colOff>
      <xdr:row>24</xdr:row>
      <xdr:rowOff>104775</xdr:rowOff>
    </xdr:from>
    <xdr:to>
      <xdr:col>2</xdr:col>
      <xdr:colOff>1042989</xdr:colOff>
      <xdr:row>24</xdr:row>
      <xdr:rowOff>800100</xdr:rowOff>
    </xdr:to>
    <xdr:pic>
      <xdr:nvPicPr>
        <xdr:cNvPr id="16" name="Slika 15">
          <a:extLst>
            <a:ext uri="{FF2B5EF4-FFF2-40B4-BE49-F238E27FC236}">
              <a16:creationId xmlns:a16="http://schemas.microsoft.com/office/drawing/2014/main" id="{AEF95406-B034-4BF4-B1B2-00DC055768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5761" y="15161895"/>
          <a:ext cx="1042988" cy="695325"/>
        </a:xfrm>
        <a:prstGeom prst="rect">
          <a:avLst/>
        </a:prstGeom>
      </xdr:spPr>
    </xdr:pic>
    <xdr:clientData/>
  </xdr:twoCellAnchor>
  <xdr:twoCellAnchor>
    <xdr:from>
      <xdr:col>2</xdr:col>
      <xdr:colOff>19050</xdr:colOff>
      <xdr:row>25</xdr:row>
      <xdr:rowOff>104776</xdr:rowOff>
    </xdr:from>
    <xdr:to>
      <xdr:col>2</xdr:col>
      <xdr:colOff>1033461</xdr:colOff>
      <xdr:row>25</xdr:row>
      <xdr:rowOff>781050</xdr:rowOff>
    </xdr:to>
    <xdr:pic>
      <xdr:nvPicPr>
        <xdr:cNvPr id="17" name="Slika 16">
          <a:extLst>
            <a:ext uri="{FF2B5EF4-FFF2-40B4-BE49-F238E27FC236}">
              <a16:creationId xmlns:a16="http://schemas.microsoft.com/office/drawing/2014/main" id="{F2AF5311-5755-4DD9-B45C-A92247E604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4810" y="16091536"/>
          <a:ext cx="1014411" cy="676274"/>
        </a:xfrm>
        <a:prstGeom prst="rect">
          <a:avLst/>
        </a:prstGeom>
      </xdr:spPr>
    </xdr:pic>
    <xdr:clientData/>
  </xdr:twoCellAnchor>
  <xdr:twoCellAnchor>
    <xdr:from>
      <xdr:col>1</xdr:col>
      <xdr:colOff>190501</xdr:colOff>
      <xdr:row>26</xdr:row>
      <xdr:rowOff>76200</xdr:rowOff>
    </xdr:from>
    <xdr:to>
      <xdr:col>3</xdr:col>
      <xdr:colOff>47626</xdr:colOff>
      <xdr:row>26</xdr:row>
      <xdr:rowOff>825500</xdr:rowOff>
    </xdr:to>
    <xdr:pic>
      <xdr:nvPicPr>
        <xdr:cNvPr id="18" name="Slika 17">
          <a:extLst>
            <a:ext uri="{FF2B5EF4-FFF2-40B4-BE49-F238E27FC236}">
              <a16:creationId xmlns:a16="http://schemas.microsoft.com/office/drawing/2014/main" id="{2E2791D4-F8AF-4ACC-9ED7-84DB4CC191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2901" y="16992600"/>
          <a:ext cx="1129665" cy="74930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27</xdr:row>
      <xdr:rowOff>95250</xdr:rowOff>
    </xdr:from>
    <xdr:to>
      <xdr:col>2</xdr:col>
      <xdr:colOff>1028700</xdr:colOff>
      <xdr:row>27</xdr:row>
      <xdr:rowOff>781050</xdr:rowOff>
    </xdr:to>
    <xdr:pic>
      <xdr:nvPicPr>
        <xdr:cNvPr id="19" name="Slika 18">
          <a:extLst>
            <a:ext uri="{FF2B5EF4-FFF2-40B4-BE49-F238E27FC236}">
              <a16:creationId xmlns:a16="http://schemas.microsoft.com/office/drawing/2014/main" id="{15B71A09-205A-4052-BCE8-CBEC75B79F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5760" y="17941290"/>
          <a:ext cx="1028700" cy="685800"/>
        </a:xfrm>
        <a:prstGeom prst="rect">
          <a:avLst/>
        </a:prstGeom>
      </xdr:spPr>
    </xdr:pic>
    <xdr:clientData/>
  </xdr:twoCellAnchor>
  <xdr:twoCellAnchor>
    <xdr:from>
      <xdr:col>1</xdr:col>
      <xdr:colOff>200025</xdr:colOff>
      <xdr:row>28</xdr:row>
      <xdr:rowOff>114301</xdr:rowOff>
    </xdr:from>
    <xdr:to>
      <xdr:col>3</xdr:col>
      <xdr:colOff>47624</xdr:colOff>
      <xdr:row>28</xdr:row>
      <xdr:rowOff>857250</xdr:rowOff>
    </xdr:to>
    <xdr:pic>
      <xdr:nvPicPr>
        <xdr:cNvPr id="20" name="Slika 19">
          <a:extLst>
            <a:ext uri="{FF2B5EF4-FFF2-40B4-BE49-F238E27FC236}">
              <a16:creationId xmlns:a16="http://schemas.microsoft.com/office/drawing/2014/main" id="{5A2AE662-EE35-421C-8980-E9433823BC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2425" y="18889981"/>
          <a:ext cx="1120139" cy="742949"/>
        </a:xfrm>
        <a:prstGeom prst="rect">
          <a:avLst/>
        </a:prstGeom>
      </xdr:spPr>
    </xdr:pic>
    <xdr:clientData/>
  </xdr:twoCellAnchor>
  <xdr:twoCellAnchor>
    <xdr:from>
      <xdr:col>1</xdr:col>
      <xdr:colOff>200025</xdr:colOff>
      <xdr:row>29</xdr:row>
      <xdr:rowOff>95251</xdr:rowOff>
    </xdr:from>
    <xdr:to>
      <xdr:col>2</xdr:col>
      <xdr:colOff>1019175</xdr:colOff>
      <xdr:row>29</xdr:row>
      <xdr:rowOff>781051</xdr:rowOff>
    </xdr:to>
    <xdr:pic>
      <xdr:nvPicPr>
        <xdr:cNvPr id="21" name="Slika 20">
          <a:extLst>
            <a:ext uri="{FF2B5EF4-FFF2-40B4-BE49-F238E27FC236}">
              <a16:creationId xmlns:a16="http://schemas.microsoft.com/office/drawing/2014/main" id="{2BE02E73-77DA-4DC6-9E4F-8D8341E1AA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2425" y="19800571"/>
          <a:ext cx="1032510" cy="685800"/>
        </a:xfrm>
        <a:prstGeom prst="rect">
          <a:avLst/>
        </a:prstGeom>
      </xdr:spPr>
    </xdr:pic>
    <xdr:clientData/>
  </xdr:twoCellAnchor>
  <xdr:twoCellAnchor>
    <xdr:from>
      <xdr:col>1</xdr:col>
      <xdr:colOff>200025</xdr:colOff>
      <xdr:row>30</xdr:row>
      <xdr:rowOff>85725</xdr:rowOff>
    </xdr:from>
    <xdr:to>
      <xdr:col>3</xdr:col>
      <xdr:colOff>47625</xdr:colOff>
      <xdr:row>30</xdr:row>
      <xdr:rowOff>828675</xdr:rowOff>
    </xdr:to>
    <xdr:pic>
      <xdr:nvPicPr>
        <xdr:cNvPr id="22" name="Slika 21">
          <a:extLst>
            <a:ext uri="{FF2B5EF4-FFF2-40B4-BE49-F238E27FC236}">
              <a16:creationId xmlns:a16="http://schemas.microsoft.com/office/drawing/2014/main" id="{4795FA03-355C-4516-886C-AF574E7A05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2425" y="20720685"/>
          <a:ext cx="1120140" cy="742950"/>
        </a:xfrm>
        <a:prstGeom prst="rect">
          <a:avLst/>
        </a:prstGeom>
      </xdr:spPr>
    </xdr:pic>
    <xdr:clientData/>
  </xdr:twoCellAnchor>
  <xdr:twoCellAnchor>
    <xdr:from>
      <xdr:col>1</xdr:col>
      <xdr:colOff>176213</xdr:colOff>
      <xdr:row>31</xdr:row>
      <xdr:rowOff>95251</xdr:rowOff>
    </xdr:from>
    <xdr:to>
      <xdr:col>2</xdr:col>
      <xdr:colOff>1038225</xdr:colOff>
      <xdr:row>31</xdr:row>
      <xdr:rowOff>809625</xdr:rowOff>
    </xdr:to>
    <xdr:pic>
      <xdr:nvPicPr>
        <xdr:cNvPr id="23" name="Slika 22">
          <a:extLst>
            <a:ext uri="{FF2B5EF4-FFF2-40B4-BE49-F238E27FC236}">
              <a16:creationId xmlns:a16="http://schemas.microsoft.com/office/drawing/2014/main" id="{091D0468-C4B1-43A6-B706-AEAD8E72C0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8613" y="21659851"/>
          <a:ext cx="1075372" cy="714374"/>
        </a:xfrm>
        <a:prstGeom prst="rect">
          <a:avLst/>
        </a:prstGeom>
      </xdr:spPr>
    </xdr:pic>
    <xdr:clientData/>
  </xdr:twoCellAnchor>
  <xdr:twoCellAnchor editAs="oneCell">
    <xdr:from>
      <xdr:col>2</xdr:col>
      <xdr:colOff>957945</xdr:colOff>
      <xdr:row>1</xdr:row>
      <xdr:rowOff>2401</xdr:rowOff>
    </xdr:from>
    <xdr:to>
      <xdr:col>3</xdr:col>
      <xdr:colOff>781052</xdr:colOff>
      <xdr:row>5</xdr:row>
      <xdr:rowOff>170361</xdr:rowOff>
    </xdr:to>
    <xdr:pic>
      <xdr:nvPicPr>
        <xdr:cNvPr id="24" name="Slika 23">
          <a:extLst>
            <a:ext uri="{FF2B5EF4-FFF2-40B4-BE49-F238E27FC236}">
              <a16:creationId xmlns:a16="http://schemas.microsoft.com/office/drawing/2014/main" id="{6ECAFA30-6728-496A-92F2-5006F98D7D3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"/>
        <a:srcRect l="8482" t="8911" r="9131" b="12870"/>
        <a:stretch/>
      </xdr:blipFill>
      <xdr:spPr>
        <a:xfrm>
          <a:off x="1323705" y="368161"/>
          <a:ext cx="863237" cy="98711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10340</xdr:colOff>
      <xdr:row>10</xdr:row>
      <xdr:rowOff>212615</xdr:rowOff>
    </xdr:from>
    <xdr:ext cx="1156170" cy="957943"/>
    <xdr:pic>
      <xdr:nvPicPr>
        <xdr:cNvPr id="2" name="Slika 1">
          <a:extLst>
            <a:ext uri="{FF2B5EF4-FFF2-40B4-BE49-F238E27FC236}">
              <a16:creationId xmlns:a16="http://schemas.microsoft.com/office/drawing/2014/main" id="{21BF4FF5-2914-4553-95AB-6FA6BF971F5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88996" y="3224896"/>
          <a:ext cx="1156170" cy="957943"/>
        </a:xfrm>
        <a:prstGeom prst="rect">
          <a:avLst/>
        </a:prstGeom>
      </xdr:spPr>
    </xdr:pic>
    <xdr:clientData/>
  </xdr:oneCellAnchor>
  <xdr:oneCellAnchor>
    <xdr:from>
      <xdr:col>3</xdr:col>
      <xdr:colOff>161925</xdr:colOff>
      <xdr:row>2</xdr:row>
      <xdr:rowOff>19050</xdr:rowOff>
    </xdr:from>
    <xdr:ext cx="2874928" cy="898984"/>
    <xdr:pic>
      <xdr:nvPicPr>
        <xdr:cNvPr id="3" name="Picture 1">
          <a:extLst>
            <a:ext uri="{FF2B5EF4-FFF2-40B4-BE49-F238E27FC236}">
              <a16:creationId xmlns:a16="http://schemas.microsoft.com/office/drawing/2014/main" id="{132DE470-C4CB-476A-86F5-C555E612D5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971675" y="695325"/>
          <a:ext cx="2874928" cy="898984"/>
        </a:xfrm>
        <a:prstGeom prst="rect">
          <a:avLst/>
        </a:prstGeom>
      </xdr:spPr>
    </xdr:pic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400050</xdr:colOff>
      <xdr:row>0</xdr:row>
      <xdr:rowOff>57150</xdr:rowOff>
    </xdr:from>
    <xdr:to>
      <xdr:col>4</xdr:col>
      <xdr:colOff>53566</xdr:colOff>
      <xdr:row>2</xdr:row>
      <xdr:rowOff>0</xdr:rowOff>
    </xdr:to>
    <xdr:pic>
      <xdr:nvPicPr>
        <xdr:cNvPr id="3" name="Slika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0050" y="57150"/>
          <a:ext cx="1621381" cy="5143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List1">
    <tabColor theme="0" tint="-4.9989318521683403E-2"/>
  </sheetPr>
  <dimension ref="B2:U63"/>
  <sheetViews>
    <sheetView showGridLines="0" showRowColHeaders="0" tabSelected="1" zoomScale="90" zoomScaleNormal="90" workbookViewId="0">
      <selection activeCell="E7" sqref="E7:H7"/>
    </sheetView>
  </sheetViews>
  <sheetFormatPr defaultColWidth="11" defaultRowHeight="15.6"/>
  <cols>
    <col min="1" max="1" width="1.69921875" customWidth="1"/>
    <col min="2" max="2" width="16" customWidth="1"/>
    <col min="3" max="3" width="13.19921875" customWidth="1"/>
    <col min="4" max="4" width="12.8984375" customWidth="1"/>
    <col min="5" max="5" width="11.3984375" style="1" customWidth="1"/>
    <col min="6" max="6" width="10.8984375" style="1" customWidth="1"/>
    <col min="7" max="7" width="10.69921875" style="1" customWidth="1"/>
    <col min="8" max="9" width="11.19921875" style="114" customWidth="1"/>
    <col min="10" max="10" width="12.8984375" style="114" bestFit="1" customWidth="1"/>
    <col min="11" max="11" width="12.19921875" customWidth="1"/>
    <col min="13" max="13" width="11.3984375" customWidth="1"/>
    <col min="17" max="17" width="12.09765625" customWidth="1"/>
    <col min="18" max="18" width="12.8984375" customWidth="1"/>
    <col min="19" max="19" width="12.19921875" customWidth="1"/>
    <col min="20" max="20" width="12.3984375" bestFit="1" customWidth="1"/>
  </cols>
  <sheetData>
    <row r="2" spans="2:12">
      <c r="H2" s="114" t="s">
        <v>1463</v>
      </c>
    </row>
    <row r="6" spans="2:12">
      <c r="E6" s="226" t="s">
        <v>1406</v>
      </c>
    </row>
    <row r="7" spans="2:12" ht="60.6">
      <c r="B7" s="115" t="s">
        <v>51</v>
      </c>
      <c r="E7" s="998"/>
      <c r="F7" s="999"/>
      <c r="G7" s="999"/>
      <c r="H7" s="1000"/>
      <c r="I7" s="716"/>
      <c r="J7" s="716"/>
    </row>
    <row r="8" spans="2:12" ht="19.2" customHeight="1">
      <c r="B8" s="116"/>
      <c r="E8" s="226" t="s">
        <v>42</v>
      </c>
      <c r="I8" s="714"/>
      <c r="J8" s="714"/>
    </row>
    <row r="9" spans="2:12">
      <c r="B9" s="116"/>
      <c r="E9" s="1001"/>
      <c r="F9" s="1002"/>
      <c r="G9" s="1002"/>
      <c r="H9" s="1003"/>
      <c r="I9" s="717"/>
      <c r="J9" s="717"/>
    </row>
    <row r="10" spans="2:12">
      <c r="B10" s="116"/>
      <c r="E10" s="1004"/>
      <c r="F10" s="1005"/>
      <c r="G10" s="1005"/>
      <c r="H10" s="1006"/>
      <c r="I10" s="717"/>
      <c r="J10" s="717"/>
    </row>
    <row r="11" spans="2:12">
      <c r="E11" s="1007"/>
      <c r="F11" s="1008"/>
      <c r="G11" s="1008"/>
      <c r="H11" s="1009"/>
      <c r="I11" s="717"/>
      <c r="J11" s="717"/>
    </row>
    <row r="12" spans="2:12">
      <c r="B12" s="117" t="s">
        <v>39</v>
      </c>
      <c r="C12" s="550"/>
      <c r="D12" s="118" t="s">
        <v>41</v>
      </c>
      <c r="I12" s="714"/>
      <c r="K12" s="589"/>
    </row>
    <row r="13" spans="2:12">
      <c r="I13" s="714"/>
      <c r="K13" s="589"/>
    </row>
    <row r="14" spans="2:12">
      <c r="I14" s="714"/>
      <c r="K14" s="589"/>
    </row>
    <row r="15" spans="2:12">
      <c r="C15" s="251"/>
      <c r="D15" s="251"/>
      <c r="E15" s="252" t="s">
        <v>38</v>
      </c>
      <c r="F15" s="252" t="s">
        <v>44</v>
      </c>
      <c r="G15" s="1016" t="s">
        <v>1</v>
      </c>
      <c r="H15" s="1016"/>
      <c r="I15" s="721" t="s">
        <v>680</v>
      </c>
      <c r="J15" s="714"/>
      <c r="K15" s="714"/>
      <c r="L15" s="1"/>
    </row>
    <row r="16" spans="2:12" s="1" customFormat="1" ht="23.25" customHeight="1">
      <c r="D16" s="119" t="s">
        <v>681</v>
      </c>
      <c r="E16" s="1">
        <f>'READY GRP'!AD8</f>
        <v>0</v>
      </c>
      <c r="F16" s="297">
        <f>'READY GRP'!O3</f>
        <v>0</v>
      </c>
      <c r="G16" s="1012">
        <f>'READY GRP'!O1</f>
        <v>0</v>
      </c>
      <c r="H16" s="1012"/>
      <c r="I16" s="718">
        <f>'READY GRP'!AF2</f>
        <v>0</v>
      </c>
      <c r="J16" s="718"/>
      <c r="K16" s="715">
        <f>'READY GRP'!AF2</f>
        <v>0</v>
      </c>
    </row>
    <row r="17" spans="2:21" s="1" customFormat="1" ht="23.25" customHeight="1">
      <c r="D17" s="119" t="s">
        <v>682</v>
      </c>
      <c r="E17" s="1">
        <f>'READY PU'!U8</f>
        <v>0</v>
      </c>
      <c r="F17" s="297">
        <f>'READY PU'!K3</f>
        <v>0</v>
      </c>
      <c r="G17" s="1013">
        <f>'READY PU'!K1</f>
        <v>0</v>
      </c>
      <c r="H17" s="1013"/>
      <c r="I17" s="718">
        <f>'READY PU'!W2</f>
        <v>0</v>
      </c>
      <c r="J17" s="718"/>
      <c r="K17" s="715">
        <f>'READY PU'!W2</f>
        <v>0</v>
      </c>
    </row>
    <row r="18" spans="2:21" s="1" customFormat="1" ht="23.25" customHeight="1">
      <c r="D18" s="119" t="s">
        <v>1464</v>
      </c>
      <c r="E18" s="1">
        <f>'READY PE'!U8</f>
        <v>0</v>
      </c>
      <c r="F18" s="297">
        <f>'READY PE'!K3</f>
        <v>0</v>
      </c>
      <c r="G18" s="991">
        <f>'READY PE'!K1</f>
        <v>0</v>
      </c>
      <c r="H18" s="991"/>
      <c r="I18" s="718">
        <f>'READY PE'!W2</f>
        <v>0</v>
      </c>
      <c r="J18" s="718"/>
      <c r="K18" s="715"/>
    </row>
    <row r="19" spans="2:21" s="1" customFormat="1" ht="23.25" customHeight="1">
      <c r="D19" s="119" t="s">
        <v>1460</v>
      </c>
      <c r="E19" s="1">
        <f>REDUCTOR!T7</f>
        <v>0</v>
      </c>
      <c r="F19" s="297">
        <f>REDUCTOR!K3</f>
        <v>0</v>
      </c>
      <c r="G19" s="1017">
        <f>REDUCTOR!K1</f>
        <v>0</v>
      </c>
      <c r="H19" s="1017"/>
      <c r="I19" s="718">
        <f>REDUCTOR!V2</f>
        <v>0</v>
      </c>
      <c r="J19" s="718"/>
      <c r="K19" s="715"/>
    </row>
    <row r="20" spans="2:21" s="1" customFormat="1" ht="23.25" customHeight="1">
      <c r="C20" s="547"/>
      <c r="D20" s="753" t="s">
        <v>40</v>
      </c>
      <c r="E20" s="547">
        <f>SUM(E16+E17+E18+E19)</f>
        <v>0</v>
      </c>
      <c r="F20" s="754">
        <f>SUM(F16+F17+F18+F19)</f>
        <v>0</v>
      </c>
      <c r="G20" s="1012">
        <f>SUM(G16+G17+G18+G19)</f>
        <v>0</v>
      </c>
      <c r="H20" s="1012"/>
      <c r="I20" s="755">
        <f>SUM(I16:I19)</f>
        <v>0</v>
      </c>
      <c r="J20" s="719"/>
      <c r="K20" s="56"/>
    </row>
    <row r="21" spans="2:21" s="1" customFormat="1" ht="23.25" customHeight="1">
      <c r="D21" s="228" t="str">
        <f>"DISCOUNT "&amp;C12&amp;" %"</f>
        <v>DISCOUNT  %</v>
      </c>
      <c r="G21" s="1014">
        <f>SUM(G20*C12/100)</f>
        <v>0</v>
      </c>
      <c r="H21" s="1014"/>
      <c r="I21" s="727"/>
      <c r="J21" s="720"/>
      <c r="K21" s="56"/>
    </row>
    <row r="22" spans="2:21" s="1" customFormat="1" ht="23.25" customHeight="1">
      <c r="C22" s="548"/>
      <c r="D22" s="563" t="s">
        <v>683</v>
      </c>
      <c r="E22" s="549"/>
      <c r="F22" s="549"/>
      <c r="G22" s="1015">
        <f>G20-G21</f>
        <v>0</v>
      </c>
      <c r="H22" s="1015"/>
      <c r="I22" s="723"/>
      <c r="J22" s="728"/>
      <c r="K22" s="564"/>
      <c r="L22" s="564"/>
    </row>
    <row r="23" spans="2:21" s="1" customFormat="1" ht="23.25" customHeight="1">
      <c r="C23" s="529"/>
      <c r="D23" s="565"/>
      <c r="E23" s="529"/>
      <c r="F23" s="529"/>
      <c r="G23" s="566"/>
      <c r="H23" s="566"/>
      <c r="I23" s="566"/>
      <c r="J23" s="566"/>
      <c r="K23" s="564"/>
      <c r="L23" s="564"/>
    </row>
    <row r="24" spans="2:21" s="1" customFormat="1" ht="23.25" customHeight="1">
      <c r="C24" s="529"/>
      <c r="D24" s="565"/>
      <c r="E24" s="529"/>
      <c r="F24" s="529"/>
      <c r="G24" s="566"/>
      <c r="H24" s="566"/>
      <c r="I24" s="566"/>
      <c r="J24" s="566"/>
      <c r="K24" s="564"/>
      <c r="L24" s="564"/>
    </row>
    <row r="25" spans="2:21" s="1" customFormat="1" ht="15.45" customHeight="1">
      <c r="B25" s="1010" t="s">
        <v>674</v>
      </c>
      <c r="C25" s="567" t="s">
        <v>2</v>
      </c>
      <c r="D25" s="530" t="s">
        <v>105</v>
      </c>
      <c r="E25" s="568" t="s">
        <v>9</v>
      </c>
      <c r="F25" s="569" t="s">
        <v>10</v>
      </c>
      <c r="G25" s="570" t="s">
        <v>3</v>
      </c>
      <c r="H25" s="571" t="s">
        <v>748</v>
      </c>
      <c r="I25" s="726" t="s">
        <v>720</v>
      </c>
      <c r="J25" s="572" t="s">
        <v>749</v>
      </c>
      <c r="K25" s="573" t="s">
        <v>177</v>
      </c>
      <c r="L25" s="574" t="s">
        <v>150</v>
      </c>
      <c r="M25" s="575" t="s">
        <v>50</v>
      </c>
      <c r="N25" s="197" t="s">
        <v>151</v>
      </c>
      <c r="O25" s="576" t="s">
        <v>128</v>
      </c>
      <c r="P25" s="577" t="s">
        <v>129</v>
      </c>
      <c r="Q25" s="578" t="s">
        <v>684</v>
      </c>
      <c r="R25" s="688" t="s">
        <v>521</v>
      </c>
      <c r="S25" s="725"/>
      <c r="T25" s="724"/>
      <c r="U25" s="689"/>
    </row>
    <row r="26" spans="2:21" s="1" customFormat="1" ht="15.45" customHeight="1">
      <c r="B26" s="996"/>
      <c r="C26" s="579">
        <f>'READY GRP'!O8+'READY PU'!K8+'READY PE'!K8</f>
        <v>0</v>
      </c>
      <c r="D26" s="579">
        <f>'READY GRP'!P8+'READY PU'!L8+'READY PE'!L8</f>
        <v>0</v>
      </c>
      <c r="E26" s="579">
        <f>'READY GRP'!Q8+'READY PU'!M8+'READY PE'!M8</f>
        <v>0</v>
      </c>
      <c r="F26" s="579">
        <f>'READY GRP'!R8+'READY PU'!N8+'READY PE'!N8</f>
        <v>0</v>
      </c>
      <c r="G26" s="579">
        <f>'READY GRP'!S8+'READY PU'!O8+'READY PE'!O8</f>
        <v>0</v>
      </c>
      <c r="H26" s="579">
        <f>'READY GRP'!T8+'READY PU'!P8+'READY PE'!P8</f>
        <v>0</v>
      </c>
      <c r="I26" s="579">
        <f>'READY GRP'!T8</f>
        <v>0</v>
      </c>
      <c r="J26" s="579">
        <f>'READY GRP'!U8</f>
        <v>0</v>
      </c>
      <c r="K26" s="579">
        <f>'READY GRP'!V8</f>
        <v>0</v>
      </c>
      <c r="L26" s="579">
        <f>'READY GRP'!W8+'READY PU'!Q8+'READY PE'!Q8</f>
        <v>0</v>
      </c>
      <c r="M26" s="579">
        <f>'READY GRP'!X8</f>
        <v>0</v>
      </c>
      <c r="N26" s="579">
        <f>'READY GRP'!Y8+'READY PU'!R8+'READY PE'!R8</f>
        <v>0</v>
      </c>
      <c r="O26" s="579">
        <f>'READY GRP'!Z8+'READY PU'!S8+'READY PE'!S8</f>
        <v>0</v>
      </c>
      <c r="P26" s="579">
        <f>'READY GRP'!AA8</f>
        <v>0</v>
      </c>
      <c r="Q26" s="579">
        <f>'READY GRP'!AB8</f>
        <v>0</v>
      </c>
      <c r="R26" s="530">
        <f>'READY PU'!T8+'READY PE'!T8</f>
        <v>0</v>
      </c>
      <c r="S26" s="98"/>
      <c r="T26" s="56"/>
      <c r="U26" s="56"/>
    </row>
    <row r="27" spans="2:21" s="1" customFormat="1" ht="10.95" customHeight="1">
      <c r="B27" s="530"/>
    </row>
    <row r="28" spans="2:21" s="1" customFormat="1" ht="15.45" customHeight="1">
      <c r="B28" s="995" t="s">
        <v>675</v>
      </c>
      <c r="C28" s="102" t="s">
        <v>676</v>
      </c>
      <c r="D28" s="252" t="s">
        <v>677</v>
      </c>
    </row>
    <row r="29" spans="2:21" s="1" customFormat="1" ht="15.45" customHeight="1">
      <c r="B29" s="995"/>
      <c r="C29" s="101">
        <f>'READY GRP'!BP8+'READY PU'!BJ8+'READY PE'!BG8</f>
        <v>0</v>
      </c>
      <c r="D29" s="101">
        <f>'READY GRP'!BQ8+'READY PU'!BK8+'READY PE'!BH8</f>
        <v>0</v>
      </c>
    </row>
    <row r="30" spans="2:21" s="1" customFormat="1" ht="12" customHeight="1">
      <c r="B30" s="530"/>
    </row>
    <row r="31" spans="2:21" s="1" customFormat="1" ht="15.45" customHeight="1">
      <c r="B31" s="1011" t="s">
        <v>685</v>
      </c>
      <c r="C31" s="102" t="s">
        <v>686</v>
      </c>
      <c r="D31" s="252" t="s">
        <v>687</v>
      </c>
      <c r="E31" s="252" t="s">
        <v>207</v>
      </c>
      <c r="F31" s="252" t="s">
        <v>58</v>
      </c>
      <c r="G31" s="252" t="s">
        <v>168</v>
      </c>
      <c r="H31" s="252" t="s">
        <v>186</v>
      </c>
      <c r="I31" s="252" t="s">
        <v>688</v>
      </c>
      <c r="J31" s="252" t="s">
        <v>689</v>
      </c>
    </row>
    <row r="32" spans="2:21" s="1" customFormat="1" ht="15" customHeight="1">
      <c r="B32" s="993"/>
      <c r="C32" s="101">
        <f>'READY PU'!BA8</f>
        <v>0</v>
      </c>
      <c r="D32" s="101">
        <f>'READY PU'!BB8</f>
        <v>0</v>
      </c>
      <c r="E32" s="101">
        <f>'READY PU'!BC8</f>
        <v>0</v>
      </c>
      <c r="F32" s="101">
        <f>'READY PU'!BD8</f>
        <v>0</v>
      </c>
      <c r="G32" s="101">
        <f>'READY PU'!BE8</f>
        <v>0</v>
      </c>
      <c r="H32" s="101">
        <f>'READY PU'!BF8</f>
        <v>0</v>
      </c>
      <c r="I32" s="101">
        <f>'READY PU'!BG8</f>
        <v>0</v>
      </c>
      <c r="J32" s="160">
        <f>'READY PU'!BH8</f>
        <v>0</v>
      </c>
      <c r="K32" s="95"/>
    </row>
    <row r="33" spans="2:21" s="1" customFormat="1" ht="12" customHeight="1">
      <c r="B33" s="530"/>
    </row>
    <row r="34" spans="2:21" s="1" customFormat="1" ht="15.45" customHeight="1">
      <c r="B34" s="992" t="s">
        <v>1465</v>
      </c>
      <c r="C34" s="102" t="s">
        <v>686</v>
      </c>
      <c r="D34" s="252" t="s">
        <v>687</v>
      </c>
      <c r="E34" s="252" t="s">
        <v>207</v>
      </c>
      <c r="F34" s="252" t="s">
        <v>58</v>
      </c>
      <c r="G34" s="252" t="s">
        <v>168</v>
      </c>
      <c r="H34" s="252" t="s">
        <v>186</v>
      </c>
      <c r="I34" s="252" t="s">
        <v>688</v>
      </c>
      <c r="J34" s="252" t="s">
        <v>689</v>
      </c>
    </row>
    <row r="35" spans="2:21" s="1" customFormat="1" ht="15" customHeight="1">
      <c r="B35" s="993"/>
      <c r="C35" s="101">
        <f>'READY PE'!AX8</f>
        <v>0</v>
      </c>
      <c r="D35" s="101">
        <f>'READY PE'!AY8</f>
        <v>0</v>
      </c>
      <c r="E35" s="101">
        <f>'READY PE'!AZ8</f>
        <v>0</v>
      </c>
      <c r="F35" s="101">
        <f>'READY PE'!BA8</f>
        <v>0</v>
      </c>
      <c r="G35" s="101">
        <f>'READY PE'!BB8</f>
        <v>0</v>
      </c>
      <c r="H35" s="101">
        <f>'READY PE'!BC8</f>
        <v>0</v>
      </c>
      <c r="I35" s="101">
        <f>'READY PE'!BD8</f>
        <v>0</v>
      </c>
      <c r="J35" s="101">
        <f>'READY PE'!BE8</f>
        <v>0</v>
      </c>
      <c r="K35" s="95"/>
    </row>
    <row r="36" spans="2:21" s="1" customFormat="1" ht="15.45" customHeight="1">
      <c r="B36" s="530"/>
    </row>
    <row r="37" spans="2:21" s="1" customFormat="1" ht="15.45" customHeight="1">
      <c r="B37" s="997" t="s">
        <v>690</v>
      </c>
      <c r="C37" s="102" t="s">
        <v>686</v>
      </c>
      <c r="D37" s="252" t="s">
        <v>687</v>
      </c>
      <c r="E37" s="252" t="s">
        <v>207</v>
      </c>
      <c r="F37" s="252" t="s">
        <v>58</v>
      </c>
      <c r="G37" s="252" t="s">
        <v>168</v>
      </c>
      <c r="H37" s="252" t="s">
        <v>186</v>
      </c>
      <c r="I37" s="252" t="s">
        <v>688</v>
      </c>
      <c r="J37" s="252" t="s">
        <v>689</v>
      </c>
    </row>
    <row r="38" spans="2:21" s="1" customFormat="1" ht="15.45" customHeight="1">
      <c r="B38" s="997"/>
      <c r="C38" s="101">
        <f>'READY GRP'!BG8</f>
        <v>0</v>
      </c>
      <c r="D38" s="101">
        <f>'READY GRP'!BH8</f>
        <v>0</v>
      </c>
      <c r="E38" s="101">
        <f>'READY GRP'!BI8</f>
        <v>0</v>
      </c>
      <c r="F38" s="101">
        <f>'READY GRP'!BJ8</f>
        <v>0</v>
      </c>
      <c r="G38" s="101">
        <f>'READY GRP'!BK8</f>
        <v>0</v>
      </c>
      <c r="H38" s="101">
        <f>'READY GRP'!BL8</f>
        <v>0</v>
      </c>
      <c r="I38" s="101">
        <f>'READY GRP'!BM8</f>
        <v>0</v>
      </c>
      <c r="J38" s="160">
        <f>'READY GRP'!BN8</f>
        <v>0</v>
      </c>
      <c r="K38" s="95"/>
    </row>
    <row r="39" spans="2:21" s="1" customFormat="1" ht="15.45" customHeight="1"/>
    <row r="40" spans="2:21" ht="15.45" customHeight="1">
      <c r="B40" s="994" t="s">
        <v>678</v>
      </c>
      <c r="C40" s="102" t="s">
        <v>192</v>
      </c>
      <c r="D40" s="252" t="s">
        <v>691</v>
      </c>
      <c r="E40" s="252" t="s">
        <v>692</v>
      </c>
      <c r="F40" s="252" t="s">
        <v>193</v>
      </c>
      <c r="G40" s="252" t="s">
        <v>693</v>
      </c>
      <c r="H40" s="252" t="s">
        <v>196</v>
      </c>
      <c r="I40" s="252" t="s">
        <v>195</v>
      </c>
      <c r="J40" s="252" t="s">
        <v>694</v>
      </c>
      <c r="K40" s="252" t="s">
        <v>695</v>
      </c>
      <c r="L40" s="252" t="s">
        <v>194</v>
      </c>
      <c r="M40" s="252" t="s">
        <v>696</v>
      </c>
      <c r="N40" s="252" t="s">
        <v>697</v>
      </c>
      <c r="O40" s="580" t="s">
        <v>698</v>
      </c>
      <c r="P40" s="581" t="s">
        <v>699</v>
      </c>
      <c r="Q40" s="252" t="s">
        <v>689</v>
      </c>
      <c r="R40" s="1"/>
      <c r="S40" s="1"/>
      <c r="T40" s="1"/>
      <c r="U40" s="1"/>
    </row>
    <row r="41" spans="2:21" ht="15.45" customHeight="1">
      <c r="B41" s="994"/>
      <c r="C41" s="101">
        <f>'READY GRP'!BS8+'READY PU'!BM8+'READY PE'!BJ8</f>
        <v>0</v>
      </c>
      <c r="D41" s="101">
        <f>'READY GRP'!BT8+'READY PU'!BN8+'READY PE'!BK8</f>
        <v>0</v>
      </c>
      <c r="E41" s="101">
        <f>'READY GRP'!BU8+'READY PU'!BO8+'READY PE'!BL8</f>
        <v>0</v>
      </c>
      <c r="F41" s="101">
        <f>'READY GRP'!BV8+'READY PU'!BP8+'READY PE'!BM8</f>
        <v>0</v>
      </c>
      <c r="G41" s="101">
        <f>'READY GRP'!BW8+'READY PU'!BQ8+'READY PE'!BN8</f>
        <v>0</v>
      </c>
      <c r="H41" s="101">
        <f>'READY GRP'!BX8+'READY PU'!BR8+'READY PE'!BO8</f>
        <v>0</v>
      </c>
      <c r="I41" s="101">
        <f>'READY GRP'!BY8+'READY PU'!BS8+'READY PE'!BP8</f>
        <v>0</v>
      </c>
      <c r="J41" s="101">
        <f>'READY GRP'!BZ8+'READY PU'!BT8+'READY PE'!BQ8</f>
        <v>0</v>
      </c>
      <c r="K41" s="101">
        <f>'READY GRP'!CA8+'READY PU'!BU8+'READY PE'!BR8</f>
        <v>0</v>
      </c>
      <c r="L41" s="101">
        <f>'READY GRP'!CB8+'READY PU'!BV8+'READY PE'!BS8</f>
        <v>0</v>
      </c>
      <c r="M41" s="101">
        <f>'READY GRP'!CC8+'READY PU'!BW8+'READY PE'!BT8</f>
        <v>0</v>
      </c>
      <c r="N41" s="101">
        <f>'READY GRP'!CD8+'READY PU'!BX8+'READY PE'!BU8</f>
        <v>0</v>
      </c>
      <c r="O41" s="101">
        <f>'READY GRP'!CE8+'READY PU'!BY8+'READY PE'!BV8</f>
        <v>0</v>
      </c>
      <c r="P41" s="101">
        <f>'READY GRP'!CF8+'READY PU'!BZ8+'READY PE'!BW8</f>
        <v>0</v>
      </c>
      <c r="Q41" s="101">
        <f>'READY GRP'!CG8+'READY PU'!CA8+'READY PE'!BX8</f>
        <v>0</v>
      </c>
      <c r="R41" s="95"/>
      <c r="S41" s="1"/>
      <c r="T41" s="1"/>
      <c r="U41" s="1"/>
    </row>
    <row r="42" spans="2:21" ht="15.45" customHeight="1">
      <c r="B42" s="530"/>
      <c r="C42" s="1"/>
      <c r="D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</row>
    <row r="43" spans="2:21" ht="15.45" customHeight="1">
      <c r="B43" s="995" t="s">
        <v>700</v>
      </c>
      <c r="C43" s="702" t="s">
        <v>218</v>
      </c>
      <c r="D43" s="583" t="s">
        <v>219</v>
      </c>
      <c r="E43" s="584"/>
      <c r="F43" s="584"/>
      <c r="G43" s="584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</row>
    <row r="44" spans="2:21" ht="15.45" customHeight="1">
      <c r="B44" s="996"/>
      <c r="C44" s="101">
        <f>'READY GRP'!BC8+'READY PU'!AO8+'READY PE'!AO8</f>
        <v>0</v>
      </c>
      <c r="D44" s="160">
        <f>'READY GRP'!BD8</f>
        <v>0</v>
      </c>
      <c r="E44" s="95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</row>
    <row r="45" spans="2:21" ht="15.45" customHeight="1">
      <c r="B45" s="584"/>
      <c r="C45" s="1"/>
      <c r="D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</row>
    <row r="46" spans="2:21" ht="15.45" customHeight="1">
      <c r="B46" s="994" t="s">
        <v>702</v>
      </c>
      <c r="C46" s="582" t="s">
        <v>220</v>
      </c>
      <c r="D46" s="583" t="s">
        <v>221</v>
      </c>
      <c r="E46" s="583" t="s">
        <v>218</v>
      </c>
      <c r="F46" s="583" t="s">
        <v>219</v>
      </c>
      <c r="G46" s="583" t="s">
        <v>701</v>
      </c>
      <c r="H46" s="252" t="s">
        <v>703</v>
      </c>
      <c r="I46" s="252" t="s">
        <v>222</v>
      </c>
      <c r="J46" s="252" t="s">
        <v>704</v>
      </c>
      <c r="K46" s="252" t="s">
        <v>223</v>
      </c>
      <c r="L46" s="252" t="s">
        <v>705</v>
      </c>
      <c r="M46" s="1"/>
      <c r="N46" s="1"/>
      <c r="O46" s="1"/>
      <c r="P46" s="1"/>
      <c r="Q46" s="1"/>
      <c r="R46" s="1"/>
    </row>
    <row r="47" spans="2:21" ht="15.45" customHeight="1">
      <c r="B47" s="994"/>
      <c r="C47" s="101">
        <f>'READY PU'!AQ8+'READY PE'!AQ8</f>
        <v>0</v>
      </c>
      <c r="D47" s="101">
        <f>'READY PU'!AR8+'READY PE'!AR8</f>
        <v>0</v>
      </c>
      <c r="E47" s="101">
        <f>'READY PU'!AS8+'READY PE'!AS8</f>
        <v>0</v>
      </c>
      <c r="F47" s="101">
        <f>'READY PU'!AT8+'READY PE'!AT8</f>
        <v>0</v>
      </c>
      <c r="G47" s="101">
        <f>'READY PU'!AU8+'READY PE'!AU8</f>
        <v>0</v>
      </c>
      <c r="H47" s="101">
        <f>'READY PU'!AV8+'READY PE'!AV8</f>
        <v>0</v>
      </c>
      <c r="I47" s="101">
        <f>'READY PU'!AW8</f>
        <v>0</v>
      </c>
      <c r="J47" s="101">
        <f>'READY PU'!AX8</f>
        <v>0</v>
      </c>
      <c r="K47" s="101">
        <f>'READY PU'!AY8</f>
        <v>0</v>
      </c>
      <c r="L47" s="160">
        <f>'READY PU'!AZ8</f>
        <v>0</v>
      </c>
      <c r="M47" s="95"/>
      <c r="N47" s="1"/>
      <c r="O47" s="1"/>
      <c r="P47" s="1"/>
      <c r="Q47" s="1"/>
      <c r="R47" s="1"/>
    </row>
    <row r="48" spans="2:21" ht="15.45" customHeight="1">
      <c r="B48" s="584"/>
      <c r="C48" s="1"/>
      <c r="D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</row>
    <row r="49" spans="2:18" ht="15.45" customHeight="1">
      <c r="B49" s="584"/>
      <c r="C49" s="1"/>
      <c r="D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</row>
    <row r="50" spans="2:18">
      <c r="B50" t="s">
        <v>93</v>
      </c>
    </row>
    <row r="51" spans="2:18">
      <c r="B51" s="120" t="s">
        <v>94</v>
      </c>
      <c r="C51" s="120"/>
      <c r="K51" s="58"/>
    </row>
    <row r="52" spans="2:18">
      <c r="B52" s="120" t="s">
        <v>95</v>
      </c>
      <c r="C52" s="120"/>
    </row>
    <row r="53" spans="2:18">
      <c r="B53" s="120" t="s">
        <v>96</v>
      </c>
      <c r="C53" s="120"/>
    </row>
    <row r="54" spans="2:18">
      <c r="B54" s="120" t="s">
        <v>97</v>
      </c>
      <c r="C54" s="120"/>
    </row>
    <row r="55" spans="2:18">
      <c r="B55" s="120"/>
      <c r="C55" s="120"/>
    </row>
    <row r="56" spans="2:18">
      <c r="B56" s="120" t="s">
        <v>672</v>
      </c>
      <c r="C56" s="120"/>
    </row>
    <row r="57" spans="2:18">
      <c r="B57" s="120" t="s">
        <v>673</v>
      </c>
      <c r="C57" s="120"/>
    </row>
    <row r="58" spans="2:18">
      <c r="B58" s="120"/>
      <c r="C58" s="120"/>
    </row>
    <row r="59" spans="2:18">
      <c r="B59" s="120"/>
      <c r="C59" s="120"/>
    </row>
    <row r="60" spans="2:18">
      <c r="B60" s="120"/>
      <c r="C60" s="120"/>
    </row>
    <row r="61" spans="2:18">
      <c r="B61" s="120"/>
      <c r="C61" s="120"/>
    </row>
    <row r="62" spans="2:18">
      <c r="B62" s="120"/>
      <c r="C62" s="120"/>
    </row>
    <row r="63" spans="2:18">
      <c r="B63" s="120"/>
      <c r="C63" s="120"/>
    </row>
  </sheetData>
  <sheetProtection algorithmName="SHA-512" hashValue="QPOe2bHeFb7//9zOdQo9cIbcvBjVZ7VRJnwoln2aV1N7vSRWnofpAbZk7XRjXPSGP/1QjuRsZAK99b4HYGyuhQ==" saltValue="K6XL4kuPeGHZM3D1QL5xqw==" spinCount="100000" sheet="1" objects="1" scenarios="1"/>
  <mergeCells count="18">
    <mergeCell ref="E7:H7"/>
    <mergeCell ref="E9:H11"/>
    <mergeCell ref="B25:B26"/>
    <mergeCell ref="B28:B29"/>
    <mergeCell ref="B31:B32"/>
    <mergeCell ref="G16:H16"/>
    <mergeCell ref="G17:H17"/>
    <mergeCell ref="G20:H20"/>
    <mergeCell ref="G21:H21"/>
    <mergeCell ref="G22:H22"/>
    <mergeCell ref="G15:H15"/>
    <mergeCell ref="G19:H19"/>
    <mergeCell ref="G18:H18"/>
    <mergeCell ref="B34:B35"/>
    <mergeCell ref="B40:B41"/>
    <mergeCell ref="B43:B44"/>
    <mergeCell ref="B46:B47"/>
    <mergeCell ref="B37:B38"/>
  </mergeCells>
  <phoneticPr fontId="14" type="noConversion"/>
  <pageMargins left="0.75" right="0.75" top="1" bottom="1" header="0.5" footer="0.5"/>
  <pageSetup paperSize="9" orientation="portrait" horizontalDpi="4294967292" verticalDpi="4294967292" r:id="rId1"/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List5">
    <tabColor theme="0" tint="-4.9989318521683403E-2"/>
    <pageSetUpPr fitToPage="1"/>
  </sheetPr>
  <dimension ref="A1:U54"/>
  <sheetViews>
    <sheetView showGridLines="0" topLeftCell="B1" zoomScaleNormal="100" workbookViewId="0">
      <selection activeCell="J13" sqref="J13"/>
    </sheetView>
  </sheetViews>
  <sheetFormatPr defaultColWidth="12.19921875" defaultRowHeight="23.25" customHeight="1"/>
  <cols>
    <col min="1" max="1" width="3.59765625" style="2" hidden="1" customWidth="1"/>
    <col min="2" max="2" width="7.3984375" style="2" customWidth="1"/>
    <col min="3" max="3" width="13" style="2" bestFit="1" customWidth="1"/>
    <col min="4" max="4" width="5.5" style="2" customWidth="1"/>
    <col min="5" max="17" width="6.59765625" style="2" customWidth="1"/>
    <col min="18" max="18" width="6.69921875" style="2" customWidth="1"/>
    <col min="19" max="19" width="7.5" style="2" customWidth="1"/>
    <col min="20" max="20" width="9.19921875" style="2" customWidth="1"/>
    <col min="21" max="21" width="10.09765625" style="2" customWidth="1"/>
    <col min="22" max="16384" width="12.19921875" style="2"/>
  </cols>
  <sheetData>
    <row r="1" spans="1:21" ht="23.25" customHeight="1">
      <c r="C1" s="18"/>
      <c r="D1" s="18"/>
      <c r="E1" s="18"/>
      <c r="H1" s="124" t="s">
        <v>111</v>
      </c>
      <c r="I1" s="395">
        <f>T5</f>
        <v>0</v>
      </c>
      <c r="J1" s="126"/>
      <c r="K1" s="126"/>
      <c r="L1" s="49" t="s">
        <v>5</v>
      </c>
      <c r="M1" s="1032">
        <f>'READY GRP'!O3</f>
        <v>0</v>
      </c>
      <c r="N1" s="1033"/>
      <c r="O1" s="1034"/>
      <c r="P1" s="49"/>
    </row>
    <row r="2" spans="1:21" ht="23.25" customHeight="1">
      <c r="G2" s="125"/>
      <c r="H2" s="124"/>
      <c r="I2" s="291"/>
      <c r="J2" s="19"/>
      <c r="K2" s="19"/>
      <c r="L2" s="19"/>
      <c r="M2" s="19"/>
      <c r="N2" s="19"/>
      <c r="O2" s="19"/>
      <c r="P2" s="19"/>
      <c r="Q2" s="19"/>
      <c r="R2" s="19"/>
    </row>
    <row r="3" spans="1:21" ht="23.25" customHeight="1">
      <c r="C3" s="427" t="s">
        <v>19</v>
      </c>
      <c r="D3" s="121"/>
      <c r="E3" s="16"/>
      <c r="H3" s="208"/>
      <c r="I3" s="207"/>
      <c r="M3" s="208"/>
      <c r="N3" s="292"/>
      <c r="O3" s="292"/>
      <c r="Q3" s="428"/>
      <c r="R3" s="208" t="s">
        <v>100</v>
      </c>
    </row>
    <row r="4" spans="1:21" ht="47.25" customHeight="1">
      <c r="C4" s="1091"/>
      <c r="D4" s="1091"/>
      <c r="E4" s="1091"/>
      <c r="F4" s="1091"/>
      <c r="G4" s="1091"/>
      <c r="H4" s="1091"/>
      <c r="I4" s="1091"/>
      <c r="J4" s="1091"/>
      <c r="K4" s="1091"/>
      <c r="L4" s="1091"/>
      <c r="M4" s="1091"/>
      <c r="N4" s="1091"/>
      <c r="O4" s="262"/>
      <c r="P4" s="1092"/>
      <c r="Q4" s="1092"/>
      <c r="R4" s="1092"/>
    </row>
    <row r="5" spans="1:21" ht="20.25" customHeight="1" thickBot="1">
      <c r="C5" s="271"/>
      <c r="D5" s="271"/>
      <c r="E5" s="271"/>
      <c r="F5" s="271"/>
      <c r="G5" s="271"/>
      <c r="H5" s="271"/>
      <c r="I5" s="271"/>
      <c r="J5" s="261"/>
      <c r="K5" s="261"/>
      <c r="L5" s="262"/>
      <c r="M5" s="262"/>
      <c r="N5" s="262"/>
      <c r="O5" s="262"/>
      <c r="P5" s="262"/>
      <c r="Q5" s="262"/>
      <c r="R5" s="262"/>
      <c r="S5" s="295">
        <f>SUM(S8:S54)</f>
        <v>0</v>
      </c>
      <c r="T5" s="295">
        <f>SUM(T8:T54)</f>
        <v>0</v>
      </c>
      <c r="U5" s="296">
        <f>SUM(U8:U54)</f>
        <v>0</v>
      </c>
    </row>
    <row r="6" spans="1:21" ht="48.75" customHeight="1" thickBot="1">
      <c r="A6" s="435"/>
      <c r="B6" s="438" t="s">
        <v>123</v>
      </c>
      <c r="C6" s="439" t="s">
        <v>20</v>
      </c>
      <c r="D6" s="270" t="s">
        <v>110</v>
      </c>
      <c r="E6" s="269" t="s">
        <v>2</v>
      </c>
      <c r="F6" s="265" t="s">
        <v>105</v>
      </c>
      <c r="G6" s="265" t="s">
        <v>9</v>
      </c>
      <c r="H6" s="265" t="s">
        <v>10</v>
      </c>
      <c r="I6" s="265" t="s">
        <v>3</v>
      </c>
      <c r="J6" s="263" t="s">
        <v>748</v>
      </c>
      <c r="K6" s="263" t="s">
        <v>720</v>
      </c>
      <c r="L6" s="263" t="s">
        <v>749</v>
      </c>
      <c r="M6" s="263" t="s">
        <v>177</v>
      </c>
      <c r="N6" s="263" t="s">
        <v>150</v>
      </c>
      <c r="O6" s="266" t="s">
        <v>50</v>
      </c>
      <c r="P6" s="266" t="s">
        <v>151</v>
      </c>
      <c r="Q6" s="266" t="s">
        <v>140</v>
      </c>
      <c r="R6" s="430" t="s">
        <v>129</v>
      </c>
      <c r="S6" s="423" t="s">
        <v>178</v>
      </c>
      <c r="T6" s="264" t="s">
        <v>49</v>
      </c>
      <c r="U6" s="264" t="s">
        <v>182</v>
      </c>
    </row>
    <row r="7" spans="1:21" ht="24" customHeight="1" thickBot="1">
      <c r="B7" s="210" t="s">
        <v>179</v>
      </c>
      <c r="C7" s="210"/>
      <c r="D7" s="210"/>
      <c r="E7" s="210"/>
      <c r="F7" s="210"/>
      <c r="G7" s="210"/>
      <c r="H7" s="210"/>
      <c r="I7" s="210"/>
      <c r="J7" s="210"/>
      <c r="K7" s="210"/>
      <c r="L7" s="210"/>
      <c r="M7" s="210"/>
      <c r="N7" s="210"/>
      <c r="O7" s="210"/>
      <c r="P7" s="210"/>
      <c r="Q7" s="210"/>
      <c r="R7" s="429"/>
    </row>
    <row r="8" spans="1:21" ht="22.5" customHeight="1" thickBot="1">
      <c r="A8" s="437"/>
      <c r="B8" s="695" t="str">
        <f>'READY GRP'!F17</f>
        <v>Dual tex.</v>
      </c>
      <c r="C8" s="284" t="str">
        <f>'READY GRP'!E12</f>
        <v>RE-SEOUL-DT</v>
      </c>
      <c r="D8" s="285" t="str">
        <f>'READY GRP'!D12</f>
        <v>R23</v>
      </c>
      <c r="E8" s="204" t="str">
        <f>IF('READY GRP'!O12=0,"",'READY GRP'!O12)</f>
        <v/>
      </c>
      <c r="F8" s="204" t="str">
        <f>IF('READY GRP'!P12=0,"",'READY GRP'!P12)</f>
        <v/>
      </c>
      <c r="G8" s="204" t="str">
        <f>IF('READY GRP'!Q12=0,"",'READY GRP'!Q12)</f>
        <v/>
      </c>
      <c r="H8" s="204" t="str">
        <f>IF('READY GRP'!R12=0,"",'READY GRP'!R12)</f>
        <v/>
      </c>
      <c r="I8" s="204" t="str">
        <f>IF('READY GRP'!S12=0,"",'READY GRP'!S12)</f>
        <v/>
      </c>
      <c r="J8" s="204" t="str">
        <f>IF('READY GRP'!T12=0,"",'READY GRP'!T12)</f>
        <v/>
      </c>
      <c r="K8" s="204" t="str">
        <f>IF('READY GRP'!U12=0,"",'READY GRP'!U12)</f>
        <v/>
      </c>
      <c r="L8" s="204" t="str">
        <f>IF('READY GRP'!V12=0,"",'READY GRP'!V12)</f>
        <v/>
      </c>
      <c r="M8" s="204" t="str">
        <f>IF('READY GRP'!W12=0,"",'READY GRP'!W12)</f>
        <v/>
      </c>
      <c r="N8" s="204" t="str">
        <f>IF('READY GRP'!X12=0,"",'READY GRP'!X12)</f>
        <v/>
      </c>
      <c r="O8" s="204" t="str">
        <f>IF('READY GRP'!Y12=0,"",'READY GRP'!Y12)</f>
        <v/>
      </c>
      <c r="P8" s="204" t="str">
        <f>IF('READY GRP'!Z12=0,"",'READY GRP'!Z12)</f>
        <v/>
      </c>
      <c r="Q8" s="204" t="str">
        <f>IF('READY GRP'!AA12=0,"",'READY GRP'!AA12)</f>
        <v/>
      </c>
      <c r="R8" s="431" t="str">
        <f>IF('READY GRP'!AB12=0,"",'READY GRP'!AB12)</f>
        <v/>
      </c>
      <c r="S8" s="418">
        <f>SUM(E8:R8)</f>
        <v>0</v>
      </c>
      <c r="T8" s="214">
        <f>S8*'READY GRP'!K12</f>
        <v>0</v>
      </c>
      <c r="U8" s="270">
        <f>S8*'READY GRP'!BB12</f>
        <v>0</v>
      </c>
    </row>
    <row r="9" spans="1:21" ht="22.5" customHeight="1" thickBot="1">
      <c r="A9" s="437"/>
      <c r="B9" s="696" t="str">
        <f>'READY GRP'!F18</f>
        <v>Dual tex.</v>
      </c>
      <c r="C9" s="284" t="str">
        <f>'READY GRP'!E13</f>
        <v>RE-BERLIN-DT</v>
      </c>
      <c r="D9" s="285" t="str">
        <f>'READY GRP'!D13</f>
        <v>R19</v>
      </c>
      <c r="E9" s="204" t="str">
        <f>IF('READY GRP'!O13=0,"",'READY GRP'!O13)</f>
        <v/>
      </c>
      <c r="F9" s="204" t="str">
        <f>IF('READY GRP'!P13=0,"",'READY GRP'!P13)</f>
        <v/>
      </c>
      <c r="G9" s="204" t="str">
        <f>IF('READY GRP'!Q13=0,"",'READY GRP'!Q13)</f>
        <v/>
      </c>
      <c r="H9" s="204" t="str">
        <f>IF('READY GRP'!R13=0,"",'READY GRP'!R13)</f>
        <v/>
      </c>
      <c r="I9" s="204" t="str">
        <f>IF('READY GRP'!S13=0,"",'READY GRP'!S13)</f>
        <v/>
      </c>
      <c r="J9" s="204" t="str">
        <f>IF('READY GRP'!T13=0,"",'READY GRP'!T13)</f>
        <v/>
      </c>
      <c r="K9" s="204" t="str">
        <f>IF('READY GRP'!U13=0,"",'READY GRP'!U13)</f>
        <v/>
      </c>
      <c r="L9" s="204" t="str">
        <f>IF('READY GRP'!V13=0,"",'READY GRP'!V13)</f>
        <v/>
      </c>
      <c r="M9" s="204" t="str">
        <f>IF('READY GRP'!W13=0,"",'READY GRP'!W13)</f>
        <v/>
      </c>
      <c r="N9" s="204" t="str">
        <f>IF('READY GRP'!X13=0,"",'READY GRP'!X13)</f>
        <v/>
      </c>
      <c r="O9" s="204" t="str">
        <f>IF('READY GRP'!Y13=0,"",'READY GRP'!Y13)</f>
        <v/>
      </c>
      <c r="P9" s="204" t="str">
        <f>IF('READY GRP'!Z13=0,"",'READY GRP'!Z13)</f>
        <v/>
      </c>
      <c r="Q9" s="204" t="str">
        <f>IF('READY GRP'!AA13=0,"",'READY GRP'!AA13)</f>
        <v/>
      </c>
      <c r="R9" s="432" t="str">
        <f>IF('READY GRP'!AB13=0,"",'READY GRP'!AB13)</f>
        <v/>
      </c>
      <c r="S9" s="418">
        <f t="shared" ref="S9:S11" si="0">SUM(E9:R9)</f>
        <v>0</v>
      </c>
      <c r="T9" s="214">
        <f>S9*'READY GRP'!K13</f>
        <v>0</v>
      </c>
      <c r="U9" s="270">
        <f>S9*'READY GRP'!BB13</f>
        <v>0</v>
      </c>
    </row>
    <row r="10" spans="1:21" ht="22.5" customHeight="1" thickBot="1">
      <c r="A10" s="437"/>
      <c r="B10" s="696" t="str">
        <f>'READY GRP'!F19</f>
        <v>Dual tex.</v>
      </c>
      <c r="C10" s="284" t="str">
        <f>'READY GRP'!E14</f>
        <v>RE-VENICE-DT</v>
      </c>
      <c r="D10" s="285" t="str">
        <f>'READY GRP'!D14</f>
        <v>R20</v>
      </c>
      <c r="E10" s="204" t="str">
        <f>IF('READY GRP'!O14=0,"",'READY GRP'!O14)</f>
        <v/>
      </c>
      <c r="F10" s="204" t="str">
        <f>IF('READY GRP'!P14=0,"",'READY GRP'!P14)</f>
        <v/>
      </c>
      <c r="G10" s="204" t="str">
        <f>IF('READY GRP'!Q14=0,"",'READY GRP'!Q14)</f>
        <v/>
      </c>
      <c r="H10" s="204" t="str">
        <f>IF('READY GRP'!R14=0,"",'READY GRP'!R14)</f>
        <v/>
      </c>
      <c r="I10" s="204" t="str">
        <f>IF('READY GRP'!S14=0,"",'READY GRP'!S14)</f>
        <v/>
      </c>
      <c r="J10" s="204" t="str">
        <f>IF('READY GRP'!T14=0,"",'READY GRP'!T14)</f>
        <v/>
      </c>
      <c r="K10" s="204" t="str">
        <f>IF('READY GRP'!U14=0,"",'READY GRP'!U14)</f>
        <v/>
      </c>
      <c r="L10" s="204" t="str">
        <f>IF('READY GRP'!V14=0,"",'READY GRP'!V14)</f>
        <v/>
      </c>
      <c r="M10" s="204" t="str">
        <f>IF('READY GRP'!W14=0,"",'READY GRP'!W14)</f>
        <v/>
      </c>
      <c r="N10" s="204" t="str">
        <f>IF('READY GRP'!X14=0,"",'READY GRP'!X14)</f>
        <v/>
      </c>
      <c r="O10" s="204" t="str">
        <f>IF('READY GRP'!Y14=0,"",'READY GRP'!Y14)</f>
        <v/>
      </c>
      <c r="P10" s="204" t="str">
        <f>IF('READY GRP'!Z14=0,"",'READY GRP'!Z14)</f>
        <v/>
      </c>
      <c r="Q10" s="204" t="str">
        <f>IF('READY GRP'!AA14=0,"",'READY GRP'!AA14)</f>
        <v/>
      </c>
      <c r="R10" s="432" t="str">
        <f>IF('READY GRP'!AB14=0,"",'READY GRP'!AB14)</f>
        <v/>
      </c>
      <c r="S10" s="418">
        <f t="shared" si="0"/>
        <v>0</v>
      </c>
      <c r="T10" s="214">
        <f>S10*'READY GRP'!K14</f>
        <v>0</v>
      </c>
      <c r="U10" s="270">
        <f>S10*'READY GRP'!BB14</f>
        <v>0</v>
      </c>
    </row>
    <row r="11" spans="1:21" ht="22.5" customHeight="1" thickBot="1">
      <c r="A11" s="437"/>
      <c r="B11" s="696" t="str">
        <f>'READY GRP'!F20</f>
        <v>Dual tex.</v>
      </c>
      <c r="C11" s="284" t="str">
        <f>'READY GRP'!E15</f>
        <v>RE-LA PAZ-DT</v>
      </c>
      <c r="D11" s="285" t="str">
        <f>'READY GRP'!D15</f>
        <v>R21</v>
      </c>
      <c r="E11" s="204" t="str">
        <f>IF('READY GRP'!O15=0,"",'READY GRP'!O15)</f>
        <v/>
      </c>
      <c r="F11" s="204" t="str">
        <f>IF('READY GRP'!P15=0,"",'READY GRP'!P15)</f>
        <v/>
      </c>
      <c r="G11" s="204" t="str">
        <f>IF('READY GRP'!Q15=0,"",'READY GRP'!Q15)</f>
        <v/>
      </c>
      <c r="H11" s="204" t="str">
        <f>IF('READY GRP'!R15=0,"",'READY GRP'!R15)</f>
        <v/>
      </c>
      <c r="I11" s="204" t="str">
        <f>IF('READY GRP'!S15=0,"",'READY GRP'!S15)</f>
        <v/>
      </c>
      <c r="J11" s="204" t="str">
        <f>IF('READY GRP'!T15=0,"",'READY GRP'!T15)</f>
        <v/>
      </c>
      <c r="K11" s="204" t="str">
        <f>IF('READY GRP'!U15=0,"",'READY GRP'!U15)</f>
        <v/>
      </c>
      <c r="L11" s="204" t="str">
        <f>IF('READY GRP'!V15=0,"",'READY GRP'!V15)</f>
        <v/>
      </c>
      <c r="M11" s="204" t="str">
        <f>IF('READY GRP'!W15=0,"",'READY GRP'!W15)</f>
        <v/>
      </c>
      <c r="N11" s="204" t="str">
        <f>IF('READY GRP'!X15=0,"",'READY GRP'!X15)</f>
        <v/>
      </c>
      <c r="O11" s="204" t="str">
        <f>IF('READY GRP'!Y15=0,"",'READY GRP'!Y15)</f>
        <v/>
      </c>
      <c r="P11" s="204" t="str">
        <f>IF('READY GRP'!Z15=0,"",'READY GRP'!Z15)</f>
        <v/>
      </c>
      <c r="Q11" s="204" t="str">
        <f>IF('READY GRP'!AA15=0,"",'READY GRP'!AA15)</f>
        <v/>
      </c>
      <c r="R11" s="432" t="str">
        <f>IF('READY GRP'!AB15=0,"",'READY GRP'!AB15)</f>
        <v/>
      </c>
      <c r="S11" s="418">
        <f t="shared" si="0"/>
        <v>0</v>
      </c>
      <c r="T11" s="214">
        <f>S11*'READY GRP'!K15</f>
        <v>0</v>
      </c>
      <c r="U11" s="270">
        <f>S11*'READY GRP'!BB15</f>
        <v>0</v>
      </c>
    </row>
    <row r="12" spans="1:21" ht="22.5" customHeight="1" thickBot="1">
      <c r="A12" s="437"/>
      <c r="B12" s="696" t="str">
        <f>'READY GRP'!F21</f>
        <v>Dual tex.</v>
      </c>
      <c r="C12" s="284" t="str">
        <f>'READY GRP'!E16</f>
        <v>RE-MONTREAL-DT</v>
      </c>
      <c r="D12" s="285" t="str">
        <f>'READY GRP'!D16</f>
        <v>R22</v>
      </c>
      <c r="E12" s="204" t="str">
        <f>IF('READY GRP'!O16=0,"",'READY GRP'!O16)</f>
        <v/>
      </c>
      <c r="F12" s="204" t="str">
        <f>IF('READY GRP'!P16=0,"",'READY GRP'!P16)</f>
        <v/>
      </c>
      <c r="G12" s="204" t="str">
        <f>IF('READY GRP'!Q16=0,"",'READY GRP'!Q16)</f>
        <v/>
      </c>
      <c r="H12" s="204" t="str">
        <f>IF('READY GRP'!R16=0,"",'READY GRP'!R16)</f>
        <v/>
      </c>
      <c r="I12" s="204" t="str">
        <f>IF('READY GRP'!S16=0,"",'READY GRP'!S16)</f>
        <v/>
      </c>
      <c r="J12" s="206" t="str">
        <f>IF('READY GRP'!T16=0,"",'READY GRP'!T16)</f>
        <v/>
      </c>
      <c r="K12" s="17" t="str">
        <f>IF('READY GRP'!U16=0,"",'READY GRP'!U16)</f>
        <v/>
      </c>
      <c r="L12" s="204" t="str">
        <f>IF('READY GRP'!V16=0,"",'READY GRP'!V16)</f>
        <v/>
      </c>
      <c r="M12" s="204" t="str">
        <f>IF('READY GRP'!W16=0,"",'READY GRP'!W16)</f>
        <v/>
      </c>
      <c r="N12" s="204" t="str">
        <f>IF('READY GRP'!X16=0,"",'READY GRP'!X16)</f>
        <v/>
      </c>
      <c r="O12" s="204" t="str">
        <f>IF('READY GRP'!Y16=0,"",'READY GRP'!Y16)</f>
        <v/>
      </c>
      <c r="P12" s="204" t="str">
        <f>IF('READY GRP'!Z16=0,"",'READY GRP'!Z16)</f>
        <v/>
      </c>
      <c r="Q12" s="204" t="str">
        <f>IF('READY GRP'!AA16=0,"",'READY GRP'!AA16)</f>
        <v/>
      </c>
      <c r="R12" s="432" t="str">
        <f>IF('READY GRP'!AB16=0,"",'READY GRP'!AB16)</f>
        <v/>
      </c>
      <c r="S12" s="418">
        <f>SUM(E12:R12)</f>
        <v>0</v>
      </c>
      <c r="T12" s="214">
        <f>S12*'READY GRP'!K16</f>
        <v>0</v>
      </c>
      <c r="U12" s="270">
        <f>S12*'READY GRP'!BB16</f>
        <v>0</v>
      </c>
    </row>
    <row r="13" spans="1:21" ht="22.5" customHeight="1" thickBot="1">
      <c r="A13" s="437"/>
      <c r="B13" s="696" t="str">
        <f>'READY GRP'!F18</f>
        <v>Dual tex.</v>
      </c>
      <c r="C13" s="284" t="str">
        <f>'READY GRP'!E17</f>
        <v>RE-CAIRO-DT</v>
      </c>
      <c r="D13" s="285" t="str">
        <f>'READY GRP'!D17</f>
        <v>R13</v>
      </c>
      <c r="E13" s="204" t="str">
        <f>IF('READY GRP'!O17=0,"",'READY GRP'!O17)</f>
        <v/>
      </c>
      <c r="F13" s="204" t="str">
        <f>IF('READY GRP'!P17=0,"",'READY GRP'!P17)</f>
        <v/>
      </c>
      <c r="G13" s="204" t="str">
        <f>IF('READY GRP'!Q17=0,"",'READY GRP'!Q17)</f>
        <v/>
      </c>
      <c r="H13" s="204" t="str">
        <f>IF('READY GRP'!R17=0,"",'READY GRP'!R17)</f>
        <v/>
      </c>
      <c r="I13" s="204" t="str">
        <f>IF('READY GRP'!S17=0,"",'READY GRP'!S17)</f>
        <v/>
      </c>
      <c r="J13" s="206" t="str">
        <f>IF('READY GRP'!T17=0,"",'READY GRP'!T17)</f>
        <v/>
      </c>
      <c r="K13" s="205" t="str">
        <f>IF('READY GRP'!U17=0,"",'READY GRP'!U17)</f>
        <v/>
      </c>
      <c r="L13" s="205" t="str">
        <f>IF('READY GRP'!V17=0,"",'READY GRP'!V17)</f>
        <v/>
      </c>
      <c r="M13" s="205" t="str">
        <f>IF('READY GRP'!W17=0,"",'READY GRP'!W17)</f>
        <v/>
      </c>
      <c r="N13" s="205" t="str">
        <f>IF('READY GRP'!X17=0,"",'READY GRP'!X17)</f>
        <v/>
      </c>
      <c r="O13" s="205" t="str">
        <f>IF('READY GRP'!Y17=0,"",'READY GRP'!Y17)</f>
        <v/>
      </c>
      <c r="P13" s="205" t="str">
        <f>IF('READY GRP'!Z17=0,"",'READY GRP'!Z17)</f>
        <v/>
      </c>
      <c r="Q13" s="205" t="str">
        <f>IF('READY GRP'!AA17=0,"",'READY GRP'!AA17)</f>
        <v/>
      </c>
      <c r="R13" s="432" t="str">
        <f>IF('READY GRP'!AB17=0,"",'READY GRP'!AB17)</f>
        <v/>
      </c>
      <c r="S13" s="418">
        <f>SUM(E13:R13)</f>
        <v>0</v>
      </c>
      <c r="T13" s="214">
        <f>S13*'READY GRP'!K17</f>
        <v>0</v>
      </c>
      <c r="U13" s="270">
        <f>S13*'READY GRP'!BB17</f>
        <v>0</v>
      </c>
    </row>
    <row r="14" spans="1:21" ht="22.5" customHeight="1" thickBot="1">
      <c r="A14" s="437"/>
      <c r="B14" s="697" t="str">
        <f>'READY GRP'!F19</f>
        <v>Dual tex.</v>
      </c>
      <c r="C14" s="286" t="str">
        <f>'READY GRP'!E18</f>
        <v>RE-HAVANA-DT</v>
      </c>
      <c r="D14" s="287" t="str">
        <f>'READY GRP'!D18</f>
        <v>R14</v>
      </c>
      <c r="E14" s="122" t="str">
        <f>IF('READY GRP'!O18=0,"",'READY GRP'!O18)</f>
        <v/>
      </c>
      <c r="F14" s="122" t="str">
        <f>IF('READY GRP'!P18=0,"",'READY GRP'!P18)</f>
        <v/>
      </c>
      <c r="G14" s="122" t="str">
        <f>IF('READY GRP'!Q18=0,"",'READY GRP'!Q18)</f>
        <v/>
      </c>
      <c r="H14" s="122" t="str">
        <f>IF('READY GRP'!R18=0,"",'READY GRP'!R18)</f>
        <v/>
      </c>
      <c r="I14" s="122" t="str">
        <f>IF('READY GRP'!S18=0,"",'READY GRP'!S18)</f>
        <v/>
      </c>
      <c r="J14" s="202" t="str">
        <f>IF('READY GRP'!T18=0,"",'READY GRP'!T18)</f>
        <v/>
      </c>
      <c r="K14" s="205" t="str">
        <f>IF('READY GRP'!U18=0,"",'READY GRP'!U18)</f>
        <v/>
      </c>
      <c r="L14" s="17" t="str">
        <f>IF('READY GRP'!V18=0,"",'READY GRP'!V18)</f>
        <v/>
      </c>
      <c r="M14" s="17" t="str">
        <f>IF('READY GRP'!W18=0,"",'READY GRP'!W18)</f>
        <v/>
      </c>
      <c r="N14" s="17" t="str">
        <f>IF('READY GRP'!X18=0,"",'READY GRP'!X18)</f>
        <v/>
      </c>
      <c r="O14" s="17" t="str">
        <f>IF('READY GRP'!Y18=0,"",'READY GRP'!Y18)</f>
        <v/>
      </c>
      <c r="P14" s="17" t="str">
        <f>IF('READY GRP'!Z18=0,"",'READY GRP'!Z18)</f>
        <v/>
      </c>
      <c r="Q14" s="17" t="str">
        <f>IF('READY GRP'!AA18=0,"",'READY GRP'!AA18)</f>
        <v/>
      </c>
      <c r="R14" s="433" t="str">
        <f>IF('READY GRP'!AB18=0,"",'READY GRP'!AB18)</f>
        <v/>
      </c>
      <c r="S14" s="418">
        <f t="shared" ref="S14:S18" si="1">SUM(E14:R14)</f>
        <v>0</v>
      </c>
      <c r="T14" s="214">
        <f>S14*'READY GRP'!K18</f>
        <v>0</v>
      </c>
      <c r="U14" s="270">
        <f>S14*'READY GRP'!BB18</f>
        <v>0</v>
      </c>
    </row>
    <row r="15" spans="1:21" ht="23.25" customHeight="1" thickBot="1">
      <c r="A15" s="437"/>
      <c r="B15" s="697" t="str">
        <f>'READY GRP'!F17</f>
        <v>Dual tex.</v>
      </c>
      <c r="C15" s="286" t="str">
        <f>'READY GRP'!E19</f>
        <v>RE-JAKARTA-DT</v>
      </c>
      <c r="D15" s="287" t="str">
        <f>'READY GRP'!D19</f>
        <v>R15</v>
      </c>
      <c r="E15" s="122" t="str">
        <f>IF('READY GRP'!O19=0,"",'READY GRP'!O19)</f>
        <v/>
      </c>
      <c r="F15" s="122" t="str">
        <f>IF('READY GRP'!P19=0,"",'READY GRP'!P19)</f>
        <v/>
      </c>
      <c r="G15" s="122" t="str">
        <f>IF('READY GRP'!Q19=0,"",'READY GRP'!Q19)</f>
        <v/>
      </c>
      <c r="H15" s="122" t="str">
        <f>IF('READY GRP'!R19=0,"",'READY GRP'!R19)</f>
        <v/>
      </c>
      <c r="I15" s="122" t="str">
        <f>IF('READY GRP'!S19=0,"",'READY GRP'!S19)</f>
        <v/>
      </c>
      <c r="J15" s="202" t="str">
        <f>IF('READY GRP'!T19=0,"",'READY GRP'!T19)</f>
        <v/>
      </c>
      <c r="K15" s="205" t="str">
        <f>IF('READY GRP'!U19=0,"",'READY GRP'!U19)</f>
        <v/>
      </c>
      <c r="L15" s="17" t="str">
        <f>IF('READY GRP'!V19=0,"",'READY GRP'!V19)</f>
        <v/>
      </c>
      <c r="M15" s="17" t="str">
        <f>IF('READY GRP'!W19=0,"",'READY GRP'!W19)</f>
        <v/>
      </c>
      <c r="N15" s="17" t="str">
        <f>IF('READY GRP'!X19=0,"",'READY GRP'!X19)</f>
        <v/>
      </c>
      <c r="O15" s="17" t="str">
        <f>IF('READY GRP'!Y19=0,"",'READY GRP'!Y19)</f>
        <v/>
      </c>
      <c r="P15" s="17" t="str">
        <f>IF('READY GRP'!Z19=0,"",'READY GRP'!Z19)</f>
        <v/>
      </c>
      <c r="Q15" s="17" t="str">
        <f>IF('READY GRP'!AA19=0,"",'READY GRP'!AA19)</f>
        <v/>
      </c>
      <c r="R15" s="433" t="str">
        <f>IF('READY GRP'!AB19=0,"",'READY GRP'!AB19)</f>
        <v/>
      </c>
      <c r="S15" s="419">
        <f t="shared" si="1"/>
        <v>0</v>
      </c>
      <c r="T15" s="215">
        <f>S15*'READY GRP'!K19</f>
        <v>0</v>
      </c>
      <c r="U15" s="270">
        <f>S15*'READY GRP'!BB19</f>
        <v>0</v>
      </c>
    </row>
    <row r="16" spans="1:21" ht="23.25" customHeight="1" thickBot="1">
      <c r="A16" s="437"/>
      <c r="B16" s="697" t="str">
        <f>'READY GRP'!F20</f>
        <v>Dual tex.</v>
      </c>
      <c r="C16" s="286" t="str">
        <f>'READY GRP'!E20</f>
        <v>RE-LONDON-DT</v>
      </c>
      <c r="D16" s="287" t="str">
        <f>'READY GRP'!D20</f>
        <v>R16</v>
      </c>
      <c r="E16" s="122" t="str">
        <f>IF('READY GRP'!O20=0,"",'READY GRP'!O20)</f>
        <v/>
      </c>
      <c r="F16" s="122" t="str">
        <f>IF('READY GRP'!P20=0,"",'READY GRP'!P20)</f>
        <v/>
      </c>
      <c r="G16" s="122" t="str">
        <f>IF('READY GRP'!Q20=0,"",'READY GRP'!Q20)</f>
        <v/>
      </c>
      <c r="H16" s="122" t="str">
        <f>IF('READY GRP'!R20=0,"",'READY GRP'!R20)</f>
        <v/>
      </c>
      <c r="I16" s="122" t="str">
        <f>IF('READY GRP'!S20=0,"",'READY GRP'!S20)</f>
        <v/>
      </c>
      <c r="J16" s="202" t="str">
        <f>IF('READY GRP'!T20=0,"",'READY GRP'!T20)</f>
        <v/>
      </c>
      <c r="K16" s="205" t="str">
        <f>IF('READY GRP'!U20=0,"",'READY GRP'!U20)</f>
        <v/>
      </c>
      <c r="L16" s="17" t="str">
        <f>IF('READY GRP'!V20=0,"",'READY GRP'!V20)</f>
        <v/>
      </c>
      <c r="M16" s="17" t="str">
        <f>IF('READY GRP'!W20=0,"",'READY GRP'!W20)</f>
        <v/>
      </c>
      <c r="N16" s="17" t="str">
        <f>IF('READY GRP'!X20=0,"",'READY GRP'!X20)</f>
        <v/>
      </c>
      <c r="O16" s="17" t="str">
        <f>IF('READY GRP'!Y20=0,"",'READY GRP'!Y20)</f>
        <v/>
      </c>
      <c r="P16" s="17" t="str">
        <f>IF('READY GRP'!Z20=0,"",'READY GRP'!Z20)</f>
        <v/>
      </c>
      <c r="Q16" s="17" t="str">
        <f>IF('READY GRP'!AA20=0,"",'READY GRP'!AA20)</f>
        <v/>
      </c>
      <c r="R16" s="122" t="str">
        <f>IF('READY GRP'!AB20=0,"",'READY GRP'!AB20)</f>
        <v/>
      </c>
      <c r="S16" s="216">
        <f t="shared" si="1"/>
        <v>0</v>
      </c>
      <c r="T16" s="216">
        <f>S16*'READY GRP'!K20</f>
        <v>0</v>
      </c>
      <c r="U16" s="270">
        <f>S16*'READY GRP'!BB20</f>
        <v>0</v>
      </c>
    </row>
    <row r="17" spans="1:21" ht="23.25" customHeight="1" thickBot="1">
      <c r="A17" s="437"/>
      <c r="B17" s="697" t="str">
        <f>'READY GRP'!F21</f>
        <v>Dual tex.</v>
      </c>
      <c r="C17" s="286" t="str">
        <f>'READY GRP'!E21</f>
        <v>RE-MUMBAI-DT</v>
      </c>
      <c r="D17" s="287" t="str">
        <f>'READY GRP'!D21</f>
        <v>R17</v>
      </c>
      <c r="E17" s="122" t="str">
        <f>IF('READY GRP'!O21=0,"",'READY GRP'!O21)</f>
        <v/>
      </c>
      <c r="F17" s="122" t="str">
        <f>IF('READY GRP'!P21=0,"",'READY GRP'!P21)</f>
        <v/>
      </c>
      <c r="G17" s="122" t="str">
        <f>IF('READY GRP'!Q21=0,"",'READY GRP'!Q21)</f>
        <v/>
      </c>
      <c r="H17" s="122" t="str">
        <f>IF('READY GRP'!R21=0,"",'READY GRP'!R21)</f>
        <v/>
      </c>
      <c r="I17" s="122" t="str">
        <f>IF('READY GRP'!S21=0,"",'READY GRP'!S21)</f>
        <v/>
      </c>
      <c r="J17" s="202" t="str">
        <f>IF('READY GRP'!T21=0,"",'READY GRP'!T21)</f>
        <v/>
      </c>
      <c r="K17" s="205" t="str">
        <f>IF('READY GRP'!U21=0,"",'READY GRP'!U21)</f>
        <v/>
      </c>
      <c r="L17" s="17" t="str">
        <f>IF('READY GRP'!V21=0,"",'READY GRP'!V21)</f>
        <v/>
      </c>
      <c r="M17" s="17" t="str">
        <f>IF('READY GRP'!W21=0,"",'READY GRP'!W21)</f>
        <v/>
      </c>
      <c r="N17" s="17" t="str">
        <f>IF('READY GRP'!X21=0,"",'READY GRP'!X21)</f>
        <v/>
      </c>
      <c r="O17" s="17" t="str">
        <f>IF('READY GRP'!Y21=0,"",'READY GRP'!Y21)</f>
        <v/>
      </c>
      <c r="P17" s="17" t="str">
        <f>IF('READY GRP'!Z21=0,"",'READY GRP'!Z21)</f>
        <v/>
      </c>
      <c r="Q17" s="17" t="str">
        <f>IF('READY GRP'!AA21=0,"",'READY GRP'!AA21)</f>
        <v/>
      </c>
      <c r="R17" s="122" t="str">
        <f>IF('READY GRP'!AB21=0,"",'READY GRP'!AB21)</f>
        <v/>
      </c>
      <c r="S17" s="216">
        <f t="shared" si="1"/>
        <v>0</v>
      </c>
      <c r="T17" s="216">
        <f>S17*'READY GRP'!K21</f>
        <v>0</v>
      </c>
      <c r="U17" s="270">
        <f>S17*'READY GRP'!BB21</f>
        <v>0</v>
      </c>
    </row>
    <row r="18" spans="1:21" ht="23.25" customHeight="1" thickBot="1">
      <c r="A18" s="437"/>
      <c r="B18" s="697" t="str">
        <f>'READY GRP'!F22</f>
        <v>Dual tex.</v>
      </c>
      <c r="C18" s="286" t="str">
        <f>'READY GRP'!E22</f>
        <v>RE-L.A.-DT</v>
      </c>
      <c r="D18" s="287" t="str">
        <f>'READY GRP'!D22</f>
        <v>R18</v>
      </c>
      <c r="E18" s="122" t="str">
        <f>IF('READY GRP'!O22=0,"",'READY GRP'!O22)</f>
        <v/>
      </c>
      <c r="F18" s="122" t="str">
        <f>IF('READY GRP'!P22=0,"",'READY GRP'!P22)</f>
        <v/>
      </c>
      <c r="G18" s="122" t="str">
        <f>IF('READY GRP'!Q22=0,"",'READY GRP'!Q22)</f>
        <v/>
      </c>
      <c r="H18" s="122" t="str">
        <f>IF('READY GRP'!R22=0,"",'READY GRP'!R22)</f>
        <v/>
      </c>
      <c r="I18" s="122" t="str">
        <f>IF('READY GRP'!S22=0,"",'READY GRP'!S22)</f>
        <v/>
      </c>
      <c r="J18" s="202" t="str">
        <f>IF('READY GRP'!T22=0,"",'READY GRP'!T22)</f>
        <v/>
      </c>
      <c r="K18" s="205" t="str">
        <f>IF('READY GRP'!U22=0,"",'READY GRP'!U22)</f>
        <v/>
      </c>
      <c r="L18" s="17" t="str">
        <f>IF('READY GRP'!V22=0,"",'READY GRP'!V22)</f>
        <v/>
      </c>
      <c r="M18" s="17" t="str">
        <f>IF('READY GRP'!W22=0,"",'READY GRP'!W22)</f>
        <v/>
      </c>
      <c r="N18" s="17" t="str">
        <f>IF('READY GRP'!X22=0,"",'READY GRP'!X22)</f>
        <v/>
      </c>
      <c r="O18" s="17" t="str">
        <f>IF('READY GRP'!Y22=0,"",'READY GRP'!Y22)</f>
        <v/>
      </c>
      <c r="P18" s="17" t="str">
        <f>IF('READY GRP'!Z22=0,"",'READY GRP'!Z22)</f>
        <v/>
      </c>
      <c r="Q18" s="17" t="str">
        <f>IF('READY GRP'!AA22=0,"",'READY GRP'!AA22)</f>
        <v/>
      </c>
      <c r="R18" s="122" t="str">
        <f>IF('READY GRP'!AB22=0,"",'READY GRP'!AB22)</f>
        <v/>
      </c>
      <c r="S18" s="216">
        <f t="shared" si="1"/>
        <v>0</v>
      </c>
      <c r="T18" s="216">
        <f>S18*'READY GRP'!K22</f>
        <v>0</v>
      </c>
      <c r="U18" s="270">
        <f>S18*'READY GRP'!BB22</f>
        <v>0</v>
      </c>
    </row>
    <row r="19" spans="1:21" ht="23.25" customHeight="1" thickBot="1">
      <c r="A19" s="437"/>
      <c r="B19" s="697" t="str">
        <f>'READY GRP'!F23</f>
        <v>Dual tex.</v>
      </c>
      <c r="C19" s="286" t="str">
        <f>'READY GRP'!E23</f>
        <v>RE-TOKYO-DT</v>
      </c>
      <c r="D19" s="287" t="str">
        <f>'READY GRP'!D23</f>
        <v>R1</v>
      </c>
      <c r="E19" s="122" t="str">
        <f>IF('READY GRP'!O23=0,"",'READY GRP'!O23)</f>
        <v/>
      </c>
      <c r="F19" s="17" t="str">
        <f>IF('READY GRP'!P23=0,"",'READY GRP'!P23)</f>
        <v/>
      </c>
      <c r="G19" s="17" t="str">
        <f>IF('READY GRP'!Q23=0,"",'READY GRP'!Q23)</f>
        <v/>
      </c>
      <c r="H19" s="17" t="str">
        <f>IF('READY GRP'!R23=0,"",'READY GRP'!R23)</f>
        <v/>
      </c>
      <c r="I19" s="17" t="str">
        <f>IF('READY GRP'!S23=0,"",'READY GRP'!S23)</f>
        <v/>
      </c>
      <c r="J19" s="31" t="str">
        <f>IF('READY GRP'!T23=0,"",'READY GRP'!T23)</f>
        <v/>
      </c>
      <c r="K19" s="205" t="str">
        <f>IF('READY GRP'!U23=0,"",'READY GRP'!U23)</f>
        <v/>
      </c>
      <c r="L19" s="17" t="str">
        <f>IF('READY GRP'!V23=0,"",'READY GRP'!V23)</f>
        <v/>
      </c>
      <c r="M19" s="17" t="str">
        <f>IF('READY GRP'!W23=0,"",'READY GRP'!W23)</f>
        <v/>
      </c>
      <c r="N19" s="17" t="str">
        <f>IF('READY GRP'!X23=0,"",'READY GRP'!X23)</f>
        <v/>
      </c>
      <c r="O19" s="17" t="str">
        <f>IF('READY GRP'!Y23=0,"",'READY GRP'!Y23)</f>
        <v/>
      </c>
      <c r="P19" s="17" t="str">
        <f>IF('READY GRP'!Z23=0,"",'READY GRP'!Z23)</f>
        <v/>
      </c>
      <c r="Q19" s="17" t="str">
        <f>IF('READY GRP'!AA23=0,"",'READY GRP'!AA23)</f>
        <v/>
      </c>
      <c r="R19" s="433" t="str">
        <f>IF('READY GRP'!AB23=0,"",'READY GRP'!AB23)</f>
        <v/>
      </c>
      <c r="S19" s="420">
        <f t="shared" ref="S19:S27" si="2">SUM(E19:R19)</f>
        <v>0</v>
      </c>
      <c r="T19" s="216">
        <f>S19*'READY GRP'!K23</f>
        <v>0</v>
      </c>
      <c r="U19" s="270">
        <f>S19*'READY GRP'!BB23</f>
        <v>0</v>
      </c>
    </row>
    <row r="20" spans="1:21" ht="23.25" customHeight="1" thickBot="1">
      <c r="A20" s="437"/>
      <c r="B20" s="697" t="str">
        <f>'READY GRP'!F24</f>
        <v>Dual tex.</v>
      </c>
      <c r="C20" s="286" t="str">
        <f>'READY GRP'!E24</f>
        <v>RE-CHONGQING-DT</v>
      </c>
      <c r="D20" s="287" t="str">
        <f>'READY GRP'!D24</f>
        <v>R2</v>
      </c>
      <c r="E20" s="122" t="str">
        <f>IF('READY GRP'!O24=0,"",'READY GRP'!O24)</f>
        <v/>
      </c>
      <c r="F20" s="17" t="str">
        <f>IF('READY GRP'!P24=0,"",'READY GRP'!P24)</f>
        <v/>
      </c>
      <c r="G20" s="17" t="str">
        <f>IF('READY GRP'!Q24=0,"",'READY GRP'!Q24)</f>
        <v/>
      </c>
      <c r="H20" s="17" t="str">
        <f>IF('READY GRP'!R24=0,"",'READY GRP'!R24)</f>
        <v/>
      </c>
      <c r="I20" s="17" t="str">
        <f>IF('READY GRP'!S24=0,"",'READY GRP'!S24)</f>
        <v/>
      </c>
      <c r="J20" s="31" t="str">
        <f>IF('READY GRP'!T24=0,"",'READY GRP'!T24)</f>
        <v/>
      </c>
      <c r="K20" s="205" t="str">
        <f>IF('READY GRP'!U24=0,"",'READY GRP'!U24)</f>
        <v/>
      </c>
      <c r="L20" s="17" t="str">
        <f>IF('READY GRP'!V24=0,"",'READY GRP'!V24)</f>
        <v/>
      </c>
      <c r="M20" s="17" t="str">
        <f>IF('READY GRP'!W24=0,"",'READY GRP'!W24)</f>
        <v/>
      </c>
      <c r="N20" s="17" t="str">
        <f>IF('READY GRP'!X24=0,"",'READY GRP'!X24)</f>
        <v/>
      </c>
      <c r="O20" s="17" t="str">
        <f>IF('READY GRP'!Y24=0,"",'READY GRP'!Y24)</f>
        <v/>
      </c>
      <c r="P20" s="17" t="str">
        <f>IF('READY GRP'!Z24=0,"",'READY GRP'!Z24)</f>
        <v/>
      </c>
      <c r="Q20" s="17" t="str">
        <f>IF('READY GRP'!AA24=0,"",'READY GRP'!AA24)</f>
        <v/>
      </c>
      <c r="R20" s="433" t="str">
        <f>IF('READY GRP'!AB24=0,"",'READY GRP'!AB24)</f>
        <v/>
      </c>
      <c r="S20" s="420">
        <f t="shared" si="2"/>
        <v>0</v>
      </c>
      <c r="T20" s="216">
        <f>S20*'READY GRP'!K24</f>
        <v>0</v>
      </c>
      <c r="U20" s="270">
        <f>S20*'READY GRP'!BB24</f>
        <v>0</v>
      </c>
    </row>
    <row r="21" spans="1:21" ht="23.25" customHeight="1" thickBot="1">
      <c r="A21" s="437"/>
      <c r="B21" s="697" t="str">
        <f>'READY GRP'!F25</f>
        <v>Dual tex.</v>
      </c>
      <c r="C21" s="286" t="str">
        <f>'READY GRP'!E25</f>
        <v>RE-CAPE TOWN-DT</v>
      </c>
      <c r="D21" s="287" t="str">
        <f>'READY GRP'!D25</f>
        <v>R3</v>
      </c>
      <c r="E21" s="122" t="str">
        <f>IF('READY GRP'!O25=0,"",'READY GRP'!O25)</f>
        <v/>
      </c>
      <c r="F21" s="17" t="str">
        <f>IF('READY GRP'!P25=0,"",'READY GRP'!P25)</f>
        <v/>
      </c>
      <c r="G21" s="17" t="str">
        <f>IF('READY GRP'!Q25=0,"",'READY GRP'!Q25)</f>
        <v/>
      </c>
      <c r="H21" s="17" t="str">
        <f>IF('READY GRP'!R25=0,"",'READY GRP'!R25)</f>
        <v/>
      </c>
      <c r="I21" s="17" t="str">
        <f>IF('READY GRP'!S25=0,"",'READY GRP'!S25)</f>
        <v/>
      </c>
      <c r="J21" s="31" t="str">
        <f>IF('READY GRP'!T25=0,"",'READY GRP'!T25)</f>
        <v/>
      </c>
      <c r="K21" s="205" t="str">
        <f>IF('READY GRP'!U25=0,"",'READY GRP'!U25)</f>
        <v/>
      </c>
      <c r="L21" s="17" t="str">
        <f>IF('READY GRP'!V25=0,"",'READY GRP'!V25)</f>
        <v/>
      </c>
      <c r="M21" s="17" t="str">
        <f>IF('READY GRP'!W25=0,"",'READY GRP'!W25)</f>
        <v/>
      </c>
      <c r="N21" s="17" t="str">
        <f>IF('READY GRP'!X25=0,"",'READY GRP'!X25)</f>
        <v/>
      </c>
      <c r="O21" s="17" t="str">
        <f>IF('READY GRP'!Y25=0,"",'READY GRP'!Y25)</f>
        <v/>
      </c>
      <c r="P21" s="17" t="str">
        <f>IF('READY GRP'!Z25=0,"",'READY GRP'!Z25)</f>
        <v/>
      </c>
      <c r="Q21" s="17" t="str">
        <f>IF('READY GRP'!AA25=0,"",'READY GRP'!AA25)</f>
        <v/>
      </c>
      <c r="R21" s="433" t="str">
        <f>IF('READY GRP'!AB25=0,"",'READY GRP'!AB25)</f>
        <v/>
      </c>
      <c r="S21" s="420">
        <f t="shared" si="2"/>
        <v>0</v>
      </c>
      <c r="T21" s="216">
        <f>S21*'READY GRP'!K25</f>
        <v>0</v>
      </c>
      <c r="U21" s="270">
        <f>S21*'READY GRP'!BB25</f>
        <v>0</v>
      </c>
    </row>
    <row r="22" spans="1:21" ht="23.25" customHeight="1" thickBot="1">
      <c r="A22" s="437"/>
      <c r="B22" s="697" t="str">
        <f>'READY GRP'!F26</f>
        <v>Dual tex.</v>
      </c>
      <c r="C22" s="286" t="str">
        <f>'READY GRP'!E26</f>
        <v>RE-RIO-DT</v>
      </c>
      <c r="D22" s="287" t="str">
        <f>'READY GRP'!D26</f>
        <v>R4</v>
      </c>
      <c r="E22" s="122" t="str">
        <f>IF('READY GRP'!O26=0,"",'READY GRP'!O26)</f>
        <v/>
      </c>
      <c r="F22" s="17" t="str">
        <f>IF('READY GRP'!P26=0,"",'READY GRP'!P26)</f>
        <v/>
      </c>
      <c r="G22" s="17" t="str">
        <f>IF('READY GRP'!Q26=0,"",'READY GRP'!Q26)</f>
        <v/>
      </c>
      <c r="H22" s="17" t="str">
        <f>IF('READY GRP'!R26=0,"",'READY GRP'!R26)</f>
        <v/>
      </c>
      <c r="I22" s="17" t="str">
        <f>IF('READY GRP'!S26=0,"",'READY GRP'!S26)</f>
        <v/>
      </c>
      <c r="J22" s="31" t="str">
        <f>IF('READY GRP'!T26=0,"",'READY GRP'!T26)</f>
        <v/>
      </c>
      <c r="K22" s="205" t="str">
        <f>IF('READY GRP'!U26=0,"",'READY GRP'!U26)</f>
        <v/>
      </c>
      <c r="L22" s="17" t="str">
        <f>IF('READY GRP'!V26=0,"",'READY GRP'!V26)</f>
        <v/>
      </c>
      <c r="M22" s="17" t="str">
        <f>IF('READY GRP'!W26=0,"",'READY GRP'!W26)</f>
        <v/>
      </c>
      <c r="N22" s="17" t="str">
        <f>IF('READY GRP'!X26=0,"",'READY GRP'!X26)</f>
        <v/>
      </c>
      <c r="O22" s="17" t="str">
        <f>IF('READY GRP'!Y26=0,"",'READY GRP'!Y26)</f>
        <v/>
      </c>
      <c r="P22" s="17" t="str">
        <f>IF('READY GRP'!Z26=0,"",'READY GRP'!Z26)</f>
        <v/>
      </c>
      <c r="Q22" s="17" t="str">
        <f>IF('READY GRP'!AA26=0,"",'READY GRP'!AA26)</f>
        <v/>
      </c>
      <c r="R22" s="433" t="str">
        <f>IF('READY GRP'!AB26=0,"",'READY GRP'!AB26)</f>
        <v/>
      </c>
      <c r="S22" s="420">
        <f t="shared" si="2"/>
        <v>0</v>
      </c>
      <c r="T22" s="216">
        <f>S22*'READY GRP'!K26</f>
        <v>0</v>
      </c>
      <c r="U22" s="270">
        <f>S22*'READY GRP'!BB26</f>
        <v>0</v>
      </c>
    </row>
    <row r="23" spans="1:21" ht="23.25" customHeight="1" thickBot="1">
      <c r="A23" s="437"/>
      <c r="B23" s="697" t="str">
        <f>'READY GRP'!F27</f>
        <v>Dual tex.</v>
      </c>
      <c r="C23" s="286" t="str">
        <f>'READY GRP'!E27</f>
        <v>RE-BARCELONA-DT</v>
      </c>
      <c r="D23" s="287" t="str">
        <f>'READY GRP'!D27</f>
        <v>R8</v>
      </c>
      <c r="E23" s="122" t="str">
        <f>IF('READY GRP'!O27=0,"",'READY GRP'!O27)</f>
        <v/>
      </c>
      <c r="F23" s="17" t="str">
        <f>IF('READY GRP'!P27=0,"",'READY GRP'!P27)</f>
        <v/>
      </c>
      <c r="G23" s="17" t="str">
        <f>IF('READY GRP'!Q27=0,"",'READY GRP'!Q27)</f>
        <v/>
      </c>
      <c r="H23" s="17" t="str">
        <f>IF('READY GRP'!R27=0,"",'READY GRP'!R27)</f>
        <v/>
      </c>
      <c r="I23" s="17" t="str">
        <f>IF('READY GRP'!S27=0,"",'READY GRP'!S27)</f>
        <v/>
      </c>
      <c r="J23" s="31" t="str">
        <f>IF('READY GRP'!T27=0,"",'READY GRP'!T27)</f>
        <v/>
      </c>
      <c r="K23" s="205" t="str">
        <f>IF('READY GRP'!U27=0,"",'READY GRP'!U27)</f>
        <v/>
      </c>
      <c r="L23" s="17" t="str">
        <f>IF('READY GRP'!V27=0,"",'READY GRP'!V27)</f>
        <v/>
      </c>
      <c r="M23" s="17" t="str">
        <f>IF('READY GRP'!W27=0,"",'READY GRP'!W27)</f>
        <v/>
      </c>
      <c r="N23" s="17" t="str">
        <f>IF('READY GRP'!X27=0,"",'READY GRP'!X27)</f>
        <v/>
      </c>
      <c r="O23" s="17" t="str">
        <f>IF('READY GRP'!Y27=0,"",'READY GRP'!Y27)</f>
        <v/>
      </c>
      <c r="P23" s="17" t="str">
        <f>IF('READY GRP'!Z27=0,"",'READY GRP'!Z27)</f>
        <v/>
      </c>
      <c r="Q23" s="17" t="str">
        <f>IF('READY GRP'!AA27=0,"",'READY GRP'!AA27)</f>
        <v/>
      </c>
      <c r="R23" s="433" t="str">
        <f>IF('READY GRP'!AB27=0,"",'READY GRP'!AB27)</f>
        <v/>
      </c>
      <c r="S23" s="421">
        <f t="shared" si="2"/>
        <v>0</v>
      </c>
      <c r="T23" s="217">
        <f>S23*'READY GRP'!K27</f>
        <v>0</v>
      </c>
      <c r="U23" s="270">
        <f>S23*'READY GRP'!BB27</f>
        <v>0</v>
      </c>
    </row>
    <row r="24" spans="1:21" ht="23.25" customHeight="1" thickBot="1">
      <c r="A24" s="437"/>
      <c r="B24" s="697" t="str">
        <f>'READY GRP'!F28</f>
        <v>Dual tex.</v>
      </c>
      <c r="C24" s="286" t="str">
        <f>'READY GRP'!E28</f>
        <v>RE-SYDNEY-DT</v>
      </c>
      <c r="D24" s="287" t="str">
        <f>'READY GRP'!D28</f>
        <v>R5</v>
      </c>
      <c r="E24" s="122" t="str">
        <f>IF('READY GRP'!O28=0,"",'READY GRP'!O28)</f>
        <v/>
      </c>
      <c r="F24" s="17" t="str">
        <f>IF('READY GRP'!P28=0,"",'READY GRP'!P28)</f>
        <v/>
      </c>
      <c r="G24" s="17" t="str">
        <f>IF('READY GRP'!Q28=0,"",'READY GRP'!Q28)</f>
        <v/>
      </c>
      <c r="H24" s="17" t="str">
        <f>IF('READY GRP'!R28=0,"",'READY GRP'!R28)</f>
        <v/>
      </c>
      <c r="I24" s="17" t="str">
        <f>IF('READY GRP'!S28=0,"",'READY GRP'!S28)</f>
        <v/>
      </c>
      <c r="J24" s="31" t="str">
        <f>IF('READY GRP'!T28=0,"",'READY GRP'!T28)</f>
        <v/>
      </c>
      <c r="K24" s="205" t="str">
        <f>IF('READY GRP'!U28=0,"",'READY GRP'!U28)</f>
        <v/>
      </c>
      <c r="L24" s="17" t="str">
        <f>IF('READY GRP'!V28=0,"",'READY GRP'!V28)</f>
        <v/>
      </c>
      <c r="M24" s="17" t="str">
        <f>IF('READY GRP'!W28=0,"",'READY GRP'!W28)</f>
        <v/>
      </c>
      <c r="N24" s="17" t="str">
        <f>IF('READY GRP'!X28=0,"",'READY GRP'!X28)</f>
        <v/>
      </c>
      <c r="O24" s="17" t="str">
        <f>IF('READY GRP'!Y28=0,"",'READY GRP'!Y28)</f>
        <v/>
      </c>
      <c r="P24" s="17" t="str">
        <f>IF('READY GRP'!Z28=0,"",'READY GRP'!Z28)</f>
        <v/>
      </c>
      <c r="Q24" s="17" t="str">
        <f>IF('READY GRP'!AA28=0,"",'READY GRP'!AA28)</f>
        <v/>
      </c>
      <c r="R24" s="433" t="str">
        <f>IF('READY GRP'!AB28=0,"",'READY GRP'!AB28)</f>
        <v/>
      </c>
      <c r="S24" s="418">
        <f t="shared" si="2"/>
        <v>0</v>
      </c>
      <c r="T24" s="214">
        <f>S24*'READY GRP'!K28</f>
        <v>0</v>
      </c>
      <c r="U24" s="270">
        <f>S24*'READY GRP'!BB28</f>
        <v>0</v>
      </c>
    </row>
    <row r="25" spans="1:21" ht="23.25" customHeight="1" thickBot="1">
      <c r="A25" s="437"/>
      <c r="B25" s="697" t="str">
        <f>'READY GRP'!F29</f>
        <v>Dual tex.</v>
      </c>
      <c r="C25" s="286" t="str">
        <f>'READY GRP'!E29</f>
        <v>RE-NYC-DT</v>
      </c>
      <c r="D25" s="287" t="str">
        <f>'READY GRP'!D29</f>
        <v>R9</v>
      </c>
      <c r="E25" s="122" t="str">
        <f>IF('READY GRP'!O29=0,"",'READY GRP'!O29)</f>
        <v/>
      </c>
      <c r="F25" s="17" t="str">
        <f>IF('READY GRP'!P29=0,"",'READY GRP'!P29)</f>
        <v/>
      </c>
      <c r="G25" s="17" t="str">
        <f>IF('READY GRP'!Q29=0,"",'READY GRP'!Q29)</f>
        <v/>
      </c>
      <c r="H25" s="17" t="str">
        <f>IF('READY GRP'!R29=0,"",'READY GRP'!R29)</f>
        <v/>
      </c>
      <c r="I25" s="17" t="str">
        <f>IF('READY GRP'!S29=0,"",'READY GRP'!S29)</f>
        <v/>
      </c>
      <c r="J25" s="31" t="str">
        <f>IF('READY GRP'!T29=0,"",'READY GRP'!T29)</f>
        <v/>
      </c>
      <c r="K25" s="205" t="str">
        <f>IF('READY GRP'!U29=0,"",'READY GRP'!U29)</f>
        <v/>
      </c>
      <c r="L25" s="17" t="str">
        <f>IF('READY GRP'!V29=0,"",'READY GRP'!V29)</f>
        <v/>
      </c>
      <c r="M25" s="17" t="str">
        <f>IF('READY GRP'!W29=0,"",'READY GRP'!W29)</f>
        <v/>
      </c>
      <c r="N25" s="17" t="str">
        <f>IF('READY GRP'!X29=0,"",'READY GRP'!X29)</f>
        <v/>
      </c>
      <c r="O25" s="17" t="str">
        <f>IF('READY GRP'!Y29=0,"",'READY GRP'!Y29)</f>
        <v/>
      </c>
      <c r="P25" s="17" t="str">
        <f>IF('READY GRP'!Z29=0,"",'READY GRP'!Z29)</f>
        <v/>
      </c>
      <c r="Q25" s="17" t="str">
        <f>IF('READY GRP'!AA29=0,"",'READY GRP'!AA29)</f>
        <v/>
      </c>
      <c r="R25" s="433" t="str">
        <f>IF('READY GRP'!AB29=0,"",'READY GRP'!AB29)</f>
        <v/>
      </c>
      <c r="S25" s="419">
        <f t="shared" si="2"/>
        <v>0</v>
      </c>
      <c r="T25" s="215">
        <f>S25*'READY GRP'!K29</f>
        <v>0</v>
      </c>
      <c r="U25" s="270">
        <f>S25*'READY GRP'!BB29</f>
        <v>0</v>
      </c>
    </row>
    <row r="26" spans="1:21" ht="23.25" customHeight="1" thickBot="1">
      <c r="A26" s="437"/>
      <c r="B26" s="697" t="str">
        <f>'READY GRP'!F30</f>
        <v>Dual tex.</v>
      </c>
      <c r="C26" s="286" t="str">
        <f>'READY GRP'!E30</f>
        <v>RE-PARIS-DT</v>
      </c>
      <c r="D26" s="287" t="str">
        <f>'READY GRP'!D30</f>
        <v>R6</v>
      </c>
      <c r="E26" s="122" t="str">
        <f>IF('READY GRP'!O30=0,"",'READY GRP'!O30)</f>
        <v/>
      </c>
      <c r="F26" s="17" t="str">
        <f>IF('READY GRP'!P30=0,"",'READY GRP'!P30)</f>
        <v/>
      </c>
      <c r="G26" s="17" t="str">
        <f>IF('READY GRP'!Q30=0,"",'READY GRP'!Q30)</f>
        <v/>
      </c>
      <c r="H26" s="17" t="str">
        <f>IF('READY GRP'!R30=0,"",'READY GRP'!R30)</f>
        <v/>
      </c>
      <c r="I26" s="17" t="str">
        <f>IF('READY GRP'!S30=0,"",'READY GRP'!S30)</f>
        <v/>
      </c>
      <c r="J26" s="31" t="str">
        <f>IF('READY GRP'!T30=0,"",'READY GRP'!T30)</f>
        <v/>
      </c>
      <c r="K26" s="205" t="str">
        <f>IF('READY GRP'!U30=0,"",'READY GRP'!U30)</f>
        <v/>
      </c>
      <c r="L26" s="17" t="str">
        <f>IF('READY GRP'!V30=0,"",'READY GRP'!V30)</f>
        <v/>
      </c>
      <c r="M26" s="17" t="str">
        <f>IF('READY GRP'!W30=0,"",'READY GRP'!W30)</f>
        <v/>
      </c>
      <c r="N26" s="17" t="str">
        <f>IF('READY GRP'!X30=0,"",'READY GRP'!X30)</f>
        <v/>
      </c>
      <c r="O26" s="17" t="str">
        <f>IF('READY GRP'!Y30=0,"",'READY GRP'!Y30)</f>
        <v/>
      </c>
      <c r="P26" s="17" t="str">
        <f>IF('READY GRP'!Z30=0,"",'READY GRP'!Z30)</f>
        <v/>
      </c>
      <c r="Q26" s="17" t="str">
        <f>IF('READY GRP'!AA30=0,"",'READY GRP'!AA30)</f>
        <v/>
      </c>
      <c r="R26" s="433" t="str">
        <f>IF('READY GRP'!AB30=0,"",'READY GRP'!AB30)</f>
        <v/>
      </c>
      <c r="S26" s="420">
        <f t="shared" si="2"/>
        <v>0</v>
      </c>
      <c r="T26" s="216">
        <f>S26*'READY GRP'!K30</f>
        <v>0</v>
      </c>
      <c r="U26" s="270">
        <f>S26*'READY GRP'!BB30</f>
        <v>0</v>
      </c>
    </row>
    <row r="27" spans="1:21" ht="23.25" customHeight="1" thickBot="1">
      <c r="A27" s="437"/>
      <c r="B27" s="697" t="str">
        <f>'READY GRP'!F31</f>
        <v>Dual tex.</v>
      </c>
      <c r="C27" s="286" t="str">
        <f>'READY GRP'!E31</f>
        <v>RE-LIMA-DT</v>
      </c>
      <c r="D27" s="287" t="str">
        <f>'READY GRP'!D31</f>
        <v>R10</v>
      </c>
      <c r="E27" s="122" t="str">
        <f>IF('READY GRP'!O31=0,"",'READY GRP'!O31)</f>
        <v/>
      </c>
      <c r="F27" s="17" t="str">
        <f>IF('READY GRP'!P31=0,"",'READY GRP'!P31)</f>
        <v/>
      </c>
      <c r="G27" s="17" t="str">
        <f>IF('READY GRP'!Q31=0,"",'READY GRP'!Q31)</f>
        <v/>
      </c>
      <c r="H27" s="17" t="str">
        <f>IF('READY GRP'!R31=0,"",'READY GRP'!R31)</f>
        <v/>
      </c>
      <c r="I27" s="17" t="str">
        <f>IF('READY GRP'!S31=0,"",'READY GRP'!S31)</f>
        <v/>
      </c>
      <c r="J27" s="31" t="str">
        <f>IF('READY GRP'!T31=0,"",'READY GRP'!T31)</f>
        <v/>
      </c>
      <c r="K27" s="205" t="str">
        <f>IF('READY GRP'!U31=0,"",'READY GRP'!U31)</f>
        <v/>
      </c>
      <c r="L27" s="17" t="str">
        <f>IF('READY GRP'!V31=0,"",'READY GRP'!V31)</f>
        <v/>
      </c>
      <c r="M27" s="17" t="str">
        <f>IF('READY GRP'!W31=0,"",'READY GRP'!W31)</f>
        <v/>
      </c>
      <c r="N27" s="17" t="str">
        <f>IF('READY GRP'!X31=0,"",'READY GRP'!X31)</f>
        <v/>
      </c>
      <c r="O27" s="17" t="str">
        <f>IF('READY GRP'!Y31=0,"",'READY GRP'!Y31)</f>
        <v/>
      </c>
      <c r="P27" s="17" t="str">
        <f>IF('READY GRP'!Z31=0,"",'READY GRP'!Z31)</f>
        <v/>
      </c>
      <c r="Q27" s="17" t="str">
        <f>IF('READY GRP'!AA31=0,"",'READY GRP'!AA31)</f>
        <v/>
      </c>
      <c r="R27" s="433" t="str">
        <f>IF('READY GRP'!AB31=0,"",'READY GRP'!AB31)</f>
        <v/>
      </c>
      <c r="S27" s="420">
        <f t="shared" si="2"/>
        <v>0</v>
      </c>
      <c r="T27" s="216">
        <f>S27*'READY GRP'!K31</f>
        <v>0</v>
      </c>
      <c r="U27" s="270">
        <f>S27*'READY GRP'!BB31</f>
        <v>0</v>
      </c>
    </row>
    <row r="28" spans="1:21" ht="23.25" customHeight="1" thickBot="1">
      <c r="A28" s="437"/>
      <c r="B28" s="698" t="str">
        <f>'READY GRP'!F32</f>
        <v>Dual tex.</v>
      </c>
      <c r="C28" s="288" t="str">
        <f>'READY GRP'!E32</f>
        <v>RE-PHOENIX-DT</v>
      </c>
      <c r="D28" s="289" t="str">
        <f>'READY GRP'!D32</f>
        <v>R7</v>
      </c>
      <c r="E28" s="443" t="str">
        <f>IF('READY GRP'!O32=0,"",'READY GRP'!O32)</f>
        <v/>
      </c>
      <c r="F28" s="444" t="str">
        <f>IF('READY GRP'!P32=0,"",'READY GRP'!P32)</f>
        <v/>
      </c>
      <c r="G28" s="444" t="str">
        <f>IF('READY GRP'!Q32=0,"",'READY GRP'!Q32)</f>
        <v/>
      </c>
      <c r="H28" s="444" t="str">
        <f>IF('READY GRP'!R32=0,"",'READY GRP'!R32)</f>
        <v/>
      </c>
      <c r="I28" s="444" t="str">
        <f>IF('READY GRP'!S32=0,"",'READY GRP'!S32)</f>
        <v/>
      </c>
      <c r="J28" s="445" t="str">
        <f>IF('READY GRP'!T32=0,"",'READY GRP'!T32)</f>
        <v/>
      </c>
      <c r="K28" s="205" t="str">
        <f>IF('READY GRP'!U32=0,"",'READY GRP'!U32)</f>
        <v/>
      </c>
      <c r="L28" s="444" t="str">
        <f>IF('READY GRP'!V32=0,"",'READY GRP'!V32)</f>
        <v/>
      </c>
      <c r="M28" s="444" t="str">
        <f>IF('READY GRP'!W32=0,"",'READY GRP'!W32)</f>
        <v/>
      </c>
      <c r="N28" s="444" t="str">
        <f>IF('READY GRP'!X32=0,"",'READY GRP'!X32)</f>
        <v/>
      </c>
      <c r="O28" s="444" t="str">
        <f>IF('READY GRP'!Y32=0,"",'READY GRP'!Y32)</f>
        <v/>
      </c>
      <c r="P28" s="444" t="str">
        <f>IF('READY GRP'!Z32=0,"",'READY GRP'!Z32)</f>
        <v/>
      </c>
      <c r="Q28" s="444" t="str">
        <f>IF('READY GRP'!AA32=0,"",'READY GRP'!AA32)</f>
        <v/>
      </c>
      <c r="R28" s="434" t="str">
        <f>IF('READY GRP'!AB32=0,"",'READY GRP'!AB32)</f>
        <v/>
      </c>
      <c r="S28" s="422">
        <f>SUM(E28:R28)</f>
        <v>0</v>
      </c>
      <c r="T28" s="218">
        <f>S28*'READY GRP'!K32</f>
        <v>0</v>
      </c>
      <c r="U28" s="270">
        <f>S28*'READY GRP'!BB32</f>
        <v>0</v>
      </c>
    </row>
    <row r="29" spans="1:21" ht="23.25" customHeight="1" thickBot="1">
      <c r="A29" s="208"/>
      <c r="B29" s="441" t="s">
        <v>655</v>
      </c>
      <c r="C29" s="441"/>
      <c r="D29" s="373"/>
      <c r="E29" s="374"/>
      <c r="F29" s="374"/>
      <c r="G29" s="374"/>
      <c r="H29" s="374"/>
      <c r="I29" s="374"/>
      <c r="J29" s="374"/>
      <c r="K29" s="374"/>
      <c r="L29" s="374"/>
      <c r="M29" s="374"/>
      <c r="N29" s="374"/>
      <c r="O29" s="374"/>
      <c r="P29" s="374"/>
      <c r="Q29" s="374"/>
      <c r="R29" s="374"/>
      <c r="S29" s="375"/>
      <c r="T29" s="375"/>
      <c r="U29" s="376"/>
    </row>
    <row r="30" spans="1:21" ht="30.6" customHeight="1" thickBot="1">
      <c r="A30" s="1093" t="s">
        <v>606</v>
      </c>
      <c r="B30" s="1094"/>
      <c r="C30" s="439" t="s">
        <v>20</v>
      </c>
      <c r="D30" s="446" t="s">
        <v>110</v>
      </c>
      <c r="E30" s="454" t="s">
        <v>2</v>
      </c>
      <c r="F30" s="1088"/>
      <c r="G30" s="1089"/>
      <c r="H30" s="1089"/>
      <c r="I30" s="1089"/>
      <c r="J30" s="1089"/>
      <c r="K30" s="1089"/>
      <c r="L30" s="1089"/>
      <c r="M30" s="1089"/>
      <c r="N30" s="1089"/>
      <c r="O30" s="1089"/>
      <c r="P30" s="1089"/>
      <c r="Q30" s="1089"/>
      <c r="R30" s="1090"/>
      <c r="S30" s="452" t="s">
        <v>608</v>
      </c>
      <c r="T30" s="449" t="s">
        <v>609</v>
      </c>
      <c r="U30" s="449" t="s">
        <v>610</v>
      </c>
    </row>
    <row r="31" spans="1:21" ht="23.25" customHeight="1" thickBot="1">
      <c r="A31" s="1086" t="s">
        <v>607</v>
      </c>
      <c r="B31" s="1087"/>
      <c r="C31" s="442" t="s">
        <v>255</v>
      </c>
      <c r="D31" s="447" t="s">
        <v>604</v>
      </c>
      <c r="E31" s="450" t="str">
        <f>IF('READY GRP'!AC12=0,"",'READY GRP'!AC12)</f>
        <v/>
      </c>
      <c r="F31" s="1083"/>
      <c r="G31" s="1084"/>
      <c r="H31" s="1084"/>
      <c r="I31" s="1084"/>
      <c r="J31" s="1084"/>
      <c r="K31" s="1084"/>
      <c r="L31" s="1084"/>
      <c r="M31" s="1084"/>
      <c r="N31" s="1084"/>
      <c r="O31" s="1084"/>
      <c r="P31" s="1084"/>
      <c r="Q31" s="1084"/>
      <c r="R31" s="1085"/>
      <c r="S31" s="453">
        <f>SUM(E31:R31)</f>
        <v>0</v>
      </c>
      <c r="T31" s="218">
        <f>S31*'READY GRP'!K12</f>
        <v>0</v>
      </c>
      <c r="U31" s="448">
        <f>S31*'READY GRP'!BB12</f>
        <v>0</v>
      </c>
    </row>
    <row r="32" spans="1:21" ht="23.25" customHeight="1" thickBot="1">
      <c r="A32" s="1086" t="s">
        <v>607</v>
      </c>
      <c r="B32" s="1087"/>
      <c r="C32" s="442" t="s">
        <v>254</v>
      </c>
      <c r="D32" s="447" t="s">
        <v>163</v>
      </c>
      <c r="E32" s="451" t="str">
        <f>IF('READY GRP'!AC13=0,"",'READY GRP'!AC13)</f>
        <v/>
      </c>
      <c r="F32" s="1083"/>
      <c r="G32" s="1084"/>
      <c r="H32" s="1084"/>
      <c r="I32" s="1084"/>
      <c r="J32" s="1084"/>
      <c r="K32" s="1084"/>
      <c r="L32" s="1084"/>
      <c r="M32" s="1084"/>
      <c r="N32" s="1084"/>
      <c r="O32" s="1084"/>
      <c r="P32" s="1084"/>
      <c r="Q32" s="1084"/>
      <c r="R32" s="1085"/>
      <c r="S32" s="453">
        <f>SUM(E32:R32)</f>
        <v>0</v>
      </c>
      <c r="T32" s="218">
        <f>S32*'READY GRP'!K13</f>
        <v>0</v>
      </c>
      <c r="U32" s="448">
        <f>S32*'READY GRP'!BB13</f>
        <v>0</v>
      </c>
    </row>
    <row r="33" spans="1:21" ht="23.25" customHeight="1" thickBot="1">
      <c r="A33" s="1086" t="s">
        <v>607</v>
      </c>
      <c r="B33" s="1087"/>
      <c r="C33" s="442" t="s">
        <v>256</v>
      </c>
      <c r="D33" s="447" t="s">
        <v>164</v>
      </c>
      <c r="E33" s="451" t="str">
        <f>IF('READY GRP'!AC14=0,"",'READY GRP'!AC14)</f>
        <v/>
      </c>
      <c r="F33" s="1083"/>
      <c r="G33" s="1084"/>
      <c r="H33" s="1084"/>
      <c r="I33" s="1084"/>
      <c r="J33" s="1084"/>
      <c r="K33" s="1084"/>
      <c r="L33" s="1084"/>
      <c r="M33" s="1084"/>
      <c r="N33" s="1084"/>
      <c r="O33" s="1084"/>
      <c r="P33" s="1084"/>
      <c r="Q33" s="1084"/>
      <c r="R33" s="1085"/>
      <c r="S33" s="453">
        <f t="shared" ref="S33:S51" si="3">SUM(E33:R33)</f>
        <v>0</v>
      </c>
      <c r="T33" s="218">
        <f>S33*'READY GRP'!K14</f>
        <v>0</v>
      </c>
      <c r="U33" s="448">
        <f>S33*'READY GRP'!BB14</f>
        <v>0</v>
      </c>
    </row>
    <row r="34" spans="1:21" ht="23.25" customHeight="1" thickBot="1">
      <c r="A34" s="1086" t="s">
        <v>607</v>
      </c>
      <c r="B34" s="1087"/>
      <c r="C34" s="442" t="s">
        <v>257</v>
      </c>
      <c r="D34" s="447" t="s">
        <v>188</v>
      </c>
      <c r="E34" s="451" t="str">
        <f>IF('READY GRP'!AC15=0,"",'READY GRP'!AC15)</f>
        <v/>
      </c>
      <c r="F34" s="1083"/>
      <c r="G34" s="1084"/>
      <c r="H34" s="1084"/>
      <c r="I34" s="1084"/>
      <c r="J34" s="1084"/>
      <c r="K34" s="1084"/>
      <c r="L34" s="1084"/>
      <c r="M34" s="1084"/>
      <c r="N34" s="1084"/>
      <c r="O34" s="1084"/>
      <c r="P34" s="1084"/>
      <c r="Q34" s="1084"/>
      <c r="R34" s="1085"/>
      <c r="S34" s="453">
        <f t="shared" si="3"/>
        <v>0</v>
      </c>
      <c r="T34" s="218">
        <f>S34*'READY GRP'!K15</f>
        <v>0</v>
      </c>
      <c r="U34" s="448">
        <f>S34*'READY GRP'!BB15</f>
        <v>0</v>
      </c>
    </row>
    <row r="35" spans="1:21" ht="23.25" customHeight="1" thickBot="1">
      <c r="A35" s="1086" t="s">
        <v>607</v>
      </c>
      <c r="B35" s="1087"/>
      <c r="C35" s="442" t="s">
        <v>258</v>
      </c>
      <c r="D35" s="447" t="s">
        <v>189</v>
      </c>
      <c r="E35" s="451" t="str">
        <f>IF('READY GRP'!AC16=0,"",'READY GRP'!AC16)</f>
        <v/>
      </c>
      <c r="F35" s="1083"/>
      <c r="G35" s="1084"/>
      <c r="H35" s="1084"/>
      <c r="I35" s="1084"/>
      <c r="J35" s="1084"/>
      <c r="K35" s="1084"/>
      <c r="L35" s="1084"/>
      <c r="M35" s="1084"/>
      <c r="N35" s="1084"/>
      <c r="O35" s="1084"/>
      <c r="P35" s="1084"/>
      <c r="Q35" s="1084"/>
      <c r="R35" s="1085"/>
      <c r="S35" s="453">
        <f t="shared" si="3"/>
        <v>0</v>
      </c>
      <c r="T35" s="218">
        <f>S35*'READY GRP'!K16</f>
        <v>0</v>
      </c>
      <c r="U35" s="448">
        <f>S35*'READY GRP'!BB16</f>
        <v>0</v>
      </c>
    </row>
    <row r="36" spans="1:21" ht="23.25" customHeight="1" thickBot="1">
      <c r="A36" s="1086" t="s">
        <v>607</v>
      </c>
      <c r="B36" s="1087"/>
      <c r="C36" s="442" t="s">
        <v>238</v>
      </c>
      <c r="D36" s="447" t="s">
        <v>157</v>
      </c>
      <c r="E36" s="451" t="str">
        <f>IF('READY GRP'!AC17=0,"",'READY GRP'!AC17)</f>
        <v/>
      </c>
      <c r="F36" s="1083"/>
      <c r="G36" s="1084"/>
      <c r="H36" s="1084"/>
      <c r="I36" s="1084"/>
      <c r="J36" s="1084"/>
      <c r="K36" s="1084"/>
      <c r="L36" s="1084"/>
      <c r="M36" s="1084"/>
      <c r="N36" s="1084"/>
      <c r="O36" s="1084"/>
      <c r="P36" s="1084"/>
      <c r="Q36" s="1084"/>
      <c r="R36" s="1085"/>
      <c r="S36" s="453">
        <f t="shared" si="3"/>
        <v>0</v>
      </c>
      <c r="T36" s="218">
        <f>S36*'READY GRP'!K17</f>
        <v>0</v>
      </c>
      <c r="U36" s="448">
        <f>S36*'READY GRP'!BB17</f>
        <v>0</v>
      </c>
    </row>
    <row r="37" spans="1:21" ht="23.25" customHeight="1" thickBot="1">
      <c r="A37" s="1086" t="s">
        <v>607</v>
      </c>
      <c r="B37" s="1087"/>
      <c r="C37" s="442" t="s">
        <v>239</v>
      </c>
      <c r="D37" s="447" t="s">
        <v>158</v>
      </c>
      <c r="E37" s="451" t="str">
        <f>IF('READY GRP'!AC18=0,"",'READY GRP'!AC18)</f>
        <v/>
      </c>
      <c r="F37" s="1083"/>
      <c r="G37" s="1084"/>
      <c r="H37" s="1084"/>
      <c r="I37" s="1084"/>
      <c r="J37" s="1084"/>
      <c r="K37" s="1084"/>
      <c r="L37" s="1084"/>
      <c r="M37" s="1084"/>
      <c r="N37" s="1084"/>
      <c r="O37" s="1084"/>
      <c r="P37" s="1084"/>
      <c r="Q37" s="1084"/>
      <c r="R37" s="1085"/>
      <c r="S37" s="453">
        <f t="shared" si="3"/>
        <v>0</v>
      </c>
      <c r="T37" s="218">
        <f>S37*'READY GRP'!K18</f>
        <v>0</v>
      </c>
      <c r="U37" s="448">
        <f>S37*'READY GRP'!BB18</f>
        <v>0</v>
      </c>
    </row>
    <row r="38" spans="1:21" ht="23.25" customHeight="1" thickBot="1">
      <c r="A38" s="1086" t="s">
        <v>607</v>
      </c>
      <c r="B38" s="1087"/>
      <c r="C38" s="442" t="s">
        <v>240</v>
      </c>
      <c r="D38" s="447" t="s">
        <v>159</v>
      </c>
      <c r="E38" s="451" t="str">
        <f>IF('READY GRP'!AC19=0,"",'READY GRP'!AC19)</f>
        <v/>
      </c>
      <c r="F38" s="1083"/>
      <c r="G38" s="1084"/>
      <c r="H38" s="1084"/>
      <c r="I38" s="1084"/>
      <c r="J38" s="1084"/>
      <c r="K38" s="1084"/>
      <c r="L38" s="1084"/>
      <c r="M38" s="1084"/>
      <c r="N38" s="1084"/>
      <c r="O38" s="1084"/>
      <c r="P38" s="1084"/>
      <c r="Q38" s="1084"/>
      <c r="R38" s="1085"/>
      <c r="S38" s="453">
        <f t="shared" si="3"/>
        <v>0</v>
      </c>
      <c r="T38" s="218">
        <f>S38*'READY GRP'!K19</f>
        <v>0</v>
      </c>
      <c r="U38" s="448">
        <f>S38*'READY GRP'!BB19</f>
        <v>0</v>
      </c>
    </row>
    <row r="39" spans="1:21" ht="23.25" customHeight="1" thickBot="1">
      <c r="A39" s="1086" t="s">
        <v>607</v>
      </c>
      <c r="B39" s="1087"/>
      <c r="C39" s="442" t="s">
        <v>241</v>
      </c>
      <c r="D39" s="447" t="s">
        <v>160</v>
      </c>
      <c r="E39" s="451" t="str">
        <f>IF('READY GRP'!AC20=0,"",'READY GRP'!AC20)</f>
        <v/>
      </c>
      <c r="F39" s="1083"/>
      <c r="G39" s="1084"/>
      <c r="H39" s="1084"/>
      <c r="I39" s="1084"/>
      <c r="J39" s="1084"/>
      <c r="K39" s="1084"/>
      <c r="L39" s="1084"/>
      <c r="M39" s="1084"/>
      <c r="N39" s="1084"/>
      <c r="O39" s="1084"/>
      <c r="P39" s="1084"/>
      <c r="Q39" s="1084"/>
      <c r="R39" s="1085"/>
      <c r="S39" s="453">
        <f t="shared" si="3"/>
        <v>0</v>
      </c>
      <c r="T39" s="218">
        <f>S39*'READY GRP'!K20</f>
        <v>0</v>
      </c>
      <c r="U39" s="448">
        <f>S39*'READY GRP'!BB20</f>
        <v>0</v>
      </c>
    </row>
    <row r="40" spans="1:21" ht="23.25" customHeight="1" thickBot="1">
      <c r="A40" s="1086" t="s">
        <v>607</v>
      </c>
      <c r="B40" s="1087"/>
      <c r="C40" s="442" t="s">
        <v>242</v>
      </c>
      <c r="D40" s="447" t="s">
        <v>161</v>
      </c>
      <c r="E40" s="451" t="str">
        <f>IF('READY GRP'!AC21=0,"",'READY GRP'!AC21)</f>
        <v/>
      </c>
      <c r="F40" s="1083"/>
      <c r="G40" s="1084"/>
      <c r="H40" s="1084"/>
      <c r="I40" s="1084"/>
      <c r="J40" s="1084"/>
      <c r="K40" s="1084"/>
      <c r="L40" s="1084"/>
      <c r="M40" s="1084"/>
      <c r="N40" s="1084"/>
      <c r="O40" s="1084"/>
      <c r="P40" s="1084"/>
      <c r="Q40" s="1084"/>
      <c r="R40" s="1085"/>
      <c r="S40" s="453">
        <f t="shared" si="3"/>
        <v>0</v>
      </c>
      <c r="T40" s="218">
        <f>S40*'READY GRP'!K21</f>
        <v>0</v>
      </c>
      <c r="U40" s="448">
        <f>S40*'READY GRP'!BB21</f>
        <v>0</v>
      </c>
    </row>
    <row r="41" spans="1:21" ht="23.25" customHeight="1" thickBot="1">
      <c r="A41" s="1086" t="s">
        <v>607</v>
      </c>
      <c r="B41" s="1087"/>
      <c r="C41" s="442" t="s">
        <v>243</v>
      </c>
      <c r="D41" s="447" t="s">
        <v>162</v>
      </c>
      <c r="E41" s="451" t="str">
        <f>IF('READY GRP'!AC22=0,"",'READY GRP'!AC22)</f>
        <v/>
      </c>
      <c r="F41" s="1083"/>
      <c r="G41" s="1084"/>
      <c r="H41" s="1084"/>
      <c r="I41" s="1084"/>
      <c r="J41" s="1084"/>
      <c r="K41" s="1084"/>
      <c r="L41" s="1084"/>
      <c r="M41" s="1084"/>
      <c r="N41" s="1084"/>
      <c r="O41" s="1084"/>
      <c r="P41" s="1084"/>
      <c r="Q41" s="1084"/>
      <c r="R41" s="1085"/>
      <c r="S41" s="453">
        <f t="shared" si="3"/>
        <v>0</v>
      </c>
      <c r="T41" s="218">
        <f>S41*'READY GRP'!K22</f>
        <v>0</v>
      </c>
      <c r="U41" s="448">
        <f>S41*'READY GRP'!BB22</f>
        <v>0</v>
      </c>
    </row>
    <row r="42" spans="1:21" ht="23.25" customHeight="1" thickBot="1">
      <c r="A42" s="1086" t="s">
        <v>607</v>
      </c>
      <c r="B42" s="1087"/>
      <c r="C42" s="442" t="s">
        <v>244</v>
      </c>
      <c r="D42" s="447" t="s">
        <v>59</v>
      </c>
      <c r="E42" s="451" t="str">
        <f>IF('READY GRP'!AC23=0,"",'READY GRP'!AC23)</f>
        <v/>
      </c>
      <c r="F42" s="1083"/>
      <c r="G42" s="1084"/>
      <c r="H42" s="1084"/>
      <c r="I42" s="1084"/>
      <c r="J42" s="1084"/>
      <c r="K42" s="1084"/>
      <c r="L42" s="1084"/>
      <c r="M42" s="1084"/>
      <c r="N42" s="1084"/>
      <c r="O42" s="1084"/>
      <c r="P42" s="1084"/>
      <c r="Q42" s="1084"/>
      <c r="R42" s="1085"/>
      <c r="S42" s="453">
        <f t="shared" si="3"/>
        <v>0</v>
      </c>
      <c r="T42" s="218">
        <f>S42*'READY GRP'!K23</f>
        <v>0</v>
      </c>
      <c r="U42" s="448">
        <f>S42*'READY GRP'!BB23</f>
        <v>0</v>
      </c>
    </row>
    <row r="43" spans="1:21" ht="23.25" customHeight="1" thickBot="1">
      <c r="A43" s="1086" t="s">
        <v>607</v>
      </c>
      <c r="B43" s="1087"/>
      <c r="C43" s="442" t="s">
        <v>245</v>
      </c>
      <c r="D43" s="447" t="s">
        <v>60</v>
      </c>
      <c r="E43" s="451" t="str">
        <f>IF('READY GRP'!AC24=0,"",'READY GRP'!AC24)</f>
        <v/>
      </c>
      <c r="F43" s="1083"/>
      <c r="G43" s="1084"/>
      <c r="H43" s="1084"/>
      <c r="I43" s="1084"/>
      <c r="J43" s="1084"/>
      <c r="K43" s="1084"/>
      <c r="L43" s="1084"/>
      <c r="M43" s="1084"/>
      <c r="N43" s="1084"/>
      <c r="O43" s="1084"/>
      <c r="P43" s="1084"/>
      <c r="Q43" s="1084"/>
      <c r="R43" s="1085"/>
      <c r="S43" s="453">
        <f t="shared" si="3"/>
        <v>0</v>
      </c>
      <c r="T43" s="218">
        <f>S43*'READY GRP'!K24</f>
        <v>0</v>
      </c>
      <c r="U43" s="448">
        <f>S43*'READY GRP'!BB24</f>
        <v>0</v>
      </c>
    </row>
    <row r="44" spans="1:21" ht="23.25" customHeight="1" thickBot="1">
      <c r="A44" s="1086" t="s">
        <v>607</v>
      </c>
      <c r="B44" s="1087"/>
      <c r="C44" s="442" t="s">
        <v>246</v>
      </c>
      <c r="D44" s="447" t="s">
        <v>61</v>
      </c>
      <c r="E44" s="451" t="str">
        <f>IF('READY GRP'!AC25=0,"",'READY GRP'!AC25)</f>
        <v/>
      </c>
      <c r="F44" s="1083"/>
      <c r="G44" s="1084"/>
      <c r="H44" s="1084"/>
      <c r="I44" s="1084"/>
      <c r="J44" s="1084"/>
      <c r="K44" s="1084"/>
      <c r="L44" s="1084"/>
      <c r="M44" s="1084"/>
      <c r="N44" s="1084"/>
      <c r="O44" s="1084"/>
      <c r="P44" s="1084"/>
      <c r="Q44" s="1084"/>
      <c r="R44" s="1085"/>
      <c r="S44" s="453">
        <f t="shared" si="3"/>
        <v>0</v>
      </c>
      <c r="T44" s="218">
        <f>S44*'READY GRP'!K25</f>
        <v>0</v>
      </c>
      <c r="U44" s="448">
        <f>S44*'READY GRP'!BB25</f>
        <v>0</v>
      </c>
    </row>
    <row r="45" spans="1:21" ht="23.25" customHeight="1" thickBot="1">
      <c r="A45" s="1086" t="s">
        <v>607</v>
      </c>
      <c r="B45" s="1087"/>
      <c r="C45" s="442" t="s">
        <v>247</v>
      </c>
      <c r="D45" s="447" t="s">
        <v>62</v>
      </c>
      <c r="E45" s="451" t="str">
        <f>IF('READY GRP'!AC26=0,"",'READY GRP'!AC26)</f>
        <v/>
      </c>
      <c r="F45" s="1083"/>
      <c r="G45" s="1084"/>
      <c r="H45" s="1084"/>
      <c r="I45" s="1084"/>
      <c r="J45" s="1084"/>
      <c r="K45" s="1084"/>
      <c r="L45" s="1084"/>
      <c r="M45" s="1084"/>
      <c r="N45" s="1084"/>
      <c r="O45" s="1084"/>
      <c r="P45" s="1084"/>
      <c r="Q45" s="1084"/>
      <c r="R45" s="1085"/>
      <c r="S45" s="453">
        <f t="shared" si="3"/>
        <v>0</v>
      </c>
      <c r="T45" s="218">
        <f>S45*'READY GRP'!K26</f>
        <v>0</v>
      </c>
      <c r="U45" s="448">
        <f>S45*'READY GRP'!BB26</f>
        <v>0</v>
      </c>
    </row>
    <row r="46" spans="1:21" ht="23.25" customHeight="1" thickBot="1">
      <c r="A46" s="1086" t="s">
        <v>607</v>
      </c>
      <c r="B46" s="1087"/>
      <c r="C46" s="442" t="s">
        <v>248</v>
      </c>
      <c r="D46" s="447" t="s">
        <v>66</v>
      </c>
      <c r="E46" s="451" t="str">
        <f>IF('READY GRP'!AC27=0,"",'READY GRP'!AC27)</f>
        <v/>
      </c>
      <c r="F46" s="1083"/>
      <c r="G46" s="1084"/>
      <c r="H46" s="1084"/>
      <c r="I46" s="1084"/>
      <c r="J46" s="1084"/>
      <c r="K46" s="1084"/>
      <c r="L46" s="1084"/>
      <c r="M46" s="1084"/>
      <c r="N46" s="1084"/>
      <c r="O46" s="1084"/>
      <c r="P46" s="1084"/>
      <c r="Q46" s="1084"/>
      <c r="R46" s="1085"/>
      <c r="S46" s="453">
        <f t="shared" si="3"/>
        <v>0</v>
      </c>
      <c r="T46" s="218">
        <f>S46*'READY GRP'!K27</f>
        <v>0</v>
      </c>
      <c r="U46" s="448">
        <f>S46*'READY GRP'!BB27</f>
        <v>0</v>
      </c>
    </row>
    <row r="47" spans="1:21" ht="23.25" customHeight="1" thickBot="1">
      <c r="A47" s="1086" t="s">
        <v>607</v>
      </c>
      <c r="B47" s="1087"/>
      <c r="C47" s="442" t="s">
        <v>249</v>
      </c>
      <c r="D47" s="447" t="s">
        <v>63</v>
      </c>
      <c r="E47" s="451" t="str">
        <f>IF('READY GRP'!AC28=0,"",'READY GRP'!AC28)</f>
        <v/>
      </c>
      <c r="F47" s="1083"/>
      <c r="G47" s="1084"/>
      <c r="H47" s="1084"/>
      <c r="I47" s="1084"/>
      <c r="J47" s="1084"/>
      <c r="K47" s="1084"/>
      <c r="L47" s="1084"/>
      <c r="M47" s="1084"/>
      <c r="N47" s="1084"/>
      <c r="O47" s="1084"/>
      <c r="P47" s="1084"/>
      <c r="Q47" s="1084"/>
      <c r="R47" s="1085"/>
      <c r="S47" s="453">
        <f t="shared" si="3"/>
        <v>0</v>
      </c>
      <c r="T47" s="218">
        <f>S47*'READY GRP'!K28</f>
        <v>0</v>
      </c>
      <c r="U47" s="448">
        <f>S47*'READY GRP'!BB28</f>
        <v>0</v>
      </c>
    </row>
    <row r="48" spans="1:21" ht="23.25" customHeight="1" thickBot="1">
      <c r="A48" s="1086" t="s">
        <v>607</v>
      </c>
      <c r="B48" s="1087"/>
      <c r="C48" s="442" t="s">
        <v>250</v>
      </c>
      <c r="D48" s="447" t="s">
        <v>67</v>
      </c>
      <c r="E48" s="451" t="str">
        <f>IF('READY GRP'!AC29=0,"",'READY GRP'!AC29)</f>
        <v/>
      </c>
      <c r="F48" s="1083"/>
      <c r="G48" s="1084"/>
      <c r="H48" s="1084"/>
      <c r="I48" s="1084"/>
      <c r="J48" s="1084"/>
      <c r="K48" s="1084"/>
      <c r="L48" s="1084"/>
      <c r="M48" s="1084"/>
      <c r="N48" s="1084"/>
      <c r="O48" s="1084"/>
      <c r="P48" s="1084"/>
      <c r="Q48" s="1084"/>
      <c r="R48" s="1085"/>
      <c r="S48" s="453">
        <f t="shared" si="3"/>
        <v>0</v>
      </c>
      <c r="T48" s="218">
        <f>S48*'READY GRP'!K29</f>
        <v>0</v>
      </c>
      <c r="U48" s="448">
        <f>S48*'READY GRP'!BB29</f>
        <v>0</v>
      </c>
    </row>
    <row r="49" spans="1:21" ht="23.25" customHeight="1" thickBot="1">
      <c r="A49" s="1086" t="s">
        <v>607</v>
      </c>
      <c r="B49" s="1087"/>
      <c r="C49" s="442" t="s">
        <v>251</v>
      </c>
      <c r="D49" s="447" t="s">
        <v>64</v>
      </c>
      <c r="E49" s="451" t="str">
        <f>IF('READY GRP'!AC30=0,"",'READY GRP'!AC30)</f>
        <v/>
      </c>
      <c r="F49" s="1083"/>
      <c r="G49" s="1084"/>
      <c r="H49" s="1084"/>
      <c r="I49" s="1084"/>
      <c r="J49" s="1084"/>
      <c r="K49" s="1084"/>
      <c r="L49" s="1084"/>
      <c r="M49" s="1084"/>
      <c r="N49" s="1084"/>
      <c r="O49" s="1084"/>
      <c r="P49" s="1084"/>
      <c r="Q49" s="1084"/>
      <c r="R49" s="1085"/>
      <c r="S49" s="453">
        <f t="shared" si="3"/>
        <v>0</v>
      </c>
      <c r="T49" s="218">
        <f>S49*'READY GRP'!K30</f>
        <v>0</v>
      </c>
      <c r="U49" s="448">
        <f>S49*'READY GRP'!BB30</f>
        <v>0</v>
      </c>
    </row>
    <row r="50" spans="1:21" ht="23.25" customHeight="1" thickBot="1">
      <c r="A50" s="1086" t="s">
        <v>607</v>
      </c>
      <c r="B50" s="1087"/>
      <c r="C50" s="442" t="s">
        <v>252</v>
      </c>
      <c r="D50" s="447" t="s">
        <v>68</v>
      </c>
      <c r="E50" s="451" t="str">
        <f>IF('READY GRP'!AC31=0,"",'READY GRP'!AC31)</f>
        <v/>
      </c>
      <c r="F50" s="1083"/>
      <c r="G50" s="1084"/>
      <c r="H50" s="1084"/>
      <c r="I50" s="1084"/>
      <c r="J50" s="1084"/>
      <c r="K50" s="1084"/>
      <c r="L50" s="1084"/>
      <c r="M50" s="1084"/>
      <c r="N50" s="1084"/>
      <c r="O50" s="1084"/>
      <c r="P50" s="1084"/>
      <c r="Q50" s="1084"/>
      <c r="R50" s="1085"/>
      <c r="S50" s="453">
        <f t="shared" si="3"/>
        <v>0</v>
      </c>
      <c r="T50" s="218">
        <f>S50*'READY GRP'!K31</f>
        <v>0</v>
      </c>
      <c r="U50" s="448">
        <f>S50*'READY GRP'!BB31</f>
        <v>0</v>
      </c>
    </row>
    <row r="51" spans="1:21" ht="23.25" customHeight="1" thickBot="1">
      <c r="A51" s="1086" t="s">
        <v>607</v>
      </c>
      <c r="B51" s="1087"/>
      <c r="C51" s="442" t="s">
        <v>253</v>
      </c>
      <c r="D51" s="447" t="s">
        <v>65</v>
      </c>
      <c r="E51" s="445" t="str">
        <f>IF('READY GRP'!AC32=0,"",'READY GRP'!AC32)</f>
        <v/>
      </c>
      <c r="F51" s="1083"/>
      <c r="G51" s="1084"/>
      <c r="H51" s="1084"/>
      <c r="I51" s="1084"/>
      <c r="J51" s="1084"/>
      <c r="K51" s="1084"/>
      <c r="L51" s="1084"/>
      <c r="M51" s="1084"/>
      <c r="N51" s="1084"/>
      <c r="O51" s="1084"/>
      <c r="P51" s="1084"/>
      <c r="Q51" s="1084"/>
      <c r="R51" s="1085"/>
      <c r="S51" s="453">
        <f t="shared" si="3"/>
        <v>0</v>
      </c>
      <c r="T51" s="218">
        <f>S51*'READY GRP'!K32</f>
        <v>0</v>
      </c>
      <c r="U51" s="448">
        <f>S51*'READY GRP'!BB32</f>
        <v>0</v>
      </c>
    </row>
    <row r="52" spans="1:21" ht="24" customHeight="1" thickBot="1">
      <c r="B52" s="440" t="s">
        <v>180</v>
      </c>
      <c r="C52" s="429"/>
      <c r="D52" s="429"/>
      <c r="E52" s="429"/>
      <c r="F52" s="429"/>
      <c r="G52" s="429"/>
      <c r="H52" s="429"/>
      <c r="I52" s="429"/>
      <c r="J52" s="429"/>
      <c r="K52" s="429"/>
      <c r="L52" s="429"/>
      <c r="M52" s="429"/>
      <c r="N52" s="429"/>
      <c r="O52" s="429"/>
      <c r="P52" s="429"/>
      <c r="Q52" s="429"/>
      <c r="R52" s="377"/>
      <c r="S52" s="213"/>
      <c r="T52" s="213"/>
      <c r="U52" s="280"/>
    </row>
    <row r="53" spans="1:21" ht="23.25" customHeight="1" thickBot="1">
      <c r="A53" s="436"/>
      <c r="B53" s="425">
        <f>'READY GRP'!F34</f>
        <v>0</v>
      </c>
      <c r="C53" s="282" t="str">
        <f>'READY GRP'!E34</f>
        <v>RE-BASE1-WI</v>
      </c>
      <c r="D53" s="123" t="str">
        <f>'READY GRP'!D34</f>
        <v>R11</v>
      </c>
      <c r="E53" s="122" t="str">
        <f>IF('READY GRP'!O34=0,"",'READY GRP'!O34)</f>
        <v/>
      </c>
      <c r="F53" s="17" t="str">
        <f>IF('READY GRP'!P34=0,"",'READY GRP'!P34)</f>
        <v/>
      </c>
      <c r="G53" s="17" t="str">
        <f>IF('READY GRP'!Q34=0,"",'READY GRP'!Q34)</f>
        <v/>
      </c>
      <c r="H53" s="17" t="str">
        <f>IF('READY GRP'!R34=0,"",'READY GRP'!R34)</f>
        <v/>
      </c>
      <c r="I53" s="17" t="str">
        <f>IF('READY GRP'!S34=0,"",'READY GRP'!S34)</f>
        <v/>
      </c>
      <c r="J53" s="31" t="str">
        <f>IF('READY GRP'!T34=0,"",'READY GRP'!T34)</f>
        <v/>
      </c>
      <c r="K53" s="31" t="str">
        <f>IF('READY GRP'!U34=0,"",'READY GRP'!U34)</f>
        <v/>
      </c>
      <c r="L53" s="17" t="str">
        <f>IF('READY GRP'!V34=0,"",'READY GRP'!V34)</f>
        <v/>
      </c>
      <c r="M53" s="17" t="str">
        <f>IF('READY GRP'!W34=0,"",'READY GRP'!W34)</f>
        <v/>
      </c>
      <c r="N53" s="17" t="str">
        <f>IF('READY GRP'!X34=0,"",'READY GRP'!X34)</f>
        <v/>
      </c>
      <c r="O53" s="17" t="str">
        <f>IF('READY GRP'!Y34=0,"",'READY GRP'!Y34)</f>
        <v/>
      </c>
      <c r="P53" s="17" t="str">
        <f>IF('READY GRP'!Z34=0,"",'READY GRP'!Z34)</f>
        <v/>
      </c>
      <c r="Q53" s="17" t="str">
        <f>IF('READY GRP'!AA34=0,"",'READY GRP'!AA34)</f>
        <v/>
      </c>
      <c r="R53" s="424" t="str">
        <f>IF('READY GRP'!AB34=0,"",'READY GRP'!AB34)</f>
        <v/>
      </c>
      <c r="S53" s="420">
        <f t="shared" ref="S53:S54" si="4">SUM(E53:R53)</f>
        <v>0</v>
      </c>
      <c r="T53" s="216">
        <f>S53*'READY GRP'!K34</f>
        <v>0</v>
      </c>
      <c r="U53" s="279">
        <f>S53*'READY GRP'!BB34</f>
        <v>0</v>
      </c>
    </row>
    <row r="54" spans="1:21" ht="23.25" customHeight="1" thickBot="1">
      <c r="A54" s="436"/>
      <c r="B54" s="425">
        <f>'READY GRP'!F35</f>
        <v>0</v>
      </c>
      <c r="C54" s="282" t="str">
        <f>'READY GRP'!E35</f>
        <v>RE-BASE2-WI</v>
      </c>
      <c r="D54" s="123" t="str">
        <f>'READY GRP'!D35</f>
        <v>R12</v>
      </c>
      <c r="E54" s="122" t="str">
        <f>IF('READY GRP'!O35=0,"",'READY GRP'!O35)</f>
        <v/>
      </c>
      <c r="F54" s="17" t="str">
        <f>IF('READY GRP'!P35=0,"",'READY GRP'!P35)</f>
        <v/>
      </c>
      <c r="G54" s="17" t="str">
        <f>IF('READY GRP'!Q35=0,"",'READY GRP'!Q35)</f>
        <v/>
      </c>
      <c r="H54" s="17" t="str">
        <f>IF('READY GRP'!R35=0,"",'READY GRP'!R35)</f>
        <v/>
      </c>
      <c r="I54" s="17" t="str">
        <f>IF('READY GRP'!S35=0,"",'READY GRP'!S35)</f>
        <v/>
      </c>
      <c r="J54" s="31" t="str">
        <f>IF('READY GRP'!T35=0,"",'READY GRP'!T35)</f>
        <v/>
      </c>
      <c r="K54" s="31" t="str">
        <f>IF('READY GRP'!U35=0,"",'READY GRP'!U35)</f>
        <v/>
      </c>
      <c r="L54" s="17" t="str">
        <f>IF('READY GRP'!V35=0,"",'READY GRP'!V35)</f>
        <v/>
      </c>
      <c r="M54" s="17" t="str">
        <f>IF('READY GRP'!W35=0,"",'READY GRP'!W35)</f>
        <v/>
      </c>
      <c r="N54" s="17" t="str">
        <f>IF('READY GRP'!X35=0,"",'READY GRP'!X35)</f>
        <v/>
      </c>
      <c r="O54" s="17" t="str">
        <f>IF('READY GRP'!Y35=0,"",'READY GRP'!Y35)</f>
        <v/>
      </c>
      <c r="P54" s="17" t="str">
        <f>IF('READY GRP'!Z35=0,"",'READY GRP'!Z35)</f>
        <v/>
      </c>
      <c r="Q54" s="17" t="str">
        <f>IF('READY GRP'!AA35=0,"",'READY GRP'!AA35)</f>
        <v/>
      </c>
      <c r="R54" s="17" t="str">
        <f>IF('READY GRP'!AB35=0,"",'READY GRP'!AB35)</f>
        <v/>
      </c>
      <c r="S54" s="422">
        <f t="shared" si="4"/>
        <v>0</v>
      </c>
      <c r="T54" s="218">
        <f>S54*'READY GRP'!K35</f>
        <v>0</v>
      </c>
      <c r="U54" s="279">
        <f>S54*'READY GRP'!BB35</f>
        <v>0</v>
      </c>
    </row>
  </sheetData>
  <sheetProtection selectLockedCells="1" selectUnlockedCells="1"/>
  <autoFilter ref="S6:S54" xr:uid="{00000000-0001-0000-0500-000000000000}"/>
  <mergeCells count="47">
    <mergeCell ref="M1:O1"/>
    <mergeCell ref="C4:N4"/>
    <mergeCell ref="P4:R4"/>
    <mergeCell ref="A30:B30"/>
    <mergeCell ref="A41:B41"/>
    <mergeCell ref="A31:B31"/>
    <mergeCell ref="A32:B32"/>
    <mergeCell ref="A33:B33"/>
    <mergeCell ref="A34:B34"/>
    <mergeCell ref="A35:B35"/>
    <mergeCell ref="A42:B42"/>
    <mergeCell ref="A43:B43"/>
    <mergeCell ref="A44:B44"/>
    <mergeCell ref="A45:B45"/>
    <mergeCell ref="A36:B36"/>
    <mergeCell ref="A37:B37"/>
    <mergeCell ref="A38:B38"/>
    <mergeCell ref="A39:B39"/>
    <mergeCell ref="A40:B40"/>
    <mergeCell ref="A46:B46"/>
    <mergeCell ref="A47:B47"/>
    <mergeCell ref="A48:B48"/>
    <mergeCell ref="A49:B49"/>
    <mergeCell ref="A50:B50"/>
    <mergeCell ref="A51:B51"/>
    <mergeCell ref="F30:R30"/>
    <mergeCell ref="F31:R31"/>
    <mergeCell ref="F32:R32"/>
    <mergeCell ref="F33:R33"/>
    <mergeCell ref="F34:R34"/>
    <mergeCell ref="F35:R35"/>
    <mergeCell ref="F36:R36"/>
    <mergeCell ref="F37:R37"/>
    <mergeCell ref="F38:R38"/>
    <mergeCell ref="F39:R39"/>
    <mergeCell ref="F40:R40"/>
    <mergeCell ref="F41:R41"/>
    <mergeCell ref="F42:R42"/>
    <mergeCell ref="F43:R43"/>
    <mergeCell ref="F44:R44"/>
    <mergeCell ref="F50:R50"/>
    <mergeCell ref="F51:R51"/>
    <mergeCell ref="F45:R45"/>
    <mergeCell ref="F46:R46"/>
    <mergeCell ref="F47:R47"/>
    <mergeCell ref="F48:R48"/>
    <mergeCell ref="F49:R49"/>
  </mergeCells>
  <phoneticPr fontId="14" type="noConversion"/>
  <pageMargins left="0.23622047244094491" right="0.23622047244094491" top="0.74803149606299213" bottom="0.74803149606299213" header="0.31496062992125984" footer="0.31496062992125984"/>
  <pageSetup paperSize="9" scale="36" fitToWidth="0" orientation="landscape" horizontalDpi="4294967292" verticalDpi="4294967292" r:id="rId1"/>
  <headerFooter differentFirst="1" alignWithMargins="0">
    <oddFooter>Stran &amp;P od &amp;N</oddFooter>
    <firstFooter>Stran &amp;P od &amp;N</firstFooter>
  </headerFooter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90462B-226B-440E-906C-517B94954CA6}">
  <sheetPr>
    <tabColor theme="0" tint="-4.9989318521683403E-2"/>
  </sheetPr>
  <dimension ref="A1:T28"/>
  <sheetViews>
    <sheetView showGridLines="0" zoomScaleNormal="100" workbookViewId="0">
      <selection activeCell="F12" sqref="F12"/>
    </sheetView>
  </sheetViews>
  <sheetFormatPr defaultColWidth="12.19921875" defaultRowHeight="23.25" customHeight="1"/>
  <cols>
    <col min="1" max="1" width="4.5" style="230" customWidth="1"/>
    <col min="2" max="2" width="9" style="230" customWidth="1"/>
    <col min="3" max="12" width="6.59765625" style="230" customWidth="1"/>
    <col min="13" max="13" width="7.5" style="230" customWidth="1"/>
    <col min="14" max="14" width="8" style="230" bestFit="1" customWidth="1"/>
    <col min="15" max="15" width="6.5" style="230" customWidth="1"/>
    <col min="16" max="16384" width="12.19921875" style="230"/>
  </cols>
  <sheetData>
    <row r="1" spans="1:20" ht="23.25" customHeight="1">
      <c r="B1" s="946"/>
      <c r="C1" s="946"/>
      <c r="F1" s="947" t="s">
        <v>1468</v>
      </c>
      <c r="G1" s="948">
        <f>M5</f>
        <v>0</v>
      </c>
      <c r="H1" s="949" t="s">
        <v>5</v>
      </c>
      <c r="I1" s="950">
        <f>'READY PE'!K3</f>
        <v>0</v>
      </c>
      <c r="J1" s="951"/>
      <c r="K1" s="951"/>
      <c r="L1" s="951"/>
      <c r="M1" s="951"/>
    </row>
    <row r="2" spans="1:20" ht="23.25" customHeight="1">
      <c r="E2" s="952"/>
      <c r="F2" s="947"/>
      <c r="G2" s="953"/>
      <c r="H2" s="954"/>
      <c r="I2" s="954"/>
      <c r="J2" s="954"/>
      <c r="K2" s="954"/>
      <c r="L2" s="954"/>
    </row>
    <row r="3" spans="1:20" ht="23.25" customHeight="1">
      <c r="B3" s="955" t="s">
        <v>19</v>
      </c>
      <c r="C3" s="229"/>
      <c r="F3" s="956"/>
      <c r="G3" s="957"/>
      <c r="I3" s="956" t="s">
        <v>100</v>
      </c>
    </row>
    <row r="4" spans="1:20" ht="47.25" customHeight="1">
      <c r="B4" s="1095">
        <f>'PRODUCTION LIST READY GRP'!C4</f>
        <v>0</v>
      </c>
      <c r="C4" s="1096"/>
      <c r="D4" s="1096"/>
      <c r="E4" s="1096"/>
      <c r="F4" s="1096"/>
      <c r="G4" s="1097"/>
      <c r="H4" s="958"/>
      <c r="I4" s="1098">
        <f>'PRODUCTION LIST READY GRP'!P4</f>
        <v>0</v>
      </c>
      <c r="J4" s="1099"/>
      <c r="K4" s="1099"/>
      <c r="L4" s="1099"/>
      <c r="M4" s="1100"/>
    </row>
    <row r="5" spans="1:20" ht="20.25" customHeight="1">
      <c r="B5" s="959"/>
      <c r="C5" s="959"/>
      <c r="D5" s="959"/>
      <c r="E5" s="959"/>
      <c r="F5" s="959"/>
      <c r="G5" s="959"/>
      <c r="H5" s="958"/>
      <c r="I5" s="958"/>
      <c r="J5" s="958"/>
      <c r="K5" s="958"/>
      <c r="L5" s="958"/>
      <c r="M5" s="960">
        <f>SUM(M8:M32)</f>
        <v>0</v>
      </c>
      <c r="N5" s="960">
        <f t="shared" ref="N5:O5" si="0">SUM(N8:N32)</f>
        <v>0</v>
      </c>
      <c r="O5" s="960">
        <f t="shared" si="0"/>
        <v>0</v>
      </c>
    </row>
    <row r="6" spans="1:20" ht="48.75" customHeight="1">
      <c r="A6" s="961" t="s">
        <v>124</v>
      </c>
      <c r="B6" s="962" t="s">
        <v>20</v>
      </c>
      <c r="C6" s="963" t="s">
        <v>714</v>
      </c>
      <c r="D6" s="963" t="s">
        <v>632</v>
      </c>
      <c r="E6" s="963" t="s">
        <v>635</v>
      </c>
      <c r="F6" s="963" t="s">
        <v>713</v>
      </c>
      <c r="G6" s="963" t="s">
        <v>634</v>
      </c>
      <c r="H6" s="964" t="s">
        <v>751</v>
      </c>
      <c r="I6" s="963" t="s">
        <v>710</v>
      </c>
      <c r="J6" s="963" t="s">
        <v>711</v>
      </c>
      <c r="K6" s="963" t="s">
        <v>715</v>
      </c>
      <c r="L6" s="963" t="s">
        <v>712</v>
      </c>
      <c r="M6" s="965" t="s">
        <v>178</v>
      </c>
      <c r="N6" s="965" t="s">
        <v>49</v>
      </c>
      <c r="O6" s="965" t="s">
        <v>182</v>
      </c>
      <c r="Q6" s="949"/>
      <c r="R6" s="1101"/>
      <c r="S6" s="1101"/>
      <c r="T6" s="1101"/>
    </row>
    <row r="7" spans="1:20" ht="24" customHeight="1">
      <c r="A7" s="966" t="s">
        <v>1469</v>
      </c>
      <c r="B7" s="967"/>
      <c r="C7" s="967"/>
      <c r="D7" s="967"/>
      <c r="E7" s="967"/>
      <c r="F7" s="967"/>
      <c r="G7" s="967"/>
      <c r="H7" s="967"/>
      <c r="I7" s="967"/>
      <c r="J7" s="967"/>
      <c r="K7" s="967"/>
      <c r="L7" s="967"/>
      <c r="Q7" s="954"/>
      <c r="R7" s="954"/>
      <c r="S7" s="954"/>
      <c r="T7" s="954"/>
    </row>
    <row r="8" spans="1:20" ht="22.5" customHeight="1">
      <c r="A8" s="968">
        <f>'READY PE'!E12</f>
        <v>0</v>
      </c>
      <c r="B8" s="969" t="str">
        <f>'READY PE'!D12</f>
        <v>RE-2PE</v>
      </c>
      <c r="C8" s="970" t="str">
        <f>IF('READY PE'!K12=0,"",'READY PE'!K12)</f>
        <v/>
      </c>
      <c r="D8" s="970" t="str">
        <f>IF('READY PE'!L12=0,"",'READY PE'!L12)</f>
        <v/>
      </c>
      <c r="E8" s="970" t="str">
        <f>IF('READY PE'!M12=0,"",'READY PE'!M12)</f>
        <v/>
      </c>
      <c r="F8" s="970" t="str">
        <f>IF('READY PE'!N12=0,"",'READY PE'!N12)</f>
        <v/>
      </c>
      <c r="G8" s="970" t="str">
        <f>IF('READY PE'!O12=0,"",'READY PE'!O12)</f>
        <v/>
      </c>
      <c r="H8" s="970" t="str">
        <f>IF('READY PE'!P12=0,"",'READY PE'!P12)</f>
        <v/>
      </c>
      <c r="I8" s="970" t="str">
        <f>IF('READY PE'!Q12=0,"",'READY PE'!Q12)</f>
        <v/>
      </c>
      <c r="J8" s="970" t="str">
        <f>IF('READY PE'!R12=0,"",'READY PE'!R12)</f>
        <v/>
      </c>
      <c r="K8" s="970" t="str">
        <f>IF('READY PE'!S12=0,"",'READY PE'!S12)</f>
        <v/>
      </c>
      <c r="L8" s="970" t="str">
        <f>IF('READY PE'!T12=0,"",'READY PE'!T12)</f>
        <v/>
      </c>
      <c r="M8" s="971">
        <f>SUM(C8:L8)</f>
        <v>0</v>
      </c>
      <c r="N8" s="971">
        <f>M8*'READY PE'!H12</f>
        <v>0</v>
      </c>
      <c r="O8" s="970">
        <f>M8*'READY PE'!AN12</f>
        <v>0</v>
      </c>
      <c r="R8" s="956"/>
      <c r="S8" s="972"/>
      <c r="T8" s="972"/>
    </row>
    <row r="9" spans="1:20" ht="22.5" customHeight="1">
      <c r="A9" s="968">
        <f>'READY PE'!E13</f>
        <v>0</v>
      </c>
      <c r="B9" s="969" t="str">
        <f>'READY PE'!D13</f>
        <v>RE-3PE</v>
      </c>
      <c r="C9" s="970" t="str">
        <f>IF('READY PE'!K13=0,"",'READY PE'!K13)</f>
        <v/>
      </c>
      <c r="D9" s="970" t="str">
        <f>IF('READY PE'!L13=0,"",'READY PE'!L13)</f>
        <v/>
      </c>
      <c r="E9" s="970" t="str">
        <f>IF('READY PE'!M13=0,"",'READY PE'!M13)</f>
        <v/>
      </c>
      <c r="F9" s="970" t="str">
        <f>IF('READY PE'!N13=0,"",'READY PE'!N13)</f>
        <v/>
      </c>
      <c r="G9" s="970" t="str">
        <f>IF('READY PE'!O13=0,"",'READY PE'!O13)</f>
        <v/>
      </c>
      <c r="H9" s="970" t="str">
        <f>IF('READY PE'!P13=0,"",'READY PE'!P13)</f>
        <v/>
      </c>
      <c r="I9" s="970" t="str">
        <f>IF('READY PE'!Q13=0,"",'READY PE'!Q13)</f>
        <v/>
      </c>
      <c r="J9" s="970" t="str">
        <f>IF('READY PE'!R13=0,"",'READY PE'!R13)</f>
        <v/>
      </c>
      <c r="K9" s="970" t="str">
        <f>IF('READY PE'!S13=0,"",'READY PE'!S13)</f>
        <v/>
      </c>
      <c r="L9" s="970" t="str">
        <f>IF('READY PE'!T13=0,"",'READY PE'!T13)</f>
        <v/>
      </c>
      <c r="M9" s="971">
        <f t="shared" ref="M9:M28" si="1">SUM(C9:L9)</f>
        <v>0</v>
      </c>
      <c r="N9" s="971">
        <f>M9*'READY PE'!H13</f>
        <v>0</v>
      </c>
      <c r="O9" s="970">
        <f>M9*'READY PE'!AN13</f>
        <v>0</v>
      </c>
      <c r="Q9" s="958"/>
      <c r="R9" s="1102"/>
      <c r="S9" s="1102"/>
      <c r="T9" s="1102"/>
    </row>
    <row r="10" spans="1:20" ht="22.5" customHeight="1">
      <c r="A10" s="968">
        <f>'READY PE'!E14</f>
        <v>0</v>
      </c>
      <c r="B10" s="969" t="str">
        <f>'READY PE'!D14</f>
        <v>RE-4PE</v>
      </c>
      <c r="C10" s="970" t="str">
        <f>IF('READY PE'!K14=0,"",'READY PE'!K14)</f>
        <v/>
      </c>
      <c r="D10" s="970" t="str">
        <f>IF('READY PE'!L14=0,"",'READY PE'!L14)</f>
        <v/>
      </c>
      <c r="E10" s="970" t="str">
        <f>IF('READY PE'!M14=0,"",'READY PE'!M14)</f>
        <v/>
      </c>
      <c r="F10" s="970" t="str">
        <f>IF('READY PE'!N14=0,"",'READY PE'!N14)</f>
        <v/>
      </c>
      <c r="G10" s="970" t="str">
        <f>IF('READY PE'!O14=0,"",'READY PE'!O14)</f>
        <v/>
      </c>
      <c r="H10" s="970" t="str">
        <f>IF('READY PE'!P14=0,"",'READY PE'!P14)</f>
        <v/>
      </c>
      <c r="I10" s="970" t="str">
        <f>IF('READY PE'!Q14=0,"",'READY PE'!Q14)</f>
        <v/>
      </c>
      <c r="J10" s="970" t="str">
        <f>IF('READY PE'!R14=0,"",'READY PE'!R14)</f>
        <v/>
      </c>
      <c r="K10" s="970" t="str">
        <f>IF('READY PE'!S14=0,"",'READY PE'!S14)</f>
        <v/>
      </c>
      <c r="L10" s="970" t="str">
        <f>IF('READY PE'!T14=0,"",'READY PE'!T14)</f>
        <v/>
      </c>
      <c r="M10" s="971">
        <f t="shared" si="1"/>
        <v>0</v>
      </c>
      <c r="N10" s="971">
        <f>M10*'READY PE'!H14</f>
        <v>0</v>
      </c>
      <c r="O10" s="970">
        <f>M10*'READY PE'!AN14</f>
        <v>0</v>
      </c>
    </row>
    <row r="11" spans="1:20" ht="22.5" customHeight="1">
      <c r="A11" s="968">
        <f>'READY PE'!E15</f>
        <v>0</v>
      </c>
      <c r="B11" s="969" t="str">
        <f>'READY PE'!D15</f>
        <v>RE-5PE</v>
      </c>
      <c r="C11" s="970" t="str">
        <f>IF('READY PE'!K15=0,"",'READY PE'!K15)</f>
        <v/>
      </c>
      <c r="D11" s="970" t="str">
        <f>IF('READY PE'!L15=0,"",'READY PE'!L15)</f>
        <v/>
      </c>
      <c r="E11" s="970" t="str">
        <f>IF('READY PE'!M15=0,"",'READY PE'!M15)</f>
        <v/>
      </c>
      <c r="F11" s="970" t="str">
        <f>IF('READY PE'!N15=0,"",'READY PE'!N15)</f>
        <v/>
      </c>
      <c r="G11" s="970" t="str">
        <f>IF('READY PE'!O15=0,"",'READY PE'!O15)</f>
        <v/>
      </c>
      <c r="H11" s="970" t="str">
        <f>IF('READY PE'!P15=0,"",'READY PE'!P15)</f>
        <v/>
      </c>
      <c r="I11" s="970" t="str">
        <f>IF('READY PE'!Q15=0,"",'READY PE'!Q15)</f>
        <v/>
      </c>
      <c r="J11" s="970" t="str">
        <f>IF('READY PE'!R15=0,"",'READY PE'!R15)</f>
        <v/>
      </c>
      <c r="K11" s="970" t="str">
        <f>IF('READY PE'!S15=0,"",'READY PE'!S15)</f>
        <v/>
      </c>
      <c r="L11" s="970" t="str">
        <f>IF('READY PE'!T15=0,"",'READY PE'!T15)</f>
        <v/>
      </c>
      <c r="M11" s="971">
        <f t="shared" si="1"/>
        <v>0</v>
      </c>
      <c r="N11" s="971">
        <f>M11*'READY PE'!H15</f>
        <v>0</v>
      </c>
      <c r="O11" s="970">
        <f>M11*'READY PE'!AN15</f>
        <v>0</v>
      </c>
    </row>
    <row r="12" spans="1:20" ht="22.5" customHeight="1">
      <c r="A12" s="968">
        <f>'READY PE'!E16</f>
        <v>0</v>
      </c>
      <c r="B12" s="969" t="str">
        <f>'READY PE'!D16</f>
        <v>RE-6PE</v>
      </c>
      <c r="C12" s="970" t="str">
        <f>IF('READY PE'!K16=0,"",'READY PE'!K16)</f>
        <v/>
      </c>
      <c r="D12" s="970" t="str">
        <f>IF('READY PE'!L16=0,"",'READY PE'!L16)</f>
        <v/>
      </c>
      <c r="E12" s="970" t="str">
        <f>IF('READY PE'!M16=0,"",'READY PE'!M16)</f>
        <v/>
      </c>
      <c r="F12" s="970" t="str">
        <f>IF('READY PE'!N16=0,"",'READY PE'!N16)</f>
        <v/>
      </c>
      <c r="G12" s="970" t="str">
        <f>IF('READY PE'!O16=0,"",'READY PE'!O16)</f>
        <v/>
      </c>
      <c r="H12" s="970" t="str">
        <f>IF('READY PE'!P16=0,"",'READY PE'!P16)</f>
        <v/>
      </c>
      <c r="I12" s="970" t="str">
        <f>IF('READY PE'!Q16=0,"",'READY PE'!Q16)</f>
        <v/>
      </c>
      <c r="J12" s="970" t="str">
        <f>IF('READY PE'!R16=0,"",'READY PE'!R16)</f>
        <v/>
      </c>
      <c r="K12" s="970" t="str">
        <f>IF('READY PE'!S16=0,"",'READY PE'!S16)</f>
        <v/>
      </c>
      <c r="L12" s="970" t="str">
        <f>IF('READY PE'!T16=0,"",'READY PE'!T16)</f>
        <v/>
      </c>
      <c r="M12" s="971">
        <f t="shared" si="1"/>
        <v>0</v>
      </c>
      <c r="N12" s="971">
        <f>M12*'READY PE'!H16</f>
        <v>0</v>
      </c>
      <c r="O12" s="970">
        <f>M12*'READY PE'!AN16</f>
        <v>0</v>
      </c>
    </row>
    <row r="13" spans="1:20" ht="22.5" customHeight="1">
      <c r="A13" s="968">
        <f>'READY PE'!E17</f>
        <v>0</v>
      </c>
      <c r="B13" s="969" t="str">
        <f>'READY PE'!D17</f>
        <v>RE-15PE</v>
      </c>
      <c r="C13" s="970" t="str">
        <f>IF('READY PE'!K17=0,"",'READY PE'!K17)</f>
        <v/>
      </c>
      <c r="D13" s="970" t="str">
        <f>IF('READY PE'!L17=0,"",'READY PE'!L17)</f>
        <v/>
      </c>
      <c r="E13" s="970" t="str">
        <f>IF('READY PE'!M17=0,"",'READY PE'!M17)</f>
        <v/>
      </c>
      <c r="F13" s="970" t="str">
        <f>IF('READY PE'!N17=0,"",'READY PE'!N17)</f>
        <v/>
      </c>
      <c r="G13" s="970" t="str">
        <f>IF('READY PE'!O17=0,"",'READY PE'!O17)</f>
        <v/>
      </c>
      <c r="H13" s="970" t="str">
        <f>IF('READY PE'!P17=0,"",'READY PE'!P17)</f>
        <v/>
      </c>
      <c r="I13" s="970" t="str">
        <f>IF('READY PE'!Q17=0,"",'READY PE'!Q17)</f>
        <v/>
      </c>
      <c r="J13" s="970" t="str">
        <f>IF('READY PE'!R17=0,"",'READY PE'!R17)</f>
        <v/>
      </c>
      <c r="K13" s="970" t="str">
        <f>IF('READY PE'!S17=0,"",'READY PE'!S17)</f>
        <v/>
      </c>
      <c r="L13" s="970" t="str">
        <f>IF('READY PE'!T17=0,"",'READY PE'!T17)</f>
        <v/>
      </c>
      <c r="M13" s="971">
        <f t="shared" si="1"/>
        <v>0</v>
      </c>
      <c r="N13" s="971">
        <f>M13*'READY PE'!H17</f>
        <v>0</v>
      </c>
      <c r="O13" s="970">
        <f>M13*'READY PE'!AN17</f>
        <v>0</v>
      </c>
    </row>
    <row r="14" spans="1:20" ht="23.25" customHeight="1">
      <c r="A14" s="968">
        <f>'READY PE'!E18</f>
        <v>0</v>
      </c>
      <c r="B14" s="969" t="str">
        <f>'READY PE'!D18</f>
        <v>RE-16PE</v>
      </c>
      <c r="C14" s="970" t="str">
        <f>IF('READY PE'!K18=0,"",'READY PE'!K18)</f>
        <v/>
      </c>
      <c r="D14" s="970" t="str">
        <f>IF('READY PE'!L18=0,"",'READY PE'!L18)</f>
        <v/>
      </c>
      <c r="E14" s="970" t="str">
        <f>IF('READY PE'!M18=0,"",'READY PE'!M18)</f>
        <v/>
      </c>
      <c r="F14" s="970" t="str">
        <f>IF('READY PE'!N18=0,"",'READY PE'!N18)</f>
        <v/>
      </c>
      <c r="G14" s="970" t="str">
        <f>IF('READY PE'!O18=0,"",'READY PE'!O18)</f>
        <v/>
      </c>
      <c r="H14" s="970" t="str">
        <f>IF('READY PE'!P18=0,"",'READY PE'!P18)</f>
        <v/>
      </c>
      <c r="I14" s="970" t="str">
        <f>IF('READY PE'!Q18=0,"",'READY PE'!Q18)</f>
        <v/>
      </c>
      <c r="J14" s="970" t="str">
        <f>IF('READY PE'!R18=0,"",'READY PE'!R18)</f>
        <v/>
      </c>
      <c r="K14" s="970" t="str">
        <f>IF('READY PE'!S18=0,"",'READY PE'!S18)</f>
        <v/>
      </c>
      <c r="L14" s="970" t="str">
        <f>IF('READY PE'!T18=0,"",'READY PE'!T18)</f>
        <v/>
      </c>
      <c r="M14" s="971">
        <f t="shared" si="1"/>
        <v>0</v>
      </c>
      <c r="N14" s="971">
        <f>M14*'READY PE'!H18</f>
        <v>0</v>
      </c>
      <c r="O14" s="970">
        <f>M14*'READY PE'!AN18</f>
        <v>0</v>
      </c>
    </row>
    <row r="15" spans="1:20" ht="23.25" customHeight="1">
      <c r="A15" s="968">
        <f>'READY PE'!E19</f>
        <v>0</v>
      </c>
      <c r="B15" s="969" t="str">
        <f>'READY PE'!D19</f>
        <v>RE-17PE</v>
      </c>
      <c r="C15" s="970" t="str">
        <f>IF('READY PE'!K19=0,"",'READY PE'!K19)</f>
        <v/>
      </c>
      <c r="D15" s="970" t="str">
        <f>IF('READY PE'!L19=0,"",'READY PE'!L19)</f>
        <v/>
      </c>
      <c r="E15" s="970" t="str">
        <f>IF('READY PE'!M19=0,"",'READY PE'!M19)</f>
        <v/>
      </c>
      <c r="F15" s="970" t="str">
        <f>IF('READY PE'!N19=0,"",'READY PE'!N19)</f>
        <v/>
      </c>
      <c r="G15" s="970" t="str">
        <f>IF('READY PE'!O19=0,"",'READY PE'!O19)</f>
        <v/>
      </c>
      <c r="H15" s="970" t="str">
        <f>IF('READY PE'!P19=0,"",'READY PE'!P19)</f>
        <v/>
      </c>
      <c r="I15" s="970" t="str">
        <f>IF('READY PE'!Q19=0,"",'READY PE'!Q19)</f>
        <v/>
      </c>
      <c r="J15" s="970" t="str">
        <f>IF('READY PE'!R19=0,"",'READY PE'!R19)</f>
        <v/>
      </c>
      <c r="K15" s="970" t="str">
        <f>IF('READY PE'!S19=0,"",'READY PE'!S19)</f>
        <v/>
      </c>
      <c r="L15" s="970" t="str">
        <f>IF('READY PE'!T19=0,"",'READY PE'!T19)</f>
        <v/>
      </c>
      <c r="M15" s="971">
        <f t="shared" si="1"/>
        <v>0</v>
      </c>
      <c r="N15" s="971">
        <f>M15*'READY PE'!H19</f>
        <v>0</v>
      </c>
      <c r="O15" s="970">
        <f>M15*'READY PE'!AN19</f>
        <v>0</v>
      </c>
    </row>
    <row r="16" spans="1:20" ht="23.25" customHeight="1">
      <c r="A16" s="968">
        <f>'READY PE'!E20</f>
        <v>0</v>
      </c>
      <c r="B16" s="969" t="str">
        <f>'READY PE'!D20</f>
        <v>RE-18PE</v>
      </c>
      <c r="C16" s="970" t="str">
        <f>IF('READY PE'!K20=0,"",'READY PE'!K20)</f>
        <v/>
      </c>
      <c r="D16" s="970" t="str">
        <f>IF('READY PE'!L20=0,"",'READY PE'!L20)</f>
        <v/>
      </c>
      <c r="E16" s="970" t="str">
        <f>IF('READY PE'!M20=0,"",'READY PE'!M20)</f>
        <v/>
      </c>
      <c r="F16" s="970" t="str">
        <f>IF('READY PE'!N20=0,"",'READY PE'!N20)</f>
        <v/>
      </c>
      <c r="G16" s="970" t="str">
        <f>IF('READY PE'!O20=0,"",'READY PE'!O20)</f>
        <v/>
      </c>
      <c r="H16" s="970" t="str">
        <f>IF('READY PE'!P20=0,"",'READY PE'!P20)</f>
        <v/>
      </c>
      <c r="I16" s="970" t="str">
        <f>IF('READY PE'!Q20=0,"",'READY PE'!Q20)</f>
        <v/>
      </c>
      <c r="J16" s="970" t="str">
        <f>IF('READY PE'!R20=0,"",'READY PE'!R20)</f>
        <v/>
      </c>
      <c r="K16" s="970" t="str">
        <f>IF('READY PE'!S20=0,"",'READY PE'!S20)</f>
        <v/>
      </c>
      <c r="L16" s="970" t="str">
        <f>IF('READY PE'!T20=0,"",'READY PE'!T20)</f>
        <v/>
      </c>
      <c r="M16" s="971">
        <f t="shared" si="1"/>
        <v>0</v>
      </c>
      <c r="N16" s="971">
        <f>M16*'READY PE'!H20</f>
        <v>0</v>
      </c>
      <c r="O16" s="970">
        <f>M16*'READY PE'!AN20</f>
        <v>0</v>
      </c>
    </row>
    <row r="17" spans="1:15" ht="23.25" customHeight="1">
      <c r="A17" s="968">
        <f>'READY PE'!E21</f>
        <v>0</v>
      </c>
      <c r="B17" s="969" t="str">
        <f>'READY PE'!D21</f>
        <v>RE-19PE</v>
      </c>
      <c r="C17" s="970" t="str">
        <f>IF('READY PE'!K21=0,"",'READY PE'!K21)</f>
        <v/>
      </c>
      <c r="D17" s="970" t="str">
        <f>IF('READY PE'!L21=0,"",'READY PE'!L21)</f>
        <v/>
      </c>
      <c r="E17" s="970" t="str">
        <f>IF('READY PE'!M21=0,"",'READY PE'!M21)</f>
        <v/>
      </c>
      <c r="F17" s="970" t="str">
        <f>IF('READY PE'!N21=0,"",'READY PE'!N21)</f>
        <v/>
      </c>
      <c r="G17" s="970" t="str">
        <f>IF('READY PE'!O21=0,"",'READY PE'!O21)</f>
        <v/>
      </c>
      <c r="H17" s="970" t="str">
        <f>IF('READY PE'!P21=0,"",'READY PE'!P21)</f>
        <v/>
      </c>
      <c r="I17" s="970" t="str">
        <f>IF('READY PE'!Q21=0,"",'READY PE'!Q21)</f>
        <v/>
      </c>
      <c r="J17" s="970" t="str">
        <f>IF('READY PE'!R21=0,"",'READY PE'!R21)</f>
        <v/>
      </c>
      <c r="K17" s="970" t="str">
        <f>IF('READY PE'!S21=0,"",'READY PE'!S21)</f>
        <v/>
      </c>
      <c r="L17" s="970" t="str">
        <f>IF('READY PE'!T21=0,"",'READY PE'!T21)</f>
        <v/>
      </c>
      <c r="M17" s="971">
        <f t="shared" si="1"/>
        <v>0</v>
      </c>
      <c r="N17" s="971">
        <f>M17*'READY PE'!H21</f>
        <v>0</v>
      </c>
      <c r="O17" s="970">
        <f>M17*'READY PE'!AN21</f>
        <v>0</v>
      </c>
    </row>
    <row r="18" spans="1:15" ht="23.25" customHeight="1">
      <c r="A18" s="968">
        <f>'READY PE'!E22</f>
        <v>0</v>
      </c>
      <c r="B18" s="969" t="str">
        <f>'READY PE'!D22</f>
        <v>RE-20PE</v>
      </c>
      <c r="C18" s="970" t="str">
        <f>IF('READY PE'!K22=0,"",'READY PE'!K22)</f>
        <v/>
      </c>
      <c r="D18" s="970" t="str">
        <f>IF('READY PE'!L22=0,"",'READY PE'!L22)</f>
        <v/>
      </c>
      <c r="E18" s="970" t="str">
        <f>IF('READY PE'!M22=0,"",'READY PE'!M22)</f>
        <v/>
      </c>
      <c r="F18" s="970" t="str">
        <f>IF('READY PE'!N22=0,"",'READY PE'!N22)</f>
        <v/>
      </c>
      <c r="G18" s="970" t="str">
        <f>IF('READY PE'!O22=0,"",'READY PE'!O22)</f>
        <v/>
      </c>
      <c r="H18" s="970" t="str">
        <f>IF('READY PE'!P22=0,"",'READY PE'!P22)</f>
        <v/>
      </c>
      <c r="I18" s="970" t="str">
        <f>IF('READY PE'!Q22=0,"",'READY PE'!Q22)</f>
        <v/>
      </c>
      <c r="J18" s="970" t="str">
        <f>IF('READY PE'!R22=0,"",'READY PE'!R22)</f>
        <v/>
      </c>
      <c r="K18" s="970" t="str">
        <f>IF('READY PE'!S22=0,"",'READY PE'!S22)</f>
        <v/>
      </c>
      <c r="L18" s="970" t="str">
        <f>IF('READY PE'!T22=0,"",'READY PE'!T22)</f>
        <v/>
      </c>
      <c r="M18" s="971">
        <f t="shared" si="1"/>
        <v>0</v>
      </c>
      <c r="N18" s="971">
        <f>M18*'READY PE'!H22</f>
        <v>0</v>
      </c>
      <c r="O18" s="970">
        <f>M18*'READY PE'!AN22</f>
        <v>0</v>
      </c>
    </row>
    <row r="19" spans="1:15" ht="23.25" customHeight="1">
      <c r="A19" s="968">
        <f>'READY PE'!E23</f>
        <v>0</v>
      </c>
      <c r="B19" s="969" t="str">
        <f>'READY PE'!D23</f>
        <v>RE-22PE</v>
      </c>
      <c r="C19" s="970" t="str">
        <f>IF('READY PE'!K23=0,"",'READY PE'!K23)</f>
        <v/>
      </c>
      <c r="D19" s="970" t="str">
        <f>IF('READY PE'!L23=0,"",'READY PE'!L23)</f>
        <v/>
      </c>
      <c r="E19" s="970" t="str">
        <f>IF('READY PE'!M23=0,"",'READY PE'!M23)</f>
        <v/>
      </c>
      <c r="F19" s="970" t="str">
        <f>IF('READY PE'!N23=0,"",'READY PE'!N23)</f>
        <v/>
      </c>
      <c r="G19" s="970" t="str">
        <f>IF('READY PE'!O23=0,"",'READY PE'!O23)</f>
        <v/>
      </c>
      <c r="H19" s="970" t="str">
        <f>IF('READY PE'!P23=0,"",'READY PE'!P23)</f>
        <v/>
      </c>
      <c r="I19" s="970" t="str">
        <f>IF('READY PE'!Q23=0,"",'READY PE'!Q23)</f>
        <v/>
      </c>
      <c r="J19" s="970" t="str">
        <f>IF('READY PE'!R23=0,"",'READY PE'!R23)</f>
        <v/>
      </c>
      <c r="K19" s="970" t="str">
        <f>IF('READY PE'!S23=0,"",'READY PE'!S23)</f>
        <v/>
      </c>
      <c r="L19" s="970" t="str">
        <f>IF('READY PE'!T23=0,"",'READY PE'!T23)</f>
        <v/>
      </c>
      <c r="M19" s="971">
        <f t="shared" si="1"/>
        <v>0</v>
      </c>
      <c r="N19" s="971">
        <f>M19*'READY PE'!H23</f>
        <v>0</v>
      </c>
      <c r="O19" s="970">
        <f>M19*'READY PE'!AN23</f>
        <v>0</v>
      </c>
    </row>
    <row r="20" spans="1:15" ht="23.25" customHeight="1">
      <c r="A20" s="968">
        <f>'READY PE'!E24</f>
        <v>0</v>
      </c>
      <c r="B20" s="969" t="str">
        <f>'READY PE'!D24</f>
        <v>RE-23PE</v>
      </c>
      <c r="C20" s="970" t="str">
        <f>IF('READY PE'!K24=0,"",'READY PE'!K24)</f>
        <v/>
      </c>
      <c r="D20" s="970" t="str">
        <f>IF('READY PE'!L24=0,"",'READY PE'!L24)</f>
        <v/>
      </c>
      <c r="E20" s="970" t="str">
        <f>IF('READY PE'!M24=0,"",'READY PE'!M24)</f>
        <v/>
      </c>
      <c r="F20" s="970" t="str">
        <f>IF('READY PE'!N24=0,"",'READY PE'!N24)</f>
        <v/>
      </c>
      <c r="G20" s="970" t="str">
        <f>IF('READY PE'!O24=0,"",'READY PE'!O24)</f>
        <v/>
      </c>
      <c r="H20" s="970" t="str">
        <f>IF('READY PE'!P24=0,"",'READY PE'!P24)</f>
        <v/>
      </c>
      <c r="I20" s="970" t="str">
        <f>IF('READY PE'!Q24=0,"",'READY PE'!Q24)</f>
        <v/>
      </c>
      <c r="J20" s="970" t="str">
        <f>IF('READY PE'!R24=0,"",'READY PE'!R24)</f>
        <v/>
      </c>
      <c r="K20" s="970" t="str">
        <f>IF('READY PE'!S24=0,"",'READY PE'!S24)</f>
        <v/>
      </c>
      <c r="L20" s="970" t="str">
        <f>IF('READY PE'!T24=0,"",'READY PE'!T24)</f>
        <v/>
      </c>
      <c r="M20" s="971">
        <f t="shared" si="1"/>
        <v>0</v>
      </c>
      <c r="N20" s="971">
        <f>M20*'READY PE'!H24</f>
        <v>0</v>
      </c>
      <c r="O20" s="970">
        <f>M20*'READY PE'!AN24</f>
        <v>0</v>
      </c>
    </row>
    <row r="21" spans="1:15" ht="23.25" customHeight="1">
      <c r="A21" s="968">
        <f>'READY PE'!E25</f>
        <v>0</v>
      </c>
      <c r="B21" s="969" t="str">
        <f>'READY PE'!D25</f>
        <v>RE-24PE</v>
      </c>
      <c r="C21" s="970" t="str">
        <f>IF('READY PE'!K25=0,"",'READY PE'!K25)</f>
        <v/>
      </c>
      <c r="D21" s="970" t="str">
        <f>IF('READY PE'!L25=0,"",'READY PE'!L25)</f>
        <v/>
      </c>
      <c r="E21" s="970" t="str">
        <f>IF('READY PE'!M25=0,"",'READY PE'!M25)</f>
        <v/>
      </c>
      <c r="F21" s="970" t="str">
        <f>IF('READY PE'!N25=0,"",'READY PE'!N25)</f>
        <v/>
      </c>
      <c r="G21" s="970" t="str">
        <f>IF('READY PE'!O25=0,"",'READY PE'!O25)</f>
        <v/>
      </c>
      <c r="H21" s="970" t="str">
        <f>IF('READY PE'!P25=0,"",'READY PE'!P25)</f>
        <v/>
      </c>
      <c r="I21" s="970" t="str">
        <f>IF('READY PE'!Q25=0,"",'READY PE'!Q25)</f>
        <v/>
      </c>
      <c r="J21" s="970" t="str">
        <f>IF('READY PE'!R25=0,"",'READY PE'!R25)</f>
        <v/>
      </c>
      <c r="K21" s="970" t="str">
        <f>IF('READY PE'!S25=0,"",'READY PE'!S25)</f>
        <v/>
      </c>
      <c r="L21" s="970" t="str">
        <f>IF('READY PE'!T25=0,"",'READY PE'!T25)</f>
        <v/>
      </c>
      <c r="M21" s="971">
        <f t="shared" si="1"/>
        <v>0</v>
      </c>
      <c r="N21" s="971">
        <f>M21*'READY PE'!H25</f>
        <v>0</v>
      </c>
      <c r="O21" s="970">
        <f>M21*'READY PE'!AN25</f>
        <v>0</v>
      </c>
    </row>
    <row r="22" spans="1:15" ht="23.25" customHeight="1">
      <c r="A22" s="968">
        <f>'READY PE'!E26</f>
        <v>0</v>
      </c>
      <c r="B22" s="969" t="str">
        <f>'READY PE'!D26</f>
        <v>RE-25PE</v>
      </c>
      <c r="C22" s="970" t="str">
        <f>IF('READY PE'!K26=0,"",'READY PE'!K26)</f>
        <v/>
      </c>
      <c r="D22" s="970" t="str">
        <f>IF('READY PE'!L26=0,"",'READY PE'!L26)</f>
        <v/>
      </c>
      <c r="E22" s="970" t="str">
        <f>IF('READY PE'!M26=0,"",'READY PE'!M26)</f>
        <v/>
      </c>
      <c r="F22" s="970" t="str">
        <f>IF('READY PE'!N26=0,"",'READY PE'!N26)</f>
        <v/>
      </c>
      <c r="G22" s="970" t="str">
        <f>IF('READY PE'!O26=0,"",'READY PE'!O26)</f>
        <v/>
      </c>
      <c r="H22" s="970" t="str">
        <f>IF('READY PE'!P26=0,"",'READY PE'!P26)</f>
        <v/>
      </c>
      <c r="I22" s="970" t="str">
        <f>IF('READY PE'!Q26=0,"",'READY PE'!Q26)</f>
        <v/>
      </c>
      <c r="J22" s="970" t="str">
        <f>IF('READY PE'!R26=0,"",'READY PE'!R26)</f>
        <v/>
      </c>
      <c r="K22" s="970" t="str">
        <f>IF('READY PE'!S26=0,"",'READY PE'!S26)</f>
        <v/>
      </c>
      <c r="L22" s="970" t="str">
        <f>IF('READY PE'!T26=0,"",'READY PE'!T26)</f>
        <v/>
      </c>
      <c r="M22" s="971">
        <f t="shared" si="1"/>
        <v>0</v>
      </c>
      <c r="N22" s="971">
        <f>M22*'READY PE'!H26</f>
        <v>0</v>
      </c>
      <c r="O22" s="970">
        <f>M22*'READY PE'!AN26</f>
        <v>0</v>
      </c>
    </row>
    <row r="23" spans="1:15" ht="23.25" customHeight="1">
      <c r="A23" s="968">
        <f>'READY PE'!E27</f>
        <v>0</v>
      </c>
      <c r="B23" s="969" t="str">
        <f>'READY PE'!D27</f>
        <v>RE-26PE</v>
      </c>
      <c r="C23" s="970" t="str">
        <f>IF('READY PE'!K27=0,"",'READY PE'!K27)</f>
        <v/>
      </c>
      <c r="D23" s="970" t="str">
        <f>IF('READY PE'!L27=0,"",'READY PE'!L27)</f>
        <v/>
      </c>
      <c r="E23" s="970" t="str">
        <f>IF('READY PE'!M27=0,"",'READY PE'!M27)</f>
        <v/>
      </c>
      <c r="F23" s="970" t="str">
        <f>IF('READY PE'!N27=0,"",'READY PE'!N27)</f>
        <v/>
      </c>
      <c r="G23" s="970" t="str">
        <f>IF('READY PE'!O27=0,"",'READY PE'!O27)</f>
        <v/>
      </c>
      <c r="H23" s="970" t="str">
        <f>IF('READY PE'!P27=0,"",'READY PE'!P27)</f>
        <v/>
      </c>
      <c r="I23" s="970" t="str">
        <f>IF('READY PE'!Q27=0,"",'READY PE'!Q27)</f>
        <v/>
      </c>
      <c r="J23" s="970" t="str">
        <f>IF('READY PE'!R27=0,"",'READY PE'!R27)</f>
        <v/>
      </c>
      <c r="K23" s="970" t="str">
        <f>IF('READY PE'!S27=0,"",'READY PE'!S27)</f>
        <v/>
      </c>
      <c r="L23" s="970" t="str">
        <f>IF('READY PE'!T27=0,"",'READY PE'!T27)</f>
        <v/>
      </c>
      <c r="M23" s="971">
        <f t="shared" si="1"/>
        <v>0</v>
      </c>
      <c r="N23" s="971">
        <f>M23*'READY PE'!H27</f>
        <v>0</v>
      </c>
      <c r="O23" s="970">
        <f>M23*'READY PE'!AN27</f>
        <v>0</v>
      </c>
    </row>
    <row r="24" spans="1:15" ht="23.25" customHeight="1">
      <c r="A24" s="968">
        <f>'READY PE'!E28</f>
        <v>0</v>
      </c>
      <c r="B24" s="969" t="str">
        <f>'READY PE'!D28</f>
        <v>RE-27PE</v>
      </c>
      <c r="C24" s="970" t="str">
        <f>IF('READY PE'!K28=0,"",'READY PE'!K28)</f>
        <v/>
      </c>
      <c r="D24" s="970" t="str">
        <f>IF('READY PE'!L28=0,"",'READY PE'!L28)</f>
        <v/>
      </c>
      <c r="E24" s="970" t="str">
        <f>IF('READY PE'!M28=0,"",'READY PE'!M28)</f>
        <v/>
      </c>
      <c r="F24" s="970" t="str">
        <f>IF('READY PE'!N28=0,"",'READY PE'!N28)</f>
        <v/>
      </c>
      <c r="G24" s="970" t="str">
        <f>IF('READY PE'!O28=0,"",'READY PE'!O28)</f>
        <v/>
      </c>
      <c r="H24" s="970" t="str">
        <f>IF('READY PE'!P28=0,"",'READY PE'!P28)</f>
        <v/>
      </c>
      <c r="I24" s="970" t="str">
        <f>IF('READY PE'!Q28=0,"",'READY PE'!Q28)</f>
        <v/>
      </c>
      <c r="J24" s="970" t="str">
        <f>IF('READY PE'!R28=0,"",'READY PE'!R28)</f>
        <v/>
      </c>
      <c r="K24" s="970" t="str">
        <f>IF('READY PE'!S28=0,"",'READY PE'!S28)</f>
        <v/>
      </c>
      <c r="L24" s="970" t="str">
        <f>IF('READY PE'!T28=0,"",'READY PE'!T28)</f>
        <v/>
      </c>
      <c r="M24" s="971">
        <f t="shared" si="1"/>
        <v>0</v>
      </c>
      <c r="N24" s="971">
        <f>M24*'READY PE'!H28</f>
        <v>0</v>
      </c>
      <c r="O24" s="970">
        <f>M24*'READY PE'!AN28</f>
        <v>0</v>
      </c>
    </row>
    <row r="25" spans="1:15" ht="23.25" customHeight="1">
      <c r="A25" s="968">
        <f>'READY PE'!E29</f>
        <v>0</v>
      </c>
      <c r="B25" s="969" t="str">
        <f>'READY PE'!D29</f>
        <v>RE-35PE</v>
      </c>
      <c r="C25" s="970" t="str">
        <f>IF('READY PE'!K29=0,"",'READY PE'!K29)</f>
        <v/>
      </c>
      <c r="D25" s="970" t="str">
        <f>IF('READY PE'!L29=0,"",'READY PE'!L29)</f>
        <v/>
      </c>
      <c r="E25" s="970" t="str">
        <f>IF('READY PE'!M29=0,"",'READY PE'!M29)</f>
        <v/>
      </c>
      <c r="F25" s="970" t="str">
        <f>IF('READY PE'!N29=0,"",'READY PE'!N29)</f>
        <v/>
      </c>
      <c r="G25" s="970" t="str">
        <f>IF('READY PE'!O29=0,"",'READY PE'!O29)</f>
        <v/>
      </c>
      <c r="H25" s="970" t="str">
        <f>IF('READY PE'!P29=0,"",'READY PE'!P29)</f>
        <v/>
      </c>
      <c r="I25" s="970" t="str">
        <f>IF('READY PE'!Q29=0,"",'READY PE'!Q29)</f>
        <v/>
      </c>
      <c r="J25" s="970" t="str">
        <f>IF('READY PE'!R29=0,"",'READY PE'!R29)</f>
        <v/>
      </c>
      <c r="K25" s="970" t="str">
        <f>IF('READY PE'!S29=0,"",'READY PE'!S29)</f>
        <v/>
      </c>
      <c r="L25" s="970" t="str">
        <f>IF('READY PE'!T29=0,"",'READY PE'!T29)</f>
        <v/>
      </c>
      <c r="M25" s="971">
        <f t="shared" si="1"/>
        <v>0</v>
      </c>
      <c r="N25" s="971">
        <f>M25*'READY PE'!H29</f>
        <v>0</v>
      </c>
      <c r="O25" s="970">
        <f>M25*'READY PE'!AN29</f>
        <v>0</v>
      </c>
    </row>
    <row r="26" spans="1:15" ht="23.25" customHeight="1">
      <c r="A26" s="968">
        <f>'READY PE'!E30</f>
        <v>0</v>
      </c>
      <c r="B26" s="969" t="str">
        <f>'READY PE'!D30</f>
        <v>RE-36PE</v>
      </c>
      <c r="C26" s="970" t="str">
        <f>IF('READY PE'!K30=0,"",'READY PE'!K30)</f>
        <v/>
      </c>
      <c r="D26" s="970" t="str">
        <f>IF('READY PE'!L30=0,"",'READY PE'!L30)</f>
        <v/>
      </c>
      <c r="E26" s="970" t="str">
        <f>IF('READY PE'!M30=0,"",'READY PE'!M30)</f>
        <v/>
      </c>
      <c r="F26" s="970" t="str">
        <f>IF('READY PE'!N30=0,"",'READY PE'!N30)</f>
        <v/>
      </c>
      <c r="G26" s="970" t="str">
        <f>IF('READY PE'!O30=0,"",'READY PE'!O30)</f>
        <v/>
      </c>
      <c r="H26" s="970" t="str">
        <f>IF('READY PE'!P30=0,"",'READY PE'!P30)</f>
        <v/>
      </c>
      <c r="I26" s="970" t="str">
        <f>IF('READY PE'!Q30=0,"",'READY PE'!Q30)</f>
        <v/>
      </c>
      <c r="J26" s="970" t="str">
        <f>IF('READY PE'!R30=0,"",'READY PE'!R30)</f>
        <v/>
      </c>
      <c r="K26" s="970" t="str">
        <f>IF('READY PE'!S30=0,"",'READY PE'!S30)</f>
        <v/>
      </c>
      <c r="L26" s="970" t="str">
        <f>IF('READY PE'!T30=0,"",'READY PE'!T30)</f>
        <v/>
      </c>
      <c r="M26" s="971">
        <f t="shared" si="1"/>
        <v>0</v>
      </c>
      <c r="N26" s="971">
        <f>M26*'READY PE'!H30</f>
        <v>0</v>
      </c>
      <c r="O26" s="970">
        <f>M26*'READY PE'!AN30</f>
        <v>0</v>
      </c>
    </row>
    <row r="27" spans="1:15" ht="23.25" customHeight="1">
      <c r="A27" s="968">
        <f>'READY PE'!E31</f>
        <v>0</v>
      </c>
      <c r="B27" s="969" t="str">
        <f>'READY PE'!D31</f>
        <v>RE-38PE</v>
      </c>
      <c r="C27" s="970" t="str">
        <f>IF('READY PE'!K31=0,"",'READY PE'!K31)</f>
        <v/>
      </c>
      <c r="D27" s="970" t="str">
        <f>IF('READY PE'!L31=0,"",'READY PE'!L31)</f>
        <v/>
      </c>
      <c r="E27" s="970" t="str">
        <f>IF('READY PE'!M31=0,"",'READY PE'!M31)</f>
        <v/>
      </c>
      <c r="F27" s="970" t="str">
        <f>IF('READY PE'!N31=0,"",'READY PE'!N31)</f>
        <v/>
      </c>
      <c r="G27" s="970" t="str">
        <f>IF('READY PE'!O31=0,"",'READY PE'!O31)</f>
        <v/>
      </c>
      <c r="H27" s="970" t="str">
        <f>IF('READY PE'!P31=0,"",'READY PE'!P31)</f>
        <v/>
      </c>
      <c r="I27" s="970" t="str">
        <f>IF('READY PE'!Q31=0,"",'READY PE'!Q31)</f>
        <v/>
      </c>
      <c r="J27" s="970" t="str">
        <f>IF('READY PE'!R31=0,"",'READY PE'!R31)</f>
        <v/>
      </c>
      <c r="K27" s="970" t="str">
        <f>IF('READY PE'!S31=0,"",'READY PE'!S31)</f>
        <v/>
      </c>
      <c r="L27" s="970" t="str">
        <f>IF('READY PE'!T31=0,"",'READY PE'!T31)</f>
        <v/>
      </c>
      <c r="M27" s="971">
        <f t="shared" si="1"/>
        <v>0</v>
      </c>
      <c r="N27" s="971">
        <f>M27*'READY PE'!H31</f>
        <v>0</v>
      </c>
      <c r="O27" s="970">
        <f>M27*'READY PE'!AN31</f>
        <v>0</v>
      </c>
    </row>
    <row r="28" spans="1:15" ht="23.25" customHeight="1">
      <c r="A28" s="968">
        <f>'READY PE'!E32</f>
        <v>0</v>
      </c>
      <c r="B28" s="969" t="str">
        <f>'READY PE'!D32</f>
        <v>RE-39PE</v>
      </c>
      <c r="C28" s="970" t="str">
        <f>IF('READY PE'!K32=0,"",'READY PE'!K32)</f>
        <v/>
      </c>
      <c r="D28" s="970" t="str">
        <f>IF('READY PE'!L32=0,"",'READY PE'!L32)</f>
        <v/>
      </c>
      <c r="E28" s="970" t="str">
        <f>IF('READY PE'!M32=0,"",'READY PE'!M32)</f>
        <v/>
      </c>
      <c r="F28" s="970" t="str">
        <f>IF('READY PE'!N32=0,"",'READY PE'!N32)</f>
        <v/>
      </c>
      <c r="G28" s="970" t="str">
        <f>IF('READY PE'!O32=0,"",'READY PE'!O32)</f>
        <v/>
      </c>
      <c r="H28" s="970" t="str">
        <f>IF('READY PE'!P32=0,"",'READY PE'!P32)</f>
        <v/>
      </c>
      <c r="I28" s="970" t="str">
        <f>IF('READY PE'!Q32=0,"",'READY PE'!Q32)</f>
        <v/>
      </c>
      <c r="J28" s="970" t="str">
        <f>IF('READY PE'!R32=0,"",'READY PE'!R32)</f>
        <v/>
      </c>
      <c r="K28" s="970" t="str">
        <f>IF('READY PE'!S32=0,"",'READY PE'!S32)</f>
        <v/>
      </c>
      <c r="L28" s="970" t="str">
        <f>IF('READY PE'!T32=0,"",'READY PE'!T32)</f>
        <v/>
      </c>
      <c r="M28" s="971">
        <f t="shared" si="1"/>
        <v>0</v>
      </c>
      <c r="N28" s="971">
        <f>M28*'READY PE'!H32</f>
        <v>0</v>
      </c>
      <c r="O28" s="970">
        <f>M28*'READY PE'!AN32</f>
        <v>0</v>
      </c>
    </row>
  </sheetData>
  <sheetProtection selectLockedCells="1" selectUnlockedCells="1"/>
  <autoFilter ref="M6:M27" xr:uid="{00000000-0001-0000-0500-000000000000}"/>
  <mergeCells count="4">
    <mergeCell ref="B4:G4"/>
    <mergeCell ref="I4:M4"/>
    <mergeCell ref="R6:T6"/>
    <mergeCell ref="R9:T9"/>
  </mergeCells>
  <pageMargins left="0.23622047244094491" right="0.23622047244094491" top="0.74803149606299213" bottom="0.74803149606299213" header="0.31496062992125984" footer="0.31496062992125984"/>
  <pageSetup paperSize="9" orientation="landscape" r:id="rId1"/>
  <headerFooter differentFirst="1" alignWithMargins="0">
    <oddFooter>Stran &amp;P od &amp;N</oddFooter>
    <firstFooter>Stran &amp;P od &amp;N</first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1DDA19-E19B-4F6E-AA13-B68ABF356D2E}">
  <sheetPr>
    <tabColor theme="0" tint="-4.9989318521683403E-2"/>
  </sheetPr>
  <dimension ref="A1:Q28"/>
  <sheetViews>
    <sheetView showGridLines="0" showWhiteSpace="0" zoomScale="110" zoomScaleNormal="110" workbookViewId="0">
      <selection activeCell="F8" sqref="F8"/>
    </sheetView>
  </sheetViews>
  <sheetFormatPr defaultColWidth="12" defaultRowHeight="23.25" customHeight="1"/>
  <cols>
    <col min="1" max="1" width="6.5" style="930" customWidth="1"/>
    <col min="2" max="11" width="6.69921875" style="230" customWidth="1"/>
    <col min="12" max="12" width="7.19921875" style="930" customWidth="1"/>
    <col min="13" max="13" width="4.69921875" style="230" customWidth="1"/>
    <col min="14" max="16384" width="12" style="230"/>
  </cols>
  <sheetData>
    <row r="1" spans="1:17" ht="23.25" customHeight="1">
      <c r="A1" s="1103" t="s">
        <v>1470</v>
      </c>
      <c r="B1" s="1103"/>
      <c r="C1" s="1103"/>
      <c r="D1" s="1103"/>
      <c r="E1" s="1103"/>
      <c r="F1" s="973"/>
    </row>
    <row r="2" spans="1:17" ht="23.25" customHeight="1">
      <c r="A2" s="972"/>
      <c r="B2" s="972"/>
      <c r="C2" s="972"/>
      <c r="D2" s="972"/>
      <c r="E2" s="972"/>
      <c r="F2" s="973"/>
      <c r="G2" s="973"/>
      <c r="H2" s="974" t="s">
        <v>518</v>
      </c>
    </row>
    <row r="3" spans="1:17" ht="33" customHeight="1">
      <c r="A3" s="1104">
        <f>'PRODUCTION LIST READY PE'!B4</f>
        <v>0</v>
      </c>
      <c r="B3" s="1104"/>
      <c r="C3" s="1104"/>
      <c r="D3" s="1104"/>
      <c r="E3" s="1104"/>
      <c r="F3" s="1104"/>
      <c r="G3" s="975"/>
      <c r="H3" s="1105">
        <f>'PRODUCTION LIST READY PE'!I4</f>
        <v>0</v>
      </c>
      <c r="I3" s="1105"/>
      <c r="L3" s="977">
        <f>SUM(L5:L25)</f>
        <v>0</v>
      </c>
      <c r="N3" s="973"/>
      <c r="O3" s="978"/>
      <c r="P3" s="978"/>
      <c r="Q3" s="978"/>
    </row>
    <row r="4" spans="1:17" s="930" customFormat="1" ht="36.75" customHeight="1">
      <c r="A4" s="979" t="s">
        <v>523</v>
      </c>
      <c r="B4" s="980" t="s">
        <v>2</v>
      </c>
      <c r="C4" s="980" t="s">
        <v>632</v>
      </c>
      <c r="D4" s="980" t="s">
        <v>635</v>
      </c>
      <c r="E4" s="980" t="s">
        <v>10</v>
      </c>
      <c r="F4" s="980" t="s">
        <v>634</v>
      </c>
      <c r="G4" s="981" t="s">
        <v>751</v>
      </c>
      <c r="H4" s="982" t="s">
        <v>150</v>
      </c>
      <c r="I4" s="981" t="s">
        <v>151</v>
      </c>
      <c r="J4" s="983" t="s">
        <v>128</v>
      </c>
      <c r="K4" s="983" t="s">
        <v>521</v>
      </c>
      <c r="L4" s="984" t="s">
        <v>11</v>
      </c>
    </row>
    <row r="5" spans="1:17" s="930" customFormat="1" ht="23.25" customHeight="1">
      <c r="A5" s="985" t="str">
        <f>'PRODUCTION LIST READY PE'!B8</f>
        <v>RE-2PE</v>
      </c>
      <c r="B5" s="986" t="str">
        <f>'PRODUCTION LIST READY PE'!C8</f>
        <v/>
      </c>
      <c r="C5" s="986" t="str">
        <f>'PRODUCTION LIST READY PE'!D8</f>
        <v/>
      </c>
      <c r="D5" s="986" t="str">
        <f>'PRODUCTION LIST READY PE'!E8</f>
        <v/>
      </c>
      <c r="E5" s="986" t="str">
        <f>'PRODUCTION LIST READY PE'!F8</f>
        <v/>
      </c>
      <c r="F5" s="986" t="str">
        <f>'PRODUCTION LIST READY PE'!G8</f>
        <v/>
      </c>
      <c r="G5" s="986" t="str">
        <f>'PRODUCTION LIST READY PE'!H8</f>
        <v/>
      </c>
      <c r="H5" s="986" t="str">
        <f>'PRODUCTION LIST READY PE'!I8</f>
        <v/>
      </c>
      <c r="I5" s="986" t="str">
        <f>'PRODUCTION LIST READY PE'!J8</f>
        <v/>
      </c>
      <c r="J5" s="986" t="str">
        <f>'PRODUCTION LIST READY PE'!K8</f>
        <v/>
      </c>
      <c r="K5" s="986" t="str">
        <f>'PRODUCTION LIST READY PE'!L8</f>
        <v/>
      </c>
      <c r="L5" s="987">
        <f>SUM(B5:K5)</f>
        <v>0</v>
      </c>
    </row>
    <row r="6" spans="1:17" s="930" customFormat="1" ht="23.25" customHeight="1">
      <c r="A6" s="985" t="str">
        <f>'PRODUCTION LIST READY PE'!B9</f>
        <v>RE-3PE</v>
      </c>
      <c r="B6" s="986" t="str">
        <f>'PRODUCTION LIST READY PE'!C9</f>
        <v/>
      </c>
      <c r="C6" s="986" t="str">
        <f>'PRODUCTION LIST READY PE'!D9</f>
        <v/>
      </c>
      <c r="D6" s="986" t="str">
        <f>'PRODUCTION LIST READY PE'!E9</f>
        <v/>
      </c>
      <c r="E6" s="986" t="str">
        <f>'PRODUCTION LIST READY PE'!F9</f>
        <v/>
      </c>
      <c r="F6" s="986" t="str">
        <f>'PRODUCTION LIST READY PE'!G9</f>
        <v/>
      </c>
      <c r="G6" s="986" t="str">
        <f>'PRODUCTION LIST READY PE'!H9</f>
        <v/>
      </c>
      <c r="H6" s="986" t="str">
        <f>'PRODUCTION LIST READY PE'!I9</f>
        <v/>
      </c>
      <c r="I6" s="986" t="str">
        <f>'PRODUCTION LIST READY PE'!J9</f>
        <v/>
      </c>
      <c r="J6" s="986" t="str">
        <f>'PRODUCTION LIST READY PE'!K9</f>
        <v/>
      </c>
      <c r="K6" s="986" t="str">
        <f>'PRODUCTION LIST READY PE'!L9</f>
        <v/>
      </c>
      <c r="L6" s="987">
        <f t="shared" ref="L6:L25" si="0">SUM(B6:K6)</f>
        <v>0</v>
      </c>
    </row>
    <row r="7" spans="1:17" s="930" customFormat="1" ht="23.25" customHeight="1">
      <c r="A7" s="985" t="str">
        <f>'PRODUCTION LIST READY PE'!B10</f>
        <v>RE-4PE</v>
      </c>
      <c r="B7" s="986" t="str">
        <f>'PRODUCTION LIST READY PE'!C10</f>
        <v/>
      </c>
      <c r="C7" s="986" t="str">
        <f>'PRODUCTION LIST READY PE'!D10</f>
        <v/>
      </c>
      <c r="D7" s="986" t="str">
        <f>'PRODUCTION LIST READY PE'!E10</f>
        <v/>
      </c>
      <c r="E7" s="986" t="str">
        <f>'PRODUCTION LIST READY PE'!F10</f>
        <v/>
      </c>
      <c r="F7" s="986" t="str">
        <f>'PRODUCTION LIST READY PE'!G10</f>
        <v/>
      </c>
      <c r="G7" s="986" t="str">
        <f>'PRODUCTION LIST READY PE'!H10</f>
        <v/>
      </c>
      <c r="H7" s="986" t="str">
        <f>'PRODUCTION LIST READY PE'!I10</f>
        <v/>
      </c>
      <c r="I7" s="986" t="str">
        <f>'PRODUCTION LIST READY PE'!J10</f>
        <v/>
      </c>
      <c r="J7" s="986" t="str">
        <f>'PRODUCTION LIST READY PE'!K10</f>
        <v/>
      </c>
      <c r="K7" s="986" t="str">
        <f>'PRODUCTION LIST READY PE'!L10</f>
        <v/>
      </c>
      <c r="L7" s="987">
        <f t="shared" si="0"/>
        <v>0</v>
      </c>
    </row>
    <row r="8" spans="1:17" s="930" customFormat="1" ht="23.25" customHeight="1">
      <c r="A8" s="985" t="str">
        <f>'PRODUCTION LIST READY PE'!B11</f>
        <v>RE-5PE</v>
      </c>
      <c r="B8" s="986" t="str">
        <f>'PRODUCTION LIST READY PE'!C11</f>
        <v/>
      </c>
      <c r="C8" s="986" t="str">
        <f>'PRODUCTION LIST READY PE'!D11</f>
        <v/>
      </c>
      <c r="D8" s="986" t="str">
        <f>'PRODUCTION LIST READY PE'!E11</f>
        <v/>
      </c>
      <c r="E8" s="986" t="str">
        <f>'PRODUCTION LIST READY PE'!F11</f>
        <v/>
      </c>
      <c r="F8" s="986" t="str">
        <f>'PRODUCTION LIST READY PE'!G11</f>
        <v/>
      </c>
      <c r="G8" s="986" t="str">
        <f>'PRODUCTION LIST READY PE'!H11</f>
        <v/>
      </c>
      <c r="H8" s="986" t="str">
        <f>'PRODUCTION LIST READY PE'!I11</f>
        <v/>
      </c>
      <c r="I8" s="986" t="str">
        <f>'PRODUCTION LIST READY PE'!J11</f>
        <v/>
      </c>
      <c r="J8" s="986" t="str">
        <f>'PRODUCTION LIST READY PE'!K11</f>
        <v/>
      </c>
      <c r="K8" s="986" t="str">
        <f>'PRODUCTION LIST READY PE'!L11</f>
        <v/>
      </c>
      <c r="L8" s="987">
        <f t="shared" si="0"/>
        <v>0</v>
      </c>
    </row>
    <row r="9" spans="1:17" s="930" customFormat="1" ht="23.25" customHeight="1">
      <c r="A9" s="985" t="str">
        <f>'PRODUCTION LIST READY PE'!B12</f>
        <v>RE-6PE</v>
      </c>
      <c r="B9" s="986" t="str">
        <f>'PRODUCTION LIST READY PE'!C12</f>
        <v/>
      </c>
      <c r="C9" s="986" t="str">
        <f>'PRODUCTION LIST READY PE'!D12</f>
        <v/>
      </c>
      <c r="D9" s="986" t="str">
        <f>'PRODUCTION LIST READY PE'!E12</f>
        <v/>
      </c>
      <c r="E9" s="986" t="str">
        <f>'PRODUCTION LIST READY PE'!F12</f>
        <v/>
      </c>
      <c r="F9" s="986" t="str">
        <f>'PRODUCTION LIST READY PE'!G12</f>
        <v/>
      </c>
      <c r="G9" s="986" t="str">
        <f>'PRODUCTION LIST READY PE'!H12</f>
        <v/>
      </c>
      <c r="H9" s="986" t="str">
        <f>'PRODUCTION LIST READY PE'!I12</f>
        <v/>
      </c>
      <c r="I9" s="986" t="str">
        <f>'PRODUCTION LIST READY PE'!J12</f>
        <v/>
      </c>
      <c r="J9" s="986" t="str">
        <f>'PRODUCTION LIST READY PE'!K12</f>
        <v/>
      </c>
      <c r="K9" s="986" t="str">
        <f>'PRODUCTION LIST READY PE'!L12</f>
        <v/>
      </c>
      <c r="L9" s="987">
        <f t="shared" si="0"/>
        <v>0</v>
      </c>
    </row>
    <row r="10" spans="1:17" s="930" customFormat="1" ht="23.25" customHeight="1">
      <c r="A10" s="985" t="str">
        <f>'PRODUCTION LIST READY PE'!B13</f>
        <v>RE-15PE</v>
      </c>
      <c r="B10" s="986" t="str">
        <f>'PRODUCTION LIST READY PE'!C13</f>
        <v/>
      </c>
      <c r="C10" s="986" t="str">
        <f>'PRODUCTION LIST READY PE'!D13</f>
        <v/>
      </c>
      <c r="D10" s="986" t="str">
        <f>'PRODUCTION LIST READY PE'!E13</f>
        <v/>
      </c>
      <c r="E10" s="986" t="str">
        <f>'PRODUCTION LIST READY PE'!F13</f>
        <v/>
      </c>
      <c r="F10" s="986" t="str">
        <f>'PRODUCTION LIST READY PE'!G13</f>
        <v/>
      </c>
      <c r="G10" s="986" t="str">
        <f>'PRODUCTION LIST READY PE'!H13</f>
        <v/>
      </c>
      <c r="H10" s="986" t="str">
        <f>'PRODUCTION LIST READY PE'!I13</f>
        <v/>
      </c>
      <c r="I10" s="986" t="str">
        <f>'PRODUCTION LIST READY PE'!J13</f>
        <v/>
      </c>
      <c r="J10" s="986" t="str">
        <f>'PRODUCTION LIST READY PE'!K13</f>
        <v/>
      </c>
      <c r="K10" s="986" t="str">
        <f>'PRODUCTION LIST READY PE'!L13</f>
        <v/>
      </c>
      <c r="L10" s="987">
        <f t="shared" si="0"/>
        <v>0</v>
      </c>
    </row>
    <row r="11" spans="1:17" s="930" customFormat="1" ht="23.25" customHeight="1">
      <c r="A11" s="985" t="str">
        <f>'PRODUCTION LIST READY PE'!B14</f>
        <v>RE-16PE</v>
      </c>
      <c r="B11" s="986" t="str">
        <f>'PRODUCTION LIST READY PE'!C14</f>
        <v/>
      </c>
      <c r="C11" s="986" t="str">
        <f>'PRODUCTION LIST READY PE'!D14</f>
        <v/>
      </c>
      <c r="D11" s="986" t="str">
        <f>'PRODUCTION LIST READY PE'!E14</f>
        <v/>
      </c>
      <c r="E11" s="986" t="str">
        <f>'PRODUCTION LIST READY PE'!F14</f>
        <v/>
      </c>
      <c r="F11" s="986" t="str">
        <f>'PRODUCTION LIST READY PE'!G14</f>
        <v/>
      </c>
      <c r="G11" s="986" t="str">
        <f>'PRODUCTION LIST READY PE'!H14</f>
        <v/>
      </c>
      <c r="H11" s="986" t="str">
        <f>'PRODUCTION LIST READY PE'!I14</f>
        <v/>
      </c>
      <c r="I11" s="986" t="str">
        <f>'PRODUCTION LIST READY PE'!J14</f>
        <v/>
      </c>
      <c r="J11" s="986" t="str">
        <f>'PRODUCTION LIST READY PE'!K14</f>
        <v/>
      </c>
      <c r="K11" s="986" t="str">
        <f>'PRODUCTION LIST READY PE'!L14</f>
        <v/>
      </c>
      <c r="L11" s="987">
        <f t="shared" si="0"/>
        <v>0</v>
      </c>
    </row>
    <row r="12" spans="1:17" s="930" customFormat="1" ht="23.25" customHeight="1">
      <c r="A12" s="985" t="str">
        <f>'PRODUCTION LIST READY PE'!B15</f>
        <v>RE-17PE</v>
      </c>
      <c r="B12" s="986" t="str">
        <f>'PRODUCTION LIST READY PE'!C15</f>
        <v/>
      </c>
      <c r="C12" s="986" t="str">
        <f>'PRODUCTION LIST READY PE'!D15</f>
        <v/>
      </c>
      <c r="D12" s="986" t="str">
        <f>'PRODUCTION LIST READY PE'!E15</f>
        <v/>
      </c>
      <c r="E12" s="986" t="str">
        <f>'PRODUCTION LIST READY PE'!F15</f>
        <v/>
      </c>
      <c r="F12" s="986" t="str">
        <f>'PRODUCTION LIST READY PE'!G15</f>
        <v/>
      </c>
      <c r="G12" s="986" t="str">
        <f>'PRODUCTION LIST READY PE'!H15</f>
        <v/>
      </c>
      <c r="H12" s="986" t="str">
        <f>'PRODUCTION LIST READY PE'!I15</f>
        <v/>
      </c>
      <c r="I12" s="986" t="str">
        <f>'PRODUCTION LIST READY PE'!J15</f>
        <v/>
      </c>
      <c r="J12" s="986" t="str">
        <f>'PRODUCTION LIST READY PE'!K15</f>
        <v/>
      </c>
      <c r="K12" s="986" t="str">
        <f>'PRODUCTION LIST READY PE'!L15</f>
        <v/>
      </c>
      <c r="L12" s="987">
        <f t="shared" si="0"/>
        <v>0</v>
      </c>
    </row>
    <row r="13" spans="1:17" s="930" customFormat="1" ht="23.25" customHeight="1">
      <c r="A13" s="985" t="str">
        <f>'PRODUCTION LIST READY PE'!B16</f>
        <v>RE-18PE</v>
      </c>
      <c r="B13" s="986" t="str">
        <f>'PRODUCTION LIST READY PE'!C16</f>
        <v/>
      </c>
      <c r="C13" s="986" t="str">
        <f>'PRODUCTION LIST READY PE'!D16</f>
        <v/>
      </c>
      <c r="D13" s="986" t="str">
        <f>'PRODUCTION LIST READY PE'!E16</f>
        <v/>
      </c>
      <c r="E13" s="986" t="str">
        <f>'PRODUCTION LIST READY PE'!F16</f>
        <v/>
      </c>
      <c r="F13" s="986" t="str">
        <f>'PRODUCTION LIST READY PE'!G16</f>
        <v/>
      </c>
      <c r="G13" s="986" t="str">
        <f>'PRODUCTION LIST READY PE'!H16</f>
        <v/>
      </c>
      <c r="H13" s="986" t="str">
        <f>'PRODUCTION LIST READY PE'!I16</f>
        <v/>
      </c>
      <c r="I13" s="986" t="str">
        <f>'PRODUCTION LIST READY PE'!J16</f>
        <v/>
      </c>
      <c r="J13" s="986" t="str">
        <f>'PRODUCTION LIST READY PE'!K16</f>
        <v/>
      </c>
      <c r="K13" s="986" t="str">
        <f>'PRODUCTION LIST READY PE'!L16</f>
        <v/>
      </c>
      <c r="L13" s="987">
        <f t="shared" si="0"/>
        <v>0</v>
      </c>
    </row>
    <row r="14" spans="1:17" s="930" customFormat="1" ht="23.25" customHeight="1">
      <c r="A14" s="985" t="str">
        <f>'PRODUCTION LIST READY PE'!B17</f>
        <v>RE-19PE</v>
      </c>
      <c r="B14" s="986" t="str">
        <f>'PRODUCTION LIST READY PE'!C17</f>
        <v/>
      </c>
      <c r="C14" s="986" t="str">
        <f>'PRODUCTION LIST READY PE'!D17</f>
        <v/>
      </c>
      <c r="D14" s="986" t="str">
        <f>'PRODUCTION LIST READY PE'!E17</f>
        <v/>
      </c>
      <c r="E14" s="986" t="str">
        <f>'PRODUCTION LIST READY PE'!F17</f>
        <v/>
      </c>
      <c r="F14" s="986" t="str">
        <f>'PRODUCTION LIST READY PE'!G17</f>
        <v/>
      </c>
      <c r="G14" s="986" t="str">
        <f>'PRODUCTION LIST READY PE'!H17</f>
        <v/>
      </c>
      <c r="H14" s="986" t="str">
        <f>'PRODUCTION LIST READY PE'!I17</f>
        <v/>
      </c>
      <c r="I14" s="986" t="str">
        <f>'PRODUCTION LIST READY PE'!J17</f>
        <v/>
      </c>
      <c r="J14" s="986" t="str">
        <f>'PRODUCTION LIST READY PE'!K17</f>
        <v/>
      </c>
      <c r="K14" s="986" t="str">
        <f>'PRODUCTION LIST READY PE'!L17</f>
        <v/>
      </c>
      <c r="L14" s="987">
        <f t="shared" si="0"/>
        <v>0</v>
      </c>
    </row>
    <row r="15" spans="1:17" s="930" customFormat="1" ht="23.25" customHeight="1">
      <c r="A15" s="985" t="str">
        <f>'PRODUCTION LIST READY PE'!B18</f>
        <v>RE-20PE</v>
      </c>
      <c r="B15" s="986" t="str">
        <f>'PRODUCTION LIST READY PE'!C18</f>
        <v/>
      </c>
      <c r="C15" s="986" t="str">
        <f>'PRODUCTION LIST READY PE'!D18</f>
        <v/>
      </c>
      <c r="D15" s="986" t="str">
        <f>'PRODUCTION LIST READY PE'!E18</f>
        <v/>
      </c>
      <c r="E15" s="986" t="str">
        <f>'PRODUCTION LIST READY PE'!F18</f>
        <v/>
      </c>
      <c r="F15" s="986" t="str">
        <f>'PRODUCTION LIST READY PE'!G18</f>
        <v/>
      </c>
      <c r="G15" s="986" t="str">
        <f>'PRODUCTION LIST READY PE'!H18</f>
        <v/>
      </c>
      <c r="H15" s="986" t="str">
        <f>'PRODUCTION LIST READY PE'!I18</f>
        <v/>
      </c>
      <c r="I15" s="986" t="str">
        <f>'PRODUCTION LIST READY PE'!J18</f>
        <v/>
      </c>
      <c r="J15" s="986" t="str">
        <f>'PRODUCTION LIST READY PE'!K18</f>
        <v/>
      </c>
      <c r="K15" s="986" t="str">
        <f>'PRODUCTION LIST READY PE'!L18</f>
        <v/>
      </c>
      <c r="L15" s="987">
        <f t="shared" si="0"/>
        <v>0</v>
      </c>
    </row>
    <row r="16" spans="1:17" s="930" customFormat="1" ht="23.25" customHeight="1">
      <c r="A16" s="985" t="str">
        <f>'PRODUCTION LIST READY PE'!B19</f>
        <v>RE-22PE</v>
      </c>
      <c r="B16" s="986" t="str">
        <f>'PRODUCTION LIST READY PE'!C19</f>
        <v/>
      </c>
      <c r="C16" s="986" t="str">
        <f>'PRODUCTION LIST READY PE'!D19</f>
        <v/>
      </c>
      <c r="D16" s="986" t="str">
        <f>'PRODUCTION LIST READY PE'!E19</f>
        <v/>
      </c>
      <c r="E16" s="986" t="str">
        <f>'PRODUCTION LIST READY PE'!F19</f>
        <v/>
      </c>
      <c r="F16" s="986" t="str">
        <f>'PRODUCTION LIST READY PE'!G19</f>
        <v/>
      </c>
      <c r="G16" s="986" t="str">
        <f>'PRODUCTION LIST READY PE'!H19</f>
        <v/>
      </c>
      <c r="H16" s="986" t="str">
        <f>'PRODUCTION LIST READY PE'!I19</f>
        <v/>
      </c>
      <c r="I16" s="986" t="str">
        <f>'PRODUCTION LIST READY PE'!J19</f>
        <v/>
      </c>
      <c r="J16" s="986" t="str">
        <f>'PRODUCTION LIST READY PE'!K19</f>
        <v/>
      </c>
      <c r="K16" s="986" t="str">
        <f>'PRODUCTION LIST READY PE'!L19</f>
        <v/>
      </c>
      <c r="L16" s="987">
        <f t="shared" si="0"/>
        <v>0</v>
      </c>
    </row>
    <row r="17" spans="1:12" s="930" customFormat="1" ht="23.25" customHeight="1">
      <c r="A17" s="985" t="str">
        <f>'PRODUCTION LIST READY PE'!B20</f>
        <v>RE-23PE</v>
      </c>
      <c r="B17" s="986" t="str">
        <f>'PRODUCTION LIST READY PE'!C20</f>
        <v/>
      </c>
      <c r="C17" s="986" t="str">
        <f>'PRODUCTION LIST READY PE'!D20</f>
        <v/>
      </c>
      <c r="D17" s="986" t="str">
        <f>'PRODUCTION LIST READY PE'!E20</f>
        <v/>
      </c>
      <c r="E17" s="986" t="str">
        <f>'PRODUCTION LIST READY PE'!F20</f>
        <v/>
      </c>
      <c r="F17" s="986" t="str">
        <f>'PRODUCTION LIST READY PE'!G20</f>
        <v/>
      </c>
      <c r="G17" s="986" t="str">
        <f>'PRODUCTION LIST READY PE'!H20</f>
        <v/>
      </c>
      <c r="H17" s="986" t="str">
        <f>'PRODUCTION LIST READY PE'!I20</f>
        <v/>
      </c>
      <c r="I17" s="986" t="str">
        <f>'PRODUCTION LIST READY PE'!J20</f>
        <v/>
      </c>
      <c r="J17" s="986" t="str">
        <f>'PRODUCTION LIST READY PE'!K20</f>
        <v/>
      </c>
      <c r="K17" s="986" t="str">
        <f>'PRODUCTION LIST READY PE'!L20</f>
        <v/>
      </c>
      <c r="L17" s="987">
        <f t="shared" si="0"/>
        <v>0</v>
      </c>
    </row>
    <row r="18" spans="1:12" s="930" customFormat="1" ht="23.25" customHeight="1">
      <c r="A18" s="985" t="str">
        <f>'PRODUCTION LIST READY PE'!B21</f>
        <v>RE-24PE</v>
      </c>
      <c r="B18" s="986" t="str">
        <f>'PRODUCTION LIST READY PE'!C21</f>
        <v/>
      </c>
      <c r="C18" s="986" t="str">
        <f>'PRODUCTION LIST READY PE'!D21</f>
        <v/>
      </c>
      <c r="D18" s="986" t="str">
        <f>'PRODUCTION LIST READY PE'!E21</f>
        <v/>
      </c>
      <c r="E18" s="986" t="str">
        <f>'PRODUCTION LIST READY PE'!F21</f>
        <v/>
      </c>
      <c r="F18" s="986" t="str">
        <f>'PRODUCTION LIST READY PE'!G21</f>
        <v/>
      </c>
      <c r="G18" s="986" t="str">
        <f>'PRODUCTION LIST READY PE'!H21</f>
        <v/>
      </c>
      <c r="H18" s="986" t="str">
        <f>'PRODUCTION LIST READY PE'!I21</f>
        <v/>
      </c>
      <c r="I18" s="986" t="str">
        <f>'PRODUCTION LIST READY PE'!J21</f>
        <v/>
      </c>
      <c r="J18" s="986" t="str">
        <f>'PRODUCTION LIST READY PE'!K21</f>
        <v/>
      </c>
      <c r="K18" s="986" t="str">
        <f>'PRODUCTION LIST READY PE'!L21</f>
        <v/>
      </c>
      <c r="L18" s="987">
        <f t="shared" si="0"/>
        <v>0</v>
      </c>
    </row>
    <row r="19" spans="1:12" s="930" customFormat="1" ht="23.25" customHeight="1">
      <c r="A19" s="985" t="str">
        <f>'PRODUCTION LIST READY PE'!B22</f>
        <v>RE-25PE</v>
      </c>
      <c r="B19" s="986" t="str">
        <f>'PRODUCTION LIST READY PE'!C22</f>
        <v/>
      </c>
      <c r="C19" s="986" t="str">
        <f>'PRODUCTION LIST READY PE'!D22</f>
        <v/>
      </c>
      <c r="D19" s="986" t="str">
        <f>'PRODUCTION LIST READY PE'!E22</f>
        <v/>
      </c>
      <c r="E19" s="986" t="str">
        <f>'PRODUCTION LIST READY PE'!F22</f>
        <v/>
      </c>
      <c r="F19" s="986" t="str">
        <f>'PRODUCTION LIST READY PE'!G22</f>
        <v/>
      </c>
      <c r="G19" s="986" t="str">
        <f>'PRODUCTION LIST READY PE'!H22</f>
        <v/>
      </c>
      <c r="H19" s="986" t="str">
        <f>'PRODUCTION LIST READY PE'!I22</f>
        <v/>
      </c>
      <c r="I19" s="986" t="str">
        <f>'PRODUCTION LIST READY PE'!J22</f>
        <v/>
      </c>
      <c r="J19" s="986" t="str">
        <f>'PRODUCTION LIST READY PE'!K22</f>
        <v/>
      </c>
      <c r="K19" s="986" t="str">
        <f>'PRODUCTION LIST READY PE'!L22</f>
        <v/>
      </c>
      <c r="L19" s="987">
        <f t="shared" si="0"/>
        <v>0</v>
      </c>
    </row>
    <row r="20" spans="1:12" s="930" customFormat="1" ht="23.25" customHeight="1">
      <c r="A20" s="985" t="str">
        <f>'PRODUCTION LIST READY PE'!B23</f>
        <v>RE-26PE</v>
      </c>
      <c r="B20" s="986" t="str">
        <f>'PRODUCTION LIST READY PE'!C23</f>
        <v/>
      </c>
      <c r="C20" s="986" t="str">
        <f>'PRODUCTION LIST READY PE'!D23</f>
        <v/>
      </c>
      <c r="D20" s="986" t="str">
        <f>'PRODUCTION LIST READY PE'!E23</f>
        <v/>
      </c>
      <c r="E20" s="986" t="str">
        <f>'PRODUCTION LIST READY PE'!F23</f>
        <v/>
      </c>
      <c r="F20" s="986" t="str">
        <f>'PRODUCTION LIST READY PE'!G23</f>
        <v/>
      </c>
      <c r="G20" s="986" t="str">
        <f>'PRODUCTION LIST READY PE'!H23</f>
        <v/>
      </c>
      <c r="H20" s="986" t="str">
        <f>'PRODUCTION LIST READY PE'!I23</f>
        <v/>
      </c>
      <c r="I20" s="986" t="str">
        <f>'PRODUCTION LIST READY PE'!J23</f>
        <v/>
      </c>
      <c r="J20" s="986" t="str">
        <f>'PRODUCTION LIST READY PE'!K23</f>
        <v/>
      </c>
      <c r="K20" s="986" t="str">
        <f>'PRODUCTION LIST READY PE'!L23</f>
        <v/>
      </c>
      <c r="L20" s="987">
        <f t="shared" si="0"/>
        <v>0</v>
      </c>
    </row>
    <row r="21" spans="1:12" s="930" customFormat="1" ht="23.25" customHeight="1">
      <c r="A21" s="985" t="str">
        <f>'PRODUCTION LIST READY PE'!B24</f>
        <v>RE-27PE</v>
      </c>
      <c r="B21" s="986" t="str">
        <f>'PRODUCTION LIST READY PE'!C24</f>
        <v/>
      </c>
      <c r="C21" s="986" t="str">
        <f>'PRODUCTION LIST READY PE'!D24</f>
        <v/>
      </c>
      <c r="D21" s="986" t="str">
        <f>'PRODUCTION LIST READY PE'!E24</f>
        <v/>
      </c>
      <c r="E21" s="986" t="str">
        <f>'PRODUCTION LIST READY PE'!F24</f>
        <v/>
      </c>
      <c r="F21" s="986" t="str">
        <f>'PRODUCTION LIST READY PE'!G24</f>
        <v/>
      </c>
      <c r="G21" s="986" t="str">
        <f>'PRODUCTION LIST READY PE'!H24</f>
        <v/>
      </c>
      <c r="H21" s="986" t="str">
        <f>'PRODUCTION LIST READY PE'!I24</f>
        <v/>
      </c>
      <c r="I21" s="986" t="str">
        <f>'PRODUCTION LIST READY PE'!J24</f>
        <v/>
      </c>
      <c r="J21" s="986" t="str">
        <f>'PRODUCTION LIST READY PE'!K24</f>
        <v/>
      </c>
      <c r="K21" s="986" t="str">
        <f>'PRODUCTION LIST READY PE'!L24</f>
        <v/>
      </c>
      <c r="L21" s="987">
        <f t="shared" si="0"/>
        <v>0</v>
      </c>
    </row>
    <row r="22" spans="1:12" s="930" customFormat="1" ht="23.25" customHeight="1">
      <c r="A22" s="985" t="str">
        <f>'PRODUCTION LIST READY PE'!B25</f>
        <v>RE-35PE</v>
      </c>
      <c r="B22" s="986" t="str">
        <f>'PRODUCTION LIST READY PE'!C25</f>
        <v/>
      </c>
      <c r="C22" s="986" t="str">
        <f>'PRODUCTION LIST READY PE'!D25</f>
        <v/>
      </c>
      <c r="D22" s="986" t="str">
        <f>'PRODUCTION LIST READY PE'!E25</f>
        <v/>
      </c>
      <c r="E22" s="986" t="str">
        <f>'PRODUCTION LIST READY PE'!F25</f>
        <v/>
      </c>
      <c r="F22" s="986" t="str">
        <f>'PRODUCTION LIST READY PE'!G25</f>
        <v/>
      </c>
      <c r="G22" s="986" t="str">
        <f>'PRODUCTION LIST READY PE'!H25</f>
        <v/>
      </c>
      <c r="H22" s="986" t="str">
        <f>'PRODUCTION LIST READY PE'!I25</f>
        <v/>
      </c>
      <c r="I22" s="986" t="str">
        <f>'PRODUCTION LIST READY PE'!J25</f>
        <v/>
      </c>
      <c r="J22" s="986" t="str">
        <f>'PRODUCTION LIST READY PE'!K25</f>
        <v/>
      </c>
      <c r="K22" s="986" t="str">
        <f>'PRODUCTION LIST READY PE'!L25</f>
        <v/>
      </c>
      <c r="L22" s="987">
        <f t="shared" si="0"/>
        <v>0</v>
      </c>
    </row>
    <row r="23" spans="1:12" s="930" customFormat="1" ht="23.25" customHeight="1">
      <c r="A23" s="985" t="str">
        <f>'PRODUCTION LIST READY PE'!B26</f>
        <v>RE-36PE</v>
      </c>
      <c r="B23" s="986" t="str">
        <f>'PRODUCTION LIST READY PE'!C26</f>
        <v/>
      </c>
      <c r="C23" s="986" t="str">
        <f>'PRODUCTION LIST READY PE'!D26</f>
        <v/>
      </c>
      <c r="D23" s="986" t="str">
        <f>'PRODUCTION LIST READY PE'!E26</f>
        <v/>
      </c>
      <c r="E23" s="986" t="str">
        <f>'PRODUCTION LIST READY PE'!F26</f>
        <v/>
      </c>
      <c r="F23" s="986" t="str">
        <f>'PRODUCTION LIST READY PE'!G26</f>
        <v/>
      </c>
      <c r="G23" s="986" t="str">
        <f>'PRODUCTION LIST READY PE'!H26</f>
        <v/>
      </c>
      <c r="H23" s="986" t="str">
        <f>'PRODUCTION LIST READY PE'!I26</f>
        <v/>
      </c>
      <c r="I23" s="986" t="str">
        <f>'PRODUCTION LIST READY PE'!J26</f>
        <v/>
      </c>
      <c r="J23" s="986" t="str">
        <f>'PRODUCTION LIST READY PE'!K26</f>
        <v/>
      </c>
      <c r="K23" s="986" t="str">
        <f>'PRODUCTION LIST READY PE'!L26</f>
        <v/>
      </c>
      <c r="L23" s="987">
        <f t="shared" si="0"/>
        <v>0</v>
      </c>
    </row>
    <row r="24" spans="1:12" s="930" customFormat="1" ht="23.25" customHeight="1">
      <c r="A24" s="985" t="str">
        <f>'PRODUCTION LIST READY PE'!B27</f>
        <v>RE-38PE</v>
      </c>
      <c r="B24" s="986" t="str">
        <f>'PRODUCTION LIST READY PE'!C27</f>
        <v/>
      </c>
      <c r="C24" s="986" t="str">
        <f>'PRODUCTION LIST READY PE'!D27</f>
        <v/>
      </c>
      <c r="D24" s="986" t="str">
        <f>'PRODUCTION LIST READY PE'!E27</f>
        <v/>
      </c>
      <c r="E24" s="986" t="str">
        <f>'PRODUCTION LIST READY PE'!F27</f>
        <v/>
      </c>
      <c r="F24" s="986" t="str">
        <f>'PRODUCTION LIST READY PE'!G27</f>
        <v/>
      </c>
      <c r="G24" s="986" t="str">
        <f>'PRODUCTION LIST READY PE'!H27</f>
        <v/>
      </c>
      <c r="H24" s="986" t="str">
        <f>'PRODUCTION LIST READY PE'!I27</f>
        <v/>
      </c>
      <c r="I24" s="986" t="str">
        <f>'PRODUCTION LIST READY PE'!J27</f>
        <v/>
      </c>
      <c r="J24" s="986" t="str">
        <f>'PRODUCTION LIST READY PE'!K27</f>
        <v/>
      </c>
      <c r="K24" s="986" t="str">
        <f>'PRODUCTION LIST READY PE'!L27</f>
        <v/>
      </c>
      <c r="L24" s="987">
        <f t="shared" si="0"/>
        <v>0</v>
      </c>
    </row>
    <row r="25" spans="1:12" s="930" customFormat="1" ht="23.25" customHeight="1">
      <c r="A25" s="985" t="str">
        <f>'PRODUCTION LIST READY PE'!B28</f>
        <v>RE-39PE</v>
      </c>
      <c r="B25" s="986" t="str">
        <f>'PRODUCTION LIST READY PE'!C28</f>
        <v/>
      </c>
      <c r="C25" s="986" t="str">
        <f>'PRODUCTION LIST READY PE'!D28</f>
        <v/>
      </c>
      <c r="D25" s="986" t="str">
        <f>'PRODUCTION LIST READY PE'!E28</f>
        <v/>
      </c>
      <c r="E25" s="986" t="str">
        <f>'PRODUCTION LIST READY PE'!F28</f>
        <v/>
      </c>
      <c r="F25" s="988" t="str">
        <f>'PRODUCTION LIST READY PE'!G28</f>
        <v/>
      </c>
      <c r="G25" s="988" t="str">
        <f>'PRODUCTION LIST READY PE'!H28</f>
        <v/>
      </c>
      <c r="H25" s="986" t="str">
        <f>'PRODUCTION LIST READY PE'!I28</f>
        <v/>
      </c>
      <c r="I25" s="986" t="str">
        <f>'PRODUCTION LIST READY PE'!J28</f>
        <v/>
      </c>
      <c r="J25" s="986" t="str">
        <f>'PRODUCTION LIST READY PE'!K28</f>
        <v/>
      </c>
      <c r="K25" s="986" t="str">
        <f>'PRODUCTION LIST READY PE'!L28</f>
        <v/>
      </c>
      <c r="L25" s="987">
        <f t="shared" si="0"/>
        <v>0</v>
      </c>
    </row>
    <row r="26" spans="1:12" ht="23.25" customHeight="1">
      <c r="B26" s="930"/>
      <c r="C26" s="24" t="s">
        <v>52</v>
      </c>
      <c r="D26" s="933"/>
      <c r="E26" s="934"/>
      <c r="F26" s="989"/>
      <c r="G26" s="989"/>
      <c r="H26" s="24" t="s">
        <v>55</v>
      </c>
      <c r="I26" s="976"/>
      <c r="J26" s="976"/>
      <c r="K26" s="976"/>
      <c r="L26" s="934"/>
    </row>
    <row r="27" spans="1:12" ht="23.25" customHeight="1">
      <c r="B27" s="930"/>
      <c r="C27" s="24" t="s">
        <v>54</v>
      </c>
      <c r="D27" s="933"/>
      <c r="E27" s="934"/>
      <c r="H27" s="24" t="s">
        <v>53</v>
      </c>
      <c r="I27" s="990"/>
      <c r="J27" s="990"/>
      <c r="K27" s="990"/>
      <c r="L27" s="937"/>
    </row>
    <row r="28" spans="1:12" ht="23.25" customHeight="1">
      <c r="E28" s="24"/>
      <c r="H28" s="24" t="s">
        <v>56</v>
      </c>
      <c r="I28" s="990"/>
      <c r="J28" s="990"/>
      <c r="K28" s="990"/>
      <c r="L28" s="937"/>
    </row>
  </sheetData>
  <sheetProtection selectLockedCells="1" selectUnlockedCells="1"/>
  <autoFilter ref="L4:L5" xr:uid="{DFBFDA81-F110-874D-8055-EBDB4A3534EE}"/>
  <mergeCells count="3">
    <mergeCell ref="A1:E1"/>
    <mergeCell ref="A3:F3"/>
    <mergeCell ref="H3:I3"/>
  </mergeCells>
  <pageMargins left="0.23622047244094491" right="0.23622047244094491" top="0.74803149606299213" bottom="0.74803149606299213" header="0.31496062992125984" footer="0.31496062992125984"/>
  <pageSetup paperSize="9" scale="90" fitToWidth="0" fitToHeight="0" orientation="portrait" horizontalDpi="4294967292" verticalDpi="4294967292" r:id="rId1"/>
  <headerFooter alignWithMargins="0">
    <firstHeader>&amp;LPACKING LIST - 360 VOLUMES&amp;R&amp;G</firstHeader>
    <firstFooter>&amp;CStran &amp;P od &amp;N</first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0E840A-4CEC-41E6-9FF7-306CA7D4A962}">
  <sheetPr codeName="Sheet6">
    <tabColor theme="0" tint="-4.9989318521683403E-2"/>
  </sheetPr>
  <dimension ref="A1:T50"/>
  <sheetViews>
    <sheetView showGridLines="0" topLeftCell="A41" zoomScaleNormal="100" workbookViewId="0">
      <selection activeCell="H48" sqref="H48"/>
    </sheetView>
  </sheetViews>
  <sheetFormatPr defaultColWidth="12.19921875" defaultRowHeight="23.25" customHeight="1"/>
  <cols>
    <col min="1" max="1" width="4.5" style="2" customWidth="1"/>
    <col min="2" max="2" width="9" style="2" customWidth="1"/>
    <col min="3" max="12" width="6.59765625" style="2" customWidth="1"/>
    <col min="13" max="13" width="7.5" style="2" customWidth="1"/>
    <col min="14" max="14" width="8" style="2" bestFit="1" customWidth="1"/>
    <col min="15" max="15" width="6.5" style="2" customWidth="1"/>
    <col min="16" max="16384" width="12.19921875" style="2"/>
  </cols>
  <sheetData>
    <row r="1" spans="1:20" ht="26.4" customHeight="1">
      <c r="B1" s="18"/>
      <c r="C1" s="18"/>
      <c r="F1" s="124" t="s">
        <v>516</v>
      </c>
      <c r="G1" s="293">
        <f>M5</f>
        <v>0</v>
      </c>
      <c r="H1" s="49" t="s">
        <v>5</v>
      </c>
      <c r="I1" s="372">
        <f>'READY PU'!K3+REDUCTOR!K3</f>
        <v>0</v>
      </c>
      <c r="J1" s="371"/>
      <c r="K1" s="371"/>
      <c r="L1" s="371"/>
      <c r="M1" s="371"/>
    </row>
    <row r="2" spans="1:20" ht="22.2" customHeight="1">
      <c r="E2" s="125"/>
      <c r="F2" s="124"/>
      <c r="G2" s="291"/>
      <c r="H2" s="19"/>
      <c r="I2" s="19"/>
      <c r="J2" s="19"/>
      <c r="K2" s="19"/>
      <c r="L2" s="19"/>
    </row>
    <row r="3" spans="1:20" ht="25.2" customHeight="1">
      <c r="B3" s="335" t="s">
        <v>19</v>
      </c>
      <c r="C3" s="16"/>
      <c r="F3" s="208"/>
      <c r="G3" s="207"/>
      <c r="I3" s="208" t="s">
        <v>100</v>
      </c>
    </row>
    <row r="4" spans="1:20" ht="39.6" customHeight="1">
      <c r="B4" s="1110">
        <f>'PRODUCTION LIST READY GRP'!C4</f>
        <v>0</v>
      </c>
      <c r="C4" s="1111"/>
      <c r="D4" s="1111"/>
      <c r="E4" s="1111"/>
      <c r="F4" s="1111"/>
      <c r="G4" s="1112"/>
      <c r="H4" s="262"/>
      <c r="I4" s="1107">
        <f>'PRODUCTION LIST READY GRP'!P4</f>
        <v>0</v>
      </c>
      <c r="J4" s="1108"/>
      <c r="K4" s="1108"/>
      <c r="L4" s="1108"/>
      <c r="M4" s="1109"/>
    </row>
    <row r="5" spans="1:20" ht="21.6" customHeight="1" thickBot="1">
      <c r="B5" s="271"/>
      <c r="C5" s="271"/>
      <c r="D5" s="271"/>
      <c r="E5" s="271"/>
      <c r="F5" s="271"/>
      <c r="G5" s="271"/>
      <c r="H5" s="262"/>
      <c r="I5" s="262"/>
      <c r="J5" s="262"/>
      <c r="K5" s="262"/>
      <c r="L5" s="262"/>
      <c r="M5" s="295">
        <f>SUM(M8:M52)</f>
        <v>0</v>
      </c>
      <c r="N5" s="295">
        <f t="shared" ref="N5:O5" si="0">SUM(N8:N52)</f>
        <v>0</v>
      </c>
      <c r="O5" s="295">
        <f t="shared" si="0"/>
        <v>0</v>
      </c>
    </row>
    <row r="6" spans="1:20" ht="48.75" customHeight="1" thickBot="1">
      <c r="A6" s="268" t="s">
        <v>124</v>
      </c>
      <c r="B6" s="267" t="s">
        <v>20</v>
      </c>
      <c r="C6" s="265" t="s">
        <v>714</v>
      </c>
      <c r="D6" s="265" t="s">
        <v>632</v>
      </c>
      <c r="E6" s="265" t="s">
        <v>635</v>
      </c>
      <c r="F6" s="265" t="s">
        <v>713</v>
      </c>
      <c r="G6" s="265" t="s">
        <v>634</v>
      </c>
      <c r="H6" s="263" t="s">
        <v>751</v>
      </c>
      <c r="I6" s="266" t="s">
        <v>710</v>
      </c>
      <c r="J6" s="266" t="s">
        <v>711</v>
      </c>
      <c r="K6" s="265" t="s">
        <v>715</v>
      </c>
      <c r="L6" s="392" t="s">
        <v>712</v>
      </c>
      <c r="M6" s="264" t="s">
        <v>178</v>
      </c>
      <c r="N6" s="264" t="s">
        <v>49</v>
      </c>
      <c r="O6" s="264" t="s">
        <v>182</v>
      </c>
      <c r="Q6" s="49"/>
      <c r="R6" s="1113"/>
      <c r="S6" s="1113"/>
      <c r="T6" s="1113"/>
    </row>
    <row r="7" spans="1:20" ht="24" customHeight="1" thickBot="1">
      <c r="A7" s="209" t="s">
        <v>1403</v>
      </c>
      <c r="B7" s="210"/>
      <c r="C7" s="210"/>
      <c r="D7" s="210"/>
      <c r="E7" s="210"/>
      <c r="F7" s="210"/>
      <c r="G7" s="210"/>
      <c r="H7" s="210"/>
      <c r="I7" s="210"/>
      <c r="J7" s="210"/>
      <c r="K7" s="377"/>
      <c r="L7" s="377"/>
      <c r="Q7" s="19"/>
      <c r="R7" s="19"/>
      <c r="S7" s="19"/>
      <c r="T7" s="19"/>
    </row>
    <row r="8" spans="1:20" ht="22.5" customHeight="1" thickBot="1">
      <c r="A8" s="378">
        <f>'READY PU'!E12</f>
        <v>0</v>
      </c>
      <c r="B8" s="284" t="str">
        <f>'READY PU'!D12</f>
        <v>RE-1PU</v>
      </c>
      <c r="C8" s="379" t="str">
        <f>IF('READY PU'!K12=0,"",'READY PU'!K12)</f>
        <v/>
      </c>
      <c r="D8" s="379" t="str">
        <f>IF('READY PU'!L12=0,"",'READY PU'!L12)</f>
        <v/>
      </c>
      <c r="E8" s="379" t="str">
        <f>IF('READY PU'!M12=0,"",'READY PU'!M12)</f>
        <v/>
      </c>
      <c r="F8" s="379" t="str">
        <f>IF('READY PU'!N12=0,"",'READY PU'!N12)</f>
        <v/>
      </c>
      <c r="G8" s="379" t="str">
        <f>IF('READY PU'!O12=0,"",'READY PU'!O12)</f>
        <v/>
      </c>
      <c r="H8" s="379" t="str">
        <f>IF('READY PU'!P12=0,"",'READY PU'!P12)</f>
        <v/>
      </c>
      <c r="I8" s="379" t="str">
        <f>IF('READY PU'!Q12=0,"",'READY PU'!Q12)</f>
        <v/>
      </c>
      <c r="J8" s="379" t="str">
        <f>IF('READY PU'!R12=0,"",'READY PU'!R12)</f>
        <v/>
      </c>
      <c r="K8" s="379" t="str">
        <f>IF('READY PU'!S12=0,"",'READY PU'!S12)</f>
        <v/>
      </c>
      <c r="L8" s="379" t="str">
        <f>IF('READY PU'!T12=0,"",'READY PU'!T12)</f>
        <v/>
      </c>
      <c r="M8" s="219">
        <f>SUM(C8:L8)</f>
        <v>0</v>
      </c>
      <c r="N8" s="219">
        <f>M8*'READY PU'!H12</f>
        <v>0</v>
      </c>
      <c r="O8" s="380">
        <f>M8*'READY PU'!AN12</f>
        <v>0</v>
      </c>
      <c r="R8" s="208"/>
      <c r="S8" s="292"/>
      <c r="T8" s="292"/>
    </row>
    <row r="9" spans="1:20" ht="22.5" customHeight="1" thickBot="1">
      <c r="A9" s="378">
        <f>'READY PU'!E13</f>
        <v>0</v>
      </c>
      <c r="B9" s="284" t="str">
        <f>'READY PU'!D13</f>
        <v>RE-2PU</v>
      </c>
      <c r="C9" s="379" t="str">
        <f>IF('READY PU'!K13=0,"",'READY PU'!K13)</f>
        <v/>
      </c>
      <c r="D9" s="379" t="str">
        <f>IF('READY PU'!L13=0,"",'READY PU'!L13)</f>
        <v/>
      </c>
      <c r="E9" s="379" t="str">
        <f>IF('READY PU'!M13=0,"",'READY PU'!M13)</f>
        <v/>
      </c>
      <c r="F9" s="379" t="str">
        <f>IF('READY PU'!N13=0,"",'READY PU'!N13)</f>
        <v/>
      </c>
      <c r="G9" s="379" t="str">
        <f>IF('READY PU'!O13=0,"",'READY PU'!O13)</f>
        <v/>
      </c>
      <c r="H9" s="379" t="str">
        <f>IF('READY PU'!P13=0,"",'READY PU'!P13)</f>
        <v/>
      </c>
      <c r="I9" s="379" t="str">
        <f>IF('READY PU'!Q13=0,"",'READY PU'!Q13)</f>
        <v/>
      </c>
      <c r="J9" s="379" t="str">
        <f>IF('READY PU'!R13=0,"",'READY PU'!R13)</f>
        <v/>
      </c>
      <c r="K9" s="379" t="str">
        <f>IF('READY PU'!S13=0,"",'READY PU'!S13)</f>
        <v/>
      </c>
      <c r="L9" s="379" t="str">
        <f>IF('READY PU'!T13=0,"",'READY PU'!T13)</f>
        <v/>
      </c>
      <c r="M9" s="219">
        <f t="shared" ref="M9:M47" si="1">SUM(C9:L9)</f>
        <v>0</v>
      </c>
      <c r="N9" s="219">
        <f>M9*'READY PU'!H13</f>
        <v>0</v>
      </c>
      <c r="O9" s="380">
        <f>M9*'READY PU'!AN13</f>
        <v>0</v>
      </c>
      <c r="Q9" s="262"/>
      <c r="R9" s="1106"/>
      <c r="S9" s="1106"/>
      <c r="T9" s="1106"/>
    </row>
    <row r="10" spans="1:20" ht="22.5" customHeight="1" thickBot="1">
      <c r="A10" s="378">
        <f>'READY PU'!E14</f>
        <v>0</v>
      </c>
      <c r="B10" s="284" t="str">
        <f>'READY PU'!D14</f>
        <v>RE-3PU</v>
      </c>
      <c r="C10" s="379" t="str">
        <f>IF('READY PU'!K14=0,"",'READY PU'!K14)</f>
        <v/>
      </c>
      <c r="D10" s="379" t="str">
        <f>IF('READY PU'!L14=0,"",'READY PU'!L14)</f>
        <v/>
      </c>
      <c r="E10" s="379" t="str">
        <f>IF('READY PU'!M14=0,"",'READY PU'!M14)</f>
        <v/>
      </c>
      <c r="F10" s="379" t="str">
        <f>IF('READY PU'!N14=0,"",'READY PU'!N14)</f>
        <v/>
      </c>
      <c r="G10" s="379" t="str">
        <f>IF('READY PU'!O14=0,"",'READY PU'!O14)</f>
        <v/>
      </c>
      <c r="H10" s="379" t="str">
        <f>IF('READY PU'!P14=0,"",'READY PU'!P14)</f>
        <v/>
      </c>
      <c r="I10" s="379" t="str">
        <f>IF('READY PU'!Q14=0,"",'READY PU'!Q14)</f>
        <v/>
      </c>
      <c r="J10" s="379" t="str">
        <f>IF('READY PU'!R14=0,"",'READY PU'!R14)</f>
        <v/>
      </c>
      <c r="K10" s="379" t="str">
        <f>IF('READY PU'!S14=0,"",'READY PU'!S14)</f>
        <v/>
      </c>
      <c r="L10" s="379" t="str">
        <f>IF('READY PU'!T14=0,"",'READY PU'!T14)</f>
        <v/>
      </c>
      <c r="M10" s="219">
        <f t="shared" si="1"/>
        <v>0</v>
      </c>
      <c r="N10" s="219">
        <f>M10*'READY PU'!H14</f>
        <v>0</v>
      </c>
      <c r="O10" s="380">
        <f>M10*'READY PU'!AN14</f>
        <v>0</v>
      </c>
    </row>
    <row r="11" spans="1:20" ht="22.5" customHeight="1" thickBot="1">
      <c r="A11" s="378">
        <f>'READY PU'!E15</f>
        <v>0</v>
      </c>
      <c r="B11" s="284" t="str">
        <f>'READY PU'!D15</f>
        <v>RE-4PU</v>
      </c>
      <c r="C11" s="379" t="str">
        <f>IF('READY PU'!K15=0,"",'READY PU'!K15)</f>
        <v/>
      </c>
      <c r="D11" s="379" t="str">
        <f>IF('READY PU'!L15=0,"",'READY PU'!L15)</f>
        <v/>
      </c>
      <c r="E11" s="379" t="str">
        <f>IF('READY PU'!M15=0,"",'READY PU'!M15)</f>
        <v/>
      </c>
      <c r="F11" s="379" t="str">
        <f>IF('READY PU'!N15=0,"",'READY PU'!N15)</f>
        <v/>
      </c>
      <c r="G11" s="379" t="str">
        <f>IF('READY PU'!O15=0,"",'READY PU'!O15)</f>
        <v/>
      </c>
      <c r="H11" s="379" t="str">
        <f>IF('READY PU'!P15=0,"",'READY PU'!P15)</f>
        <v/>
      </c>
      <c r="I11" s="379" t="str">
        <f>IF('READY PU'!Q15=0,"",'READY PU'!Q15)</f>
        <v/>
      </c>
      <c r="J11" s="379" t="str">
        <f>IF('READY PU'!R15=0,"",'READY PU'!R15)</f>
        <v/>
      </c>
      <c r="K11" s="379" t="str">
        <f>IF('READY PU'!S15=0,"",'READY PU'!S15)</f>
        <v/>
      </c>
      <c r="L11" s="379" t="str">
        <f>IF('READY PU'!T15=0,"",'READY PU'!T15)</f>
        <v/>
      </c>
      <c r="M11" s="219">
        <f t="shared" si="1"/>
        <v>0</v>
      </c>
      <c r="N11" s="219">
        <f>M11*'READY PU'!H15</f>
        <v>0</v>
      </c>
      <c r="O11" s="380">
        <f>M11*'READY PU'!AN15</f>
        <v>0</v>
      </c>
    </row>
    <row r="12" spans="1:20" ht="22.5" customHeight="1" thickBot="1">
      <c r="A12" s="378">
        <f>'READY PU'!E16</f>
        <v>0</v>
      </c>
      <c r="B12" s="284" t="str">
        <f>'READY PU'!D16</f>
        <v>RE-5PU</v>
      </c>
      <c r="C12" s="379" t="str">
        <f>IF('READY PU'!K16=0,"",'READY PU'!K16)</f>
        <v/>
      </c>
      <c r="D12" s="379" t="str">
        <f>IF('READY PU'!L16=0,"",'READY PU'!L16)</f>
        <v/>
      </c>
      <c r="E12" s="379" t="str">
        <f>IF('READY PU'!M16=0,"",'READY PU'!M16)</f>
        <v/>
      </c>
      <c r="F12" s="379" t="str">
        <f>IF('READY PU'!N16=0,"",'READY PU'!N16)</f>
        <v/>
      </c>
      <c r="G12" s="379" t="str">
        <f>IF('READY PU'!O16=0,"",'READY PU'!O16)</f>
        <v/>
      </c>
      <c r="H12" s="379" t="str">
        <f>IF('READY PU'!P16=0,"",'READY PU'!P16)</f>
        <v/>
      </c>
      <c r="I12" s="379" t="str">
        <f>IF('READY PU'!Q16=0,"",'READY PU'!Q16)</f>
        <v/>
      </c>
      <c r="J12" s="379" t="str">
        <f>IF('READY PU'!R16=0,"",'READY PU'!R16)</f>
        <v/>
      </c>
      <c r="K12" s="379" t="str">
        <f>IF('READY PU'!S16=0,"",'READY PU'!S16)</f>
        <v/>
      </c>
      <c r="L12" s="379" t="str">
        <f>IF('READY PU'!T16=0,"",'READY PU'!T16)</f>
        <v/>
      </c>
      <c r="M12" s="219">
        <f t="shared" si="1"/>
        <v>0</v>
      </c>
      <c r="N12" s="219">
        <f>M12*'READY PU'!H16</f>
        <v>0</v>
      </c>
      <c r="O12" s="380">
        <f>M12*'READY PU'!AN16</f>
        <v>0</v>
      </c>
    </row>
    <row r="13" spans="1:20" ht="22.5" customHeight="1" thickBot="1">
      <c r="A13" s="378">
        <f>'READY PU'!E17</f>
        <v>0</v>
      </c>
      <c r="B13" s="284" t="str">
        <f>'READY PU'!D17</f>
        <v>RE-6PU</v>
      </c>
      <c r="C13" s="379" t="str">
        <f>IF('READY PU'!K17=0,"",'READY PU'!K17)</f>
        <v/>
      </c>
      <c r="D13" s="379" t="str">
        <f>IF('READY PU'!L17=0,"",'READY PU'!L17)</f>
        <v/>
      </c>
      <c r="E13" s="379" t="str">
        <f>IF('READY PU'!M17=0,"",'READY PU'!M17)</f>
        <v/>
      </c>
      <c r="F13" s="379" t="str">
        <f>IF('READY PU'!N17=0,"",'READY PU'!N17)</f>
        <v/>
      </c>
      <c r="G13" s="379" t="str">
        <f>IF('READY PU'!O17=0,"",'READY PU'!O17)</f>
        <v/>
      </c>
      <c r="H13" s="379" t="str">
        <f>IF('READY PU'!P17=0,"",'READY PU'!P17)</f>
        <v/>
      </c>
      <c r="I13" s="379" t="str">
        <f>IF('READY PU'!Q17=0,"",'READY PU'!Q17)</f>
        <v/>
      </c>
      <c r="J13" s="379" t="str">
        <f>IF('READY PU'!R17=0,"",'READY PU'!R17)</f>
        <v/>
      </c>
      <c r="K13" s="379" t="str">
        <f>IF('READY PU'!S17=0,"",'READY PU'!S17)</f>
        <v/>
      </c>
      <c r="L13" s="379" t="str">
        <f>IF('READY PU'!T17=0,"",'READY PU'!T17)</f>
        <v/>
      </c>
      <c r="M13" s="219">
        <f t="shared" si="1"/>
        <v>0</v>
      </c>
      <c r="N13" s="219">
        <f>M13*'READY PU'!H17</f>
        <v>0</v>
      </c>
      <c r="O13" s="380">
        <f>M13*'READY PU'!AN17</f>
        <v>0</v>
      </c>
    </row>
    <row r="14" spans="1:20" ht="22.5" customHeight="1" thickBot="1">
      <c r="A14" s="378">
        <f>'READY PU'!E18</f>
        <v>0</v>
      </c>
      <c r="B14" s="284" t="str">
        <f>'READY PU'!D18</f>
        <v>RE-7PU</v>
      </c>
      <c r="C14" s="379" t="str">
        <f>IF('READY PU'!K18=0,"",'READY PU'!K18)</f>
        <v/>
      </c>
      <c r="D14" s="379" t="str">
        <f>IF('READY PU'!L18=0,"",'READY PU'!L18)</f>
        <v/>
      </c>
      <c r="E14" s="379" t="str">
        <f>IF('READY PU'!M18=0,"",'READY PU'!M18)</f>
        <v/>
      </c>
      <c r="F14" s="379" t="str">
        <f>IF('READY PU'!N18=0,"",'READY PU'!N18)</f>
        <v/>
      </c>
      <c r="G14" s="379" t="str">
        <f>IF('READY PU'!O18=0,"",'READY PU'!O18)</f>
        <v/>
      </c>
      <c r="H14" s="379" t="str">
        <f>IF('READY PU'!P18=0,"",'READY PU'!P18)</f>
        <v/>
      </c>
      <c r="I14" s="379" t="str">
        <f>IF('READY PU'!Q18=0,"",'READY PU'!Q18)</f>
        <v/>
      </c>
      <c r="J14" s="379" t="str">
        <f>IF('READY PU'!R18=0,"",'READY PU'!R18)</f>
        <v/>
      </c>
      <c r="K14" s="379" t="str">
        <f>IF('READY PU'!S18=0,"",'READY PU'!S18)</f>
        <v/>
      </c>
      <c r="L14" s="379" t="str">
        <f>IF('READY PU'!T18=0,"",'READY PU'!T18)</f>
        <v/>
      </c>
      <c r="M14" s="219">
        <f t="shared" si="1"/>
        <v>0</v>
      </c>
      <c r="N14" s="219">
        <f>M14*'READY PU'!H18</f>
        <v>0</v>
      </c>
      <c r="O14" s="380">
        <f>M14*'READY PU'!AN18</f>
        <v>0</v>
      </c>
    </row>
    <row r="15" spans="1:20" ht="23.25" customHeight="1" thickBot="1">
      <c r="A15" s="378">
        <f>'READY PU'!E19</f>
        <v>0</v>
      </c>
      <c r="B15" s="284" t="str">
        <f>'READY PU'!D19</f>
        <v>RE-8PU</v>
      </c>
      <c r="C15" s="379" t="str">
        <f>IF('READY PU'!K19=0,"",'READY PU'!K19)</f>
        <v/>
      </c>
      <c r="D15" s="379" t="str">
        <f>IF('READY PU'!L19=0,"",'READY PU'!L19)</f>
        <v/>
      </c>
      <c r="E15" s="379" t="str">
        <f>IF('READY PU'!M19=0,"",'READY PU'!M19)</f>
        <v/>
      </c>
      <c r="F15" s="379" t="str">
        <f>IF('READY PU'!N19=0,"",'READY PU'!N19)</f>
        <v/>
      </c>
      <c r="G15" s="379" t="str">
        <f>IF('READY PU'!O19=0,"",'READY PU'!O19)</f>
        <v/>
      </c>
      <c r="H15" s="379" t="str">
        <f>IF('READY PU'!P19=0,"",'READY PU'!P19)</f>
        <v/>
      </c>
      <c r="I15" s="379" t="str">
        <f>IF('READY PU'!Q19=0,"",'READY PU'!Q19)</f>
        <v/>
      </c>
      <c r="J15" s="379" t="str">
        <f>IF('READY PU'!R19=0,"",'READY PU'!R19)</f>
        <v/>
      </c>
      <c r="K15" s="379" t="str">
        <f>IF('READY PU'!S19=0,"",'READY PU'!S19)</f>
        <v/>
      </c>
      <c r="L15" s="379" t="str">
        <f>IF('READY PU'!T19=0,"",'READY PU'!T19)</f>
        <v/>
      </c>
      <c r="M15" s="219">
        <f t="shared" si="1"/>
        <v>0</v>
      </c>
      <c r="N15" s="219">
        <f>M15*'READY PU'!H19</f>
        <v>0</v>
      </c>
      <c r="O15" s="380">
        <f>M15*'READY PU'!AN19</f>
        <v>0</v>
      </c>
    </row>
    <row r="16" spans="1:20" ht="23.25" customHeight="1" thickBot="1">
      <c r="A16" s="378">
        <f>'READY PU'!E20</f>
        <v>0</v>
      </c>
      <c r="B16" s="284" t="str">
        <f>'READY PU'!D20</f>
        <v>RE-9PU</v>
      </c>
      <c r="C16" s="379" t="str">
        <f>IF('READY PU'!K20=0,"",'READY PU'!K20)</f>
        <v/>
      </c>
      <c r="D16" s="379" t="str">
        <f>IF('READY PU'!L20=0,"",'READY PU'!L20)</f>
        <v/>
      </c>
      <c r="E16" s="379" t="str">
        <f>IF('READY PU'!M20=0,"",'READY PU'!M20)</f>
        <v/>
      </c>
      <c r="F16" s="379" t="str">
        <f>IF('READY PU'!N20=0,"",'READY PU'!N20)</f>
        <v/>
      </c>
      <c r="G16" s="379" t="str">
        <f>IF('READY PU'!O20=0,"",'READY PU'!O20)</f>
        <v/>
      </c>
      <c r="H16" s="379" t="str">
        <f>IF('READY PU'!P20=0,"",'READY PU'!P20)</f>
        <v/>
      </c>
      <c r="I16" s="379" t="str">
        <f>IF('READY PU'!Q20=0,"",'READY PU'!Q20)</f>
        <v/>
      </c>
      <c r="J16" s="379" t="str">
        <f>IF('READY PU'!R20=0,"",'READY PU'!R20)</f>
        <v/>
      </c>
      <c r="K16" s="379" t="str">
        <f>IF('READY PU'!S20=0,"",'READY PU'!S20)</f>
        <v/>
      </c>
      <c r="L16" s="379" t="str">
        <f>IF('READY PU'!T20=0,"",'READY PU'!T20)</f>
        <v/>
      </c>
      <c r="M16" s="219">
        <f t="shared" si="1"/>
        <v>0</v>
      </c>
      <c r="N16" s="219">
        <f>M16*'READY PU'!H20</f>
        <v>0</v>
      </c>
      <c r="O16" s="380">
        <f>M16*'READY PU'!AN20</f>
        <v>0</v>
      </c>
    </row>
    <row r="17" spans="1:15" ht="23.25" customHeight="1" thickBot="1">
      <c r="A17" s="378">
        <f>'READY PU'!E21</f>
        <v>0</v>
      </c>
      <c r="B17" s="284" t="str">
        <f>'READY PU'!D21</f>
        <v>RE-10PU</v>
      </c>
      <c r="C17" s="379" t="str">
        <f>IF('READY PU'!K21=0,"",'READY PU'!K21)</f>
        <v/>
      </c>
      <c r="D17" s="379" t="str">
        <f>IF('READY PU'!L21=0,"",'READY PU'!L21)</f>
        <v/>
      </c>
      <c r="E17" s="379" t="str">
        <f>IF('READY PU'!M21=0,"",'READY PU'!M21)</f>
        <v/>
      </c>
      <c r="F17" s="379" t="str">
        <f>IF('READY PU'!N21=0,"",'READY PU'!N21)</f>
        <v/>
      </c>
      <c r="G17" s="379" t="str">
        <f>IF('READY PU'!O21=0,"",'READY PU'!O21)</f>
        <v/>
      </c>
      <c r="H17" s="379" t="str">
        <f>IF('READY PU'!P21=0,"",'READY PU'!P21)</f>
        <v/>
      </c>
      <c r="I17" s="379" t="str">
        <f>IF('READY PU'!Q21=0,"",'READY PU'!Q21)</f>
        <v/>
      </c>
      <c r="J17" s="379" t="str">
        <f>IF('READY PU'!R21=0,"",'READY PU'!R21)</f>
        <v/>
      </c>
      <c r="K17" s="379" t="str">
        <f>IF('READY PU'!S21=0,"",'READY PU'!S21)</f>
        <v/>
      </c>
      <c r="L17" s="379" t="str">
        <f>IF('READY PU'!T21=0,"",'READY PU'!T21)</f>
        <v/>
      </c>
      <c r="M17" s="219">
        <f t="shared" si="1"/>
        <v>0</v>
      </c>
      <c r="N17" s="219">
        <f>M17*'READY PU'!H21</f>
        <v>0</v>
      </c>
      <c r="O17" s="380">
        <f>M17*'READY PU'!AN21</f>
        <v>0</v>
      </c>
    </row>
    <row r="18" spans="1:15" ht="23.25" customHeight="1" thickBot="1">
      <c r="A18" s="378">
        <f>'READY PU'!E22</f>
        <v>0</v>
      </c>
      <c r="B18" s="284" t="str">
        <f>'READY PU'!D22</f>
        <v>RE-11PU</v>
      </c>
      <c r="C18" s="379" t="str">
        <f>IF('READY PU'!K22=0,"",'READY PU'!K22)</f>
        <v/>
      </c>
      <c r="D18" s="379" t="str">
        <f>IF('READY PU'!L22=0,"",'READY PU'!L22)</f>
        <v/>
      </c>
      <c r="E18" s="379" t="str">
        <f>IF('READY PU'!M22=0,"",'READY PU'!M22)</f>
        <v/>
      </c>
      <c r="F18" s="379" t="str">
        <f>IF('READY PU'!N22=0,"",'READY PU'!N22)</f>
        <v/>
      </c>
      <c r="G18" s="379" t="str">
        <f>IF('READY PU'!O22=0,"",'READY PU'!O22)</f>
        <v/>
      </c>
      <c r="H18" s="379" t="str">
        <f>IF('READY PU'!P22=0,"",'READY PU'!P22)</f>
        <v/>
      </c>
      <c r="I18" s="379" t="str">
        <f>IF('READY PU'!Q22=0,"",'READY PU'!Q22)</f>
        <v/>
      </c>
      <c r="J18" s="379" t="str">
        <f>IF('READY PU'!R22=0,"",'READY PU'!R22)</f>
        <v/>
      </c>
      <c r="K18" s="379" t="str">
        <f>IF('READY PU'!S22=0,"",'READY PU'!S22)</f>
        <v/>
      </c>
      <c r="L18" s="379" t="str">
        <f>IF('READY PU'!T22=0,"",'READY PU'!T22)</f>
        <v/>
      </c>
      <c r="M18" s="219">
        <f t="shared" si="1"/>
        <v>0</v>
      </c>
      <c r="N18" s="219">
        <f>M18*'READY PU'!H22</f>
        <v>0</v>
      </c>
      <c r="O18" s="380">
        <f>M18*'READY PU'!AN22</f>
        <v>0</v>
      </c>
    </row>
    <row r="19" spans="1:15" ht="23.25" customHeight="1" thickBot="1">
      <c r="A19" s="378">
        <f>'READY PU'!E23</f>
        <v>0</v>
      </c>
      <c r="B19" s="284" t="str">
        <f>'READY PU'!D23</f>
        <v>RE-12PU</v>
      </c>
      <c r="C19" s="379" t="str">
        <f>IF('READY PU'!K23=0,"",'READY PU'!K23)</f>
        <v/>
      </c>
      <c r="D19" s="379" t="str">
        <f>IF('READY PU'!L23=0,"",'READY PU'!L23)</f>
        <v/>
      </c>
      <c r="E19" s="379" t="str">
        <f>IF('READY PU'!M23=0,"",'READY PU'!M23)</f>
        <v/>
      </c>
      <c r="F19" s="379" t="str">
        <f>IF('READY PU'!N23=0,"",'READY PU'!N23)</f>
        <v/>
      </c>
      <c r="G19" s="379" t="str">
        <f>IF('READY PU'!O23=0,"",'READY PU'!O23)</f>
        <v/>
      </c>
      <c r="H19" s="379" t="str">
        <f>IF('READY PU'!P23=0,"",'READY PU'!P23)</f>
        <v/>
      </c>
      <c r="I19" s="379" t="str">
        <f>IF('READY PU'!Q23=0,"",'READY PU'!Q23)</f>
        <v/>
      </c>
      <c r="J19" s="379" t="str">
        <f>IF('READY PU'!R23=0,"",'READY PU'!R23)</f>
        <v/>
      </c>
      <c r="K19" s="379" t="str">
        <f>IF('READY PU'!S23=0,"",'READY PU'!S23)</f>
        <v/>
      </c>
      <c r="L19" s="379" t="str">
        <f>IF('READY PU'!T23=0,"",'READY PU'!T23)</f>
        <v/>
      </c>
      <c r="M19" s="219">
        <f t="shared" si="1"/>
        <v>0</v>
      </c>
      <c r="N19" s="219">
        <f>M19*'READY PU'!H23</f>
        <v>0</v>
      </c>
      <c r="O19" s="380">
        <f>M19*'READY PU'!AN23</f>
        <v>0</v>
      </c>
    </row>
    <row r="20" spans="1:15" ht="23.25" customHeight="1" thickBot="1">
      <c r="A20" s="378">
        <f>'READY PU'!E24</f>
        <v>0</v>
      </c>
      <c r="B20" s="284" t="str">
        <f>'READY PU'!D24</f>
        <v>RE-13PU</v>
      </c>
      <c r="C20" s="379" t="str">
        <f>IF('READY PU'!K24=0,"",'READY PU'!K24)</f>
        <v/>
      </c>
      <c r="D20" s="379" t="str">
        <f>IF('READY PU'!L24=0,"",'READY PU'!L24)</f>
        <v/>
      </c>
      <c r="E20" s="379" t="str">
        <f>IF('READY PU'!M24=0,"",'READY PU'!M24)</f>
        <v/>
      </c>
      <c r="F20" s="379" t="str">
        <f>IF('READY PU'!N24=0,"",'READY PU'!N24)</f>
        <v/>
      </c>
      <c r="G20" s="379" t="str">
        <f>IF('READY PU'!O24=0,"",'READY PU'!O24)</f>
        <v/>
      </c>
      <c r="H20" s="379" t="str">
        <f>IF('READY PU'!P24=0,"",'READY PU'!P24)</f>
        <v/>
      </c>
      <c r="I20" s="379" t="str">
        <f>IF('READY PU'!Q24=0,"",'READY PU'!Q24)</f>
        <v/>
      </c>
      <c r="J20" s="379" t="str">
        <f>IF('READY PU'!R24=0,"",'READY PU'!R24)</f>
        <v/>
      </c>
      <c r="K20" s="379" t="str">
        <f>IF('READY PU'!S24=0,"",'READY PU'!S24)</f>
        <v/>
      </c>
      <c r="L20" s="379" t="str">
        <f>IF('READY PU'!T24=0,"",'READY PU'!T24)</f>
        <v/>
      </c>
      <c r="M20" s="219">
        <f t="shared" si="1"/>
        <v>0</v>
      </c>
      <c r="N20" s="219">
        <f>M20*'READY PU'!H24</f>
        <v>0</v>
      </c>
      <c r="O20" s="380">
        <f>M20*'READY PU'!AN24</f>
        <v>0</v>
      </c>
    </row>
    <row r="21" spans="1:15" ht="23.25" customHeight="1" thickBot="1">
      <c r="A21" s="378">
        <f>'READY PU'!E25</f>
        <v>0</v>
      </c>
      <c r="B21" s="284" t="str">
        <f>'READY PU'!D25</f>
        <v>RE-14PU</v>
      </c>
      <c r="C21" s="379" t="str">
        <f>IF('READY PU'!K25=0,"",'READY PU'!K25)</f>
        <v/>
      </c>
      <c r="D21" s="379" t="str">
        <f>IF('READY PU'!L25=0,"",'READY PU'!L25)</f>
        <v/>
      </c>
      <c r="E21" s="379" t="str">
        <f>IF('READY PU'!M25=0,"",'READY PU'!M25)</f>
        <v/>
      </c>
      <c r="F21" s="379" t="str">
        <f>IF('READY PU'!N25=0,"",'READY PU'!N25)</f>
        <v/>
      </c>
      <c r="G21" s="379" t="str">
        <f>IF('READY PU'!O25=0,"",'READY PU'!O25)</f>
        <v/>
      </c>
      <c r="H21" s="379" t="str">
        <f>IF('READY PU'!P25=0,"",'READY PU'!P25)</f>
        <v/>
      </c>
      <c r="I21" s="379" t="str">
        <f>IF('READY PU'!Q25=0,"",'READY PU'!Q25)</f>
        <v/>
      </c>
      <c r="J21" s="379" t="str">
        <f>IF('READY PU'!R25=0,"",'READY PU'!R25)</f>
        <v/>
      </c>
      <c r="K21" s="379" t="str">
        <f>IF('READY PU'!S25=0,"",'READY PU'!S25)</f>
        <v/>
      </c>
      <c r="L21" s="379" t="str">
        <f>IF('READY PU'!T25=0,"",'READY PU'!T25)</f>
        <v/>
      </c>
      <c r="M21" s="219">
        <f t="shared" si="1"/>
        <v>0</v>
      </c>
      <c r="N21" s="219">
        <f>M21*'READY PU'!H25</f>
        <v>0</v>
      </c>
      <c r="O21" s="380">
        <f>M21*'READY PU'!AN25</f>
        <v>0</v>
      </c>
    </row>
    <row r="22" spans="1:15" ht="23.25" customHeight="1" thickBot="1">
      <c r="A22" s="378">
        <f>'READY PU'!E26</f>
        <v>0</v>
      </c>
      <c r="B22" s="284" t="str">
        <f>'READY PU'!D26</f>
        <v>RE-15PU</v>
      </c>
      <c r="C22" s="379" t="str">
        <f>IF('READY PU'!K26=0,"",'READY PU'!K26)</f>
        <v/>
      </c>
      <c r="D22" s="379" t="str">
        <f>IF('READY PU'!L26=0,"",'READY PU'!L26)</f>
        <v/>
      </c>
      <c r="E22" s="379" t="str">
        <f>IF('READY PU'!M26=0,"",'READY PU'!M26)</f>
        <v/>
      </c>
      <c r="F22" s="379" t="str">
        <f>IF('READY PU'!N26=0,"",'READY PU'!N26)</f>
        <v/>
      </c>
      <c r="G22" s="379" t="str">
        <f>IF('READY PU'!O26=0,"",'READY PU'!O26)</f>
        <v/>
      </c>
      <c r="H22" s="379" t="str">
        <f>IF('READY PU'!P26=0,"",'READY PU'!P26)</f>
        <v/>
      </c>
      <c r="I22" s="379" t="str">
        <f>IF('READY PU'!Q26=0,"",'READY PU'!Q26)</f>
        <v/>
      </c>
      <c r="J22" s="379" t="str">
        <f>IF('READY PU'!R26=0,"",'READY PU'!R26)</f>
        <v/>
      </c>
      <c r="K22" s="379" t="str">
        <f>IF('READY PU'!S26=0,"",'READY PU'!S26)</f>
        <v/>
      </c>
      <c r="L22" s="379" t="str">
        <f>IF('READY PU'!T26=0,"",'READY PU'!T26)</f>
        <v/>
      </c>
      <c r="M22" s="219">
        <f t="shared" si="1"/>
        <v>0</v>
      </c>
      <c r="N22" s="219">
        <f>M22*'READY PU'!H26</f>
        <v>0</v>
      </c>
      <c r="O22" s="380">
        <f>M22*'READY PU'!AN26</f>
        <v>0</v>
      </c>
    </row>
    <row r="23" spans="1:15" ht="23.25" customHeight="1" thickBot="1">
      <c r="A23" s="378">
        <f>'READY PU'!E27</f>
        <v>0</v>
      </c>
      <c r="B23" s="284" t="str">
        <f>'READY PU'!D27</f>
        <v>RE-16PU</v>
      </c>
      <c r="C23" s="379" t="str">
        <f>IF('READY PU'!K27=0,"",'READY PU'!K27)</f>
        <v/>
      </c>
      <c r="D23" s="379" t="str">
        <f>IF('READY PU'!L27=0,"",'READY PU'!L27)</f>
        <v/>
      </c>
      <c r="E23" s="379" t="str">
        <f>IF('READY PU'!M27=0,"",'READY PU'!M27)</f>
        <v/>
      </c>
      <c r="F23" s="379" t="str">
        <f>IF('READY PU'!N27=0,"",'READY PU'!N27)</f>
        <v/>
      </c>
      <c r="G23" s="379" t="str">
        <f>IF('READY PU'!O27=0,"",'READY PU'!O27)</f>
        <v/>
      </c>
      <c r="H23" s="379" t="str">
        <f>IF('READY PU'!P27=0,"",'READY PU'!P27)</f>
        <v/>
      </c>
      <c r="I23" s="379" t="str">
        <f>IF('READY PU'!Q27=0,"",'READY PU'!Q27)</f>
        <v/>
      </c>
      <c r="J23" s="379" t="str">
        <f>IF('READY PU'!R27=0,"",'READY PU'!R27)</f>
        <v/>
      </c>
      <c r="K23" s="379" t="str">
        <f>IF('READY PU'!S27=0,"",'READY PU'!S27)</f>
        <v/>
      </c>
      <c r="L23" s="379" t="str">
        <f>IF('READY PU'!T27=0,"",'READY PU'!T27)</f>
        <v/>
      </c>
      <c r="M23" s="219">
        <f t="shared" si="1"/>
        <v>0</v>
      </c>
      <c r="N23" s="219">
        <f>M23*'READY PU'!H27</f>
        <v>0</v>
      </c>
      <c r="O23" s="380">
        <f>M23*'READY PU'!AN27</f>
        <v>0</v>
      </c>
    </row>
    <row r="24" spans="1:15" ht="23.25" customHeight="1" thickBot="1">
      <c r="A24" s="378">
        <f>'READY PU'!E28</f>
        <v>0</v>
      </c>
      <c r="B24" s="284" t="str">
        <f>'READY PU'!D28</f>
        <v>RE-17PU</v>
      </c>
      <c r="C24" s="379" t="str">
        <f>IF('READY PU'!K28=0,"",'READY PU'!K28)</f>
        <v/>
      </c>
      <c r="D24" s="379" t="str">
        <f>IF('READY PU'!L28=0,"",'READY PU'!L28)</f>
        <v/>
      </c>
      <c r="E24" s="379" t="str">
        <f>IF('READY PU'!M28=0,"",'READY PU'!M28)</f>
        <v/>
      </c>
      <c r="F24" s="379" t="str">
        <f>IF('READY PU'!N28=0,"",'READY PU'!N28)</f>
        <v/>
      </c>
      <c r="G24" s="379" t="str">
        <f>IF('READY PU'!O28=0,"",'READY PU'!O28)</f>
        <v/>
      </c>
      <c r="H24" s="379" t="str">
        <f>IF('READY PU'!P28=0,"",'READY PU'!P28)</f>
        <v/>
      </c>
      <c r="I24" s="379" t="str">
        <f>IF('READY PU'!Q28=0,"",'READY PU'!Q28)</f>
        <v/>
      </c>
      <c r="J24" s="379" t="str">
        <f>IF('READY PU'!R28=0,"",'READY PU'!R28)</f>
        <v/>
      </c>
      <c r="K24" s="379" t="str">
        <f>IF('READY PU'!S28=0,"",'READY PU'!S28)</f>
        <v/>
      </c>
      <c r="L24" s="379" t="str">
        <f>IF('READY PU'!T28=0,"",'READY PU'!T28)</f>
        <v/>
      </c>
      <c r="M24" s="219">
        <f t="shared" si="1"/>
        <v>0</v>
      </c>
      <c r="N24" s="219">
        <f>M24*'READY PU'!H28</f>
        <v>0</v>
      </c>
      <c r="O24" s="380">
        <f>M24*'READY PU'!AN28</f>
        <v>0</v>
      </c>
    </row>
    <row r="25" spans="1:15" ht="23.25" customHeight="1" thickBot="1">
      <c r="A25" s="378">
        <f>'READY PU'!E29</f>
        <v>0</v>
      </c>
      <c r="B25" s="284" t="str">
        <f>'READY PU'!D29</f>
        <v>RE-18PU</v>
      </c>
      <c r="C25" s="379" t="str">
        <f>IF('READY PU'!K29=0,"",'READY PU'!K29)</f>
        <v/>
      </c>
      <c r="D25" s="379" t="str">
        <f>IF('READY PU'!L29=0,"",'READY PU'!L29)</f>
        <v/>
      </c>
      <c r="E25" s="379" t="str">
        <f>IF('READY PU'!M29=0,"",'READY PU'!M29)</f>
        <v/>
      </c>
      <c r="F25" s="379" t="str">
        <f>IF('READY PU'!N29=0,"",'READY PU'!N29)</f>
        <v/>
      </c>
      <c r="G25" s="379" t="str">
        <f>IF('READY PU'!O29=0,"",'READY PU'!O29)</f>
        <v/>
      </c>
      <c r="H25" s="379" t="str">
        <f>IF('READY PU'!P29=0,"",'READY PU'!P29)</f>
        <v/>
      </c>
      <c r="I25" s="379" t="str">
        <f>IF('READY PU'!Q29=0,"",'READY PU'!Q29)</f>
        <v/>
      </c>
      <c r="J25" s="379" t="str">
        <f>IF('READY PU'!R29=0,"",'READY PU'!R29)</f>
        <v/>
      </c>
      <c r="K25" s="379" t="str">
        <f>IF('READY PU'!S29=0,"",'READY PU'!S29)</f>
        <v/>
      </c>
      <c r="L25" s="379" t="str">
        <f>IF('READY PU'!T29=0,"",'READY PU'!T29)</f>
        <v/>
      </c>
      <c r="M25" s="219">
        <f t="shared" si="1"/>
        <v>0</v>
      </c>
      <c r="N25" s="219">
        <f>M25*'READY PU'!H29</f>
        <v>0</v>
      </c>
      <c r="O25" s="380">
        <f>M25*'READY PU'!AN29</f>
        <v>0</v>
      </c>
    </row>
    <row r="26" spans="1:15" ht="23.25" customHeight="1" thickBot="1">
      <c r="A26" s="378">
        <f>'READY PU'!E30</f>
        <v>0</v>
      </c>
      <c r="B26" s="284" t="str">
        <f>'READY PU'!D30</f>
        <v>RE-19PU</v>
      </c>
      <c r="C26" s="379" t="str">
        <f>IF('READY PU'!K30=0,"",'READY PU'!K30)</f>
        <v/>
      </c>
      <c r="D26" s="379" t="str">
        <f>IF('READY PU'!L30=0,"",'READY PU'!L30)</f>
        <v/>
      </c>
      <c r="E26" s="379" t="str">
        <f>IF('READY PU'!M30=0,"",'READY PU'!M30)</f>
        <v/>
      </c>
      <c r="F26" s="379" t="str">
        <f>IF('READY PU'!N30=0,"",'READY PU'!N30)</f>
        <v/>
      </c>
      <c r="G26" s="379" t="str">
        <f>IF('READY PU'!O30=0,"",'READY PU'!O30)</f>
        <v/>
      </c>
      <c r="H26" s="379" t="str">
        <f>IF('READY PU'!P30=0,"",'READY PU'!P30)</f>
        <v/>
      </c>
      <c r="I26" s="379" t="str">
        <f>IF('READY PU'!Q30=0,"",'READY PU'!Q30)</f>
        <v/>
      </c>
      <c r="J26" s="379" t="str">
        <f>IF('READY PU'!R30=0,"",'READY PU'!R30)</f>
        <v/>
      </c>
      <c r="K26" s="379" t="str">
        <f>IF('READY PU'!S30=0,"",'READY PU'!S30)</f>
        <v/>
      </c>
      <c r="L26" s="379" t="str">
        <f>IF('READY PU'!T30=0,"",'READY PU'!T30)</f>
        <v/>
      </c>
      <c r="M26" s="219">
        <f t="shared" si="1"/>
        <v>0</v>
      </c>
      <c r="N26" s="219">
        <f>M26*'READY PU'!H30</f>
        <v>0</v>
      </c>
      <c r="O26" s="380">
        <f>M26*'READY PU'!AN30</f>
        <v>0</v>
      </c>
    </row>
    <row r="27" spans="1:15" ht="23.25" customHeight="1" thickBot="1">
      <c r="A27" s="378">
        <f>'READY PU'!E31</f>
        <v>0</v>
      </c>
      <c r="B27" s="284" t="str">
        <f>'READY PU'!D31</f>
        <v>RE-20PU</v>
      </c>
      <c r="C27" s="379" t="str">
        <f>IF('READY PU'!K31=0,"",'READY PU'!K31)</f>
        <v/>
      </c>
      <c r="D27" s="379" t="str">
        <f>IF('READY PU'!L31=0,"",'READY PU'!L31)</f>
        <v/>
      </c>
      <c r="E27" s="379" t="str">
        <f>IF('READY PU'!M31=0,"",'READY PU'!M31)</f>
        <v/>
      </c>
      <c r="F27" s="379" t="str">
        <f>IF('READY PU'!N31=0,"",'READY PU'!N31)</f>
        <v/>
      </c>
      <c r="G27" s="379" t="str">
        <f>IF('READY PU'!O31=0,"",'READY PU'!O31)</f>
        <v/>
      </c>
      <c r="H27" s="379" t="str">
        <f>IF('READY PU'!P31=0,"",'READY PU'!P31)</f>
        <v/>
      </c>
      <c r="I27" s="379" t="str">
        <f>IF('READY PU'!Q31=0,"",'READY PU'!Q31)</f>
        <v/>
      </c>
      <c r="J27" s="379" t="str">
        <f>IF('READY PU'!R31=0,"",'READY PU'!R31)</f>
        <v/>
      </c>
      <c r="K27" s="379" t="str">
        <f>IF('READY PU'!S31=0,"",'READY PU'!S31)</f>
        <v/>
      </c>
      <c r="L27" s="379" t="str">
        <f>IF('READY PU'!T31=0,"",'READY PU'!T31)</f>
        <v/>
      </c>
      <c r="M27" s="219">
        <f t="shared" si="1"/>
        <v>0</v>
      </c>
      <c r="N27" s="219">
        <f>M27*'READY PU'!H31</f>
        <v>0</v>
      </c>
      <c r="O27" s="380">
        <f>M27*'READY PU'!AN31</f>
        <v>0</v>
      </c>
    </row>
    <row r="28" spans="1:15" ht="23.25" customHeight="1" thickBot="1">
      <c r="A28" s="378">
        <f>'READY PU'!E32</f>
        <v>0</v>
      </c>
      <c r="B28" s="284" t="str">
        <f>'READY PU'!D32</f>
        <v>RE-21PU</v>
      </c>
      <c r="C28" s="379" t="str">
        <f>IF('READY PU'!K32=0,"",'READY PU'!K32)</f>
        <v/>
      </c>
      <c r="D28" s="379" t="str">
        <f>IF('READY PU'!L32=0,"",'READY PU'!L32)</f>
        <v/>
      </c>
      <c r="E28" s="379" t="str">
        <f>IF('READY PU'!M32=0,"",'READY PU'!M32)</f>
        <v/>
      </c>
      <c r="F28" s="379" t="str">
        <f>IF('READY PU'!N32=0,"",'READY PU'!N32)</f>
        <v/>
      </c>
      <c r="G28" s="379" t="str">
        <f>IF('READY PU'!O32=0,"",'READY PU'!O32)</f>
        <v/>
      </c>
      <c r="H28" s="379" t="str">
        <f>IF('READY PU'!P32=0,"",'READY PU'!P32)</f>
        <v/>
      </c>
      <c r="I28" s="379" t="str">
        <f>IF('READY PU'!Q32=0,"",'READY PU'!Q32)</f>
        <v/>
      </c>
      <c r="J28" s="379" t="str">
        <f>IF('READY PU'!R32=0,"",'READY PU'!R32)</f>
        <v/>
      </c>
      <c r="K28" s="379" t="str">
        <f>IF('READY PU'!S32=0,"",'READY PU'!S32)</f>
        <v/>
      </c>
      <c r="L28" s="379" t="str">
        <f>IF('READY PU'!T32=0,"",'READY PU'!T32)</f>
        <v/>
      </c>
      <c r="M28" s="219">
        <f t="shared" si="1"/>
        <v>0</v>
      </c>
      <c r="N28" s="219">
        <f>M28*'READY PU'!H32</f>
        <v>0</v>
      </c>
      <c r="O28" s="380">
        <f>M28*'READY PU'!AN32</f>
        <v>0</v>
      </c>
    </row>
    <row r="29" spans="1:15" ht="24" customHeight="1" thickBot="1">
      <c r="A29" s="378">
        <f>'READY PU'!E33</f>
        <v>0</v>
      </c>
      <c r="B29" s="284" t="str">
        <f>'READY PU'!D33</f>
        <v>RE-22PU</v>
      </c>
      <c r="C29" s="379" t="str">
        <f>IF('READY PU'!K33=0,"",'READY PU'!K33)</f>
        <v/>
      </c>
      <c r="D29" s="379" t="str">
        <f>IF('READY PU'!L33=0,"",'READY PU'!L33)</f>
        <v/>
      </c>
      <c r="E29" s="379" t="str">
        <f>IF('READY PU'!M33=0,"",'READY PU'!M33)</f>
        <v/>
      </c>
      <c r="F29" s="379" t="str">
        <f>IF('READY PU'!N33=0,"",'READY PU'!N33)</f>
        <v/>
      </c>
      <c r="G29" s="379" t="str">
        <f>IF('READY PU'!O33=0,"",'READY PU'!O33)</f>
        <v/>
      </c>
      <c r="H29" s="379" t="str">
        <f>IF('READY PU'!P33=0,"",'READY PU'!P33)</f>
        <v/>
      </c>
      <c r="I29" s="379" t="str">
        <f>IF('READY PU'!Q33=0,"",'READY PU'!Q33)</f>
        <v/>
      </c>
      <c r="J29" s="379" t="str">
        <f>IF('READY PU'!R33=0,"",'READY PU'!R33)</f>
        <v/>
      </c>
      <c r="K29" s="379" t="str">
        <f>IF('READY PU'!S33=0,"",'READY PU'!S33)</f>
        <v/>
      </c>
      <c r="L29" s="379" t="str">
        <f>IF('READY PU'!T33=0,"",'READY PU'!T33)</f>
        <v/>
      </c>
      <c r="M29" s="219">
        <f t="shared" si="1"/>
        <v>0</v>
      </c>
      <c r="N29" s="219">
        <f>M29*'READY PU'!H33</f>
        <v>0</v>
      </c>
      <c r="O29" s="380">
        <f>M29*'READY PU'!AN33</f>
        <v>0</v>
      </c>
    </row>
    <row r="30" spans="1:15" ht="23.25" customHeight="1" thickBot="1">
      <c r="A30" s="378">
        <f>'READY PU'!E34</f>
        <v>0</v>
      </c>
      <c r="B30" s="284" t="str">
        <f>'READY PU'!D34</f>
        <v>RE-23PU</v>
      </c>
      <c r="C30" s="379" t="str">
        <f>IF('READY PU'!K34=0,"",'READY PU'!K34)</f>
        <v/>
      </c>
      <c r="D30" s="379" t="str">
        <f>IF('READY PU'!L34=0,"",'READY PU'!L34)</f>
        <v/>
      </c>
      <c r="E30" s="379" t="str">
        <f>IF('READY PU'!M34=0,"",'READY PU'!M34)</f>
        <v/>
      </c>
      <c r="F30" s="379" t="str">
        <f>IF('READY PU'!N34=0,"",'READY PU'!N34)</f>
        <v/>
      </c>
      <c r="G30" s="379" t="str">
        <f>IF('READY PU'!O34=0,"",'READY PU'!O34)</f>
        <v/>
      </c>
      <c r="H30" s="379" t="str">
        <f>IF('READY PU'!P34=0,"",'READY PU'!P34)</f>
        <v/>
      </c>
      <c r="I30" s="379" t="str">
        <f>IF('READY PU'!Q34=0,"",'READY PU'!Q34)</f>
        <v/>
      </c>
      <c r="J30" s="379" t="str">
        <f>IF('READY PU'!R34=0,"",'READY PU'!R34)</f>
        <v/>
      </c>
      <c r="K30" s="379" t="str">
        <f>IF('READY PU'!S34=0,"",'READY PU'!S34)</f>
        <v/>
      </c>
      <c r="L30" s="379" t="str">
        <f>IF('READY PU'!T34=0,"",'READY PU'!T34)</f>
        <v/>
      </c>
      <c r="M30" s="219">
        <f t="shared" si="1"/>
        <v>0</v>
      </c>
      <c r="N30" s="219">
        <f>M30*'READY PU'!H34</f>
        <v>0</v>
      </c>
      <c r="O30" s="380">
        <f>M30*'READY PU'!AN34</f>
        <v>0</v>
      </c>
    </row>
    <row r="31" spans="1:15" ht="23.25" customHeight="1" thickBot="1">
      <c r="A31" s="378">
        <f>'READY PU'!E35</f>
        <v>0</v>
      </c>
      <c r="B31" s="284" t="str">
        <f>'READY PU'!D35</f>
        <v>RE-24PU</v>
      </c>
      <c r="C31" s="379" t="str">
        <f>IF('READY PU'!K35=0,"",'READY PU'!K35)</f>
        <v/>
      </c>
      <c r="D31" s="379" t="str">
        <f>IF('READY PU'!L35=0,"",'READY PU'!L35)</f>
        <v/>
      </c>
      <c r="E31" s="379" t="str">
        <f>IF('READY PU'!M35=0,"",'READY PU'!M35)</f>
        <v/>
      </c>
      <c r="F31" s="379" t="str">
        <f>IF('READY PU'!N35=0,"",'READY PU'!N35)</f>
        <v/>
      </c>
      <c r="G31" s="379" t="str">
        <f>IF('READY PU'!O35=0,"",'READY PU'!O35)</f>
        <v/>
      </c>
      <c r="H31" s="379" t="str">
        <f>IF('READY PU'!P35=0,"",'READY PU'!P35)</f>
        <v/>
      </c>
      <c r="I31" s="379" t="str">
        <f>IF('READY PU'!Q35=0,"",'READY PU'!Q35)</f>
        <v/>
      </c>
      <c r="J31" s="379" t="str">
        <f>IF('READY PU'!R35=0,"",'READY PU'!R35)</f>
        <v/>
      </c>
      <c r="K31" s="379" t="str">
        <f>IF('READY PU'!S35=0,"",'READY PU'!S35)</f>
        <v/>
      </c>
      <c r="L31" s="379" t="str">
        <f>IF('READY PU'!T35=0,"",'READY PU'!T35)</f>
        <v/>
      </c>
      <c r="M31" s="219">
        <f t="shared" si="1"/>
        <v>0</v>
      </c>
      <c r="N31" s="219">
        <f>M31*'READY PU'!H35</f>
        <v>0</v>
      </c>
      <c r="O31" s="380">
        <f>M31*'READY PU'!AN35</f>
        <v>0</v>
      </c>
    </row>
    <row r="32" spans="1:15" ht="23.25" customHeight="1" thickBot="1">
      <c r="A32" s="378">
        <f>'READY PU'!E36</f>
        <v>0</v>
      </c>
      <c r="B32" s="284" t="str">
        <f>'READY PU'!D36</f>
        <v>RE-25PU</v>
      </c>
      <c r="C32" s="379" t="str">
        <f>IF('READY PU'!K36=0,"",'READY PU'!K36)</f>
        <v/>
      </c>
      <c r="D32" s="379" t="str">
        <f>IF('READY PU'!L36=0,"",'READY PU'!L36)</f>
        <v/>
      </c>
      <c r="E32" s="379" t="str">
        <f>IF('READY PU'!M36=0,"",'READY PU'!M36)</f>
        <v/>
      </c>
      <c r="F32" s="379" t="str">
        <f>IF('READY PU'!N36=0,"",'READY PU'!N36)</f>
        <v/>
      </c>
      <c r="G32" s="379" t="str">
        <f>IF('READY PU'!O36=0,"",'READY PU'!O36)</f>
        <v/>
      </c>
      <c r="H32" s="379" t="str">
        <f>IF('READY PU'!P36=0,"",'READY PU'!P36)</f>
        <v/>
      </c>
      <c r="I32" s="379" t="str">
        <f>IF('READY PU'!Q36=0,"",'READY PU'!Q36)</f>
        <v/>
      </c>
      <c r="J32" s="379" t="str">
        <f>IF('READY PU'!R36=0,"",'READY PU'!R36)</f>
        <v/>
      </c>
      <c r="K32" s="379" t="str">
        <f>IF('READY PU'!S36=0,"",'READY PU'!S36)</f>
        <v/>
      </c>
      <c r="L32" s="379" t="str">
        <f>IF('READY PU'!T36=0,"",'READY PU'!T36)</f>
        <v/>
      </c>
      <c r="M32" s="219">
        <f t="shared" si="1"/>
        <v>0</v>
      </c>
      <c r="N32" s="219">
        <f>M32*'READY PU'!H36</f>
        <v>0</v>
      </c>
      <c r="O32" s="380">
        <f>M32*'READY PU'!AN36</f>
        <v>0</v>
      </c>
    </row>
    <row r="33" spans="1:15" ht="23.25" customHeight="1" thickBot="1">
      <c r="A33" s="378">
        <f>'READY PU'!E37</f>
        <v>0</v>
      </c>
      <c r="B33" s="284" t="str">
        <f>'READY PU'!D37</f>
        <v>RE-26PU</v>
      </c>
      <c r="C33" s="379" t="str">
        <f>IF('READY PU'!K37=0,"",'READY PU'!K37)</f>
        <v/>
      </c>
      <c r="D33" s="379" t="str">
        <f>IF('READY PU'!L37=0,"",'READY PU'!L37)</f>
        <v/>
      </c>
      <c r="E33" s="379" t="str">
        <f>IF('READY PU'!M37=0,"",'READY PU'!M37)</f>
        <v/>
      </c>
      <c r="F33" s="379" t="str">
        <f>IF('READY PU'!N37=0,"",'READY PU'!N37)</f>
        <v/>
      </c>
      <c r="G33" s="379" t="str">
        <f>IF('READY PU'!O37=0,"",'READY PU'!O37)</f>
        <v/>
      </c>
      <c r="H33" s="379" t="str">
        <f>IF('READY PU'!P37=0,"",'READY PU'!P37)</f>
        <v/>
      </c>
      <c r="I33" s="379" t="str">
        <f>IF('READY PU'!Q37=0,"",'READY PU'!Q37)</f>
        <v/>
      </c>
      <c r="J33" s="379" t="str">
        <f>IF('READY PU'!R37=0,"",'READY PU'!R37)</f>
        <v/>
      </c>
      <c r="K33" s="379" t="str">
        <f>IF('READY PU'!S37=0,"",'READY PU'!S37)</f>
        <v/>
      </c>
      <c r="L33" s="379" t="str">
        <f>IF('READY PU'!T37=0,"",'READY PU'!T37)</f>
        <v/>
      </c>
      <c r="M33" s="219">
        <f t="shared" si="1"/>
        <v>0</v>
      </c>
      <c r="N33" s="219">
        <f>M33*'READY PU'!H37</f>
        <v>0</v>
      </c>
      <c r="O33" s="380">
        <f>M33*'READY PU'!AN37</f>
        <v>0</v>
      </c>
    </row>
    <row r="34" spans="1:15" ht="23.25" customHeight="1" thickBot="1">
      <c r="A34" s="378">
        <f>'READY PU'!E38</f>
        <v>0</v>
      </c>
      <c r="B34" s="284" t="str">
        <f>'READY PU'!D38</f>
        <v>RE-27PU</v>
      </c>
      <c r="C34" s="379" t="str">
        <f>IF('READY PU'!K38=0,"",'READY PU'!K38)</f>
        <v/>
      </c>
      <c r="D34" s="379" t="str">
        <f>IF('READY PU'!L38=0,"",'READY PU'!L38)</f>
        <v/>
      </c>
      <c r="E34" s="379" t="str">
        <f>IF('READY PU'!M38=0,"",'READY PU'!M38)</f>
        <v/>
      </c>
      <c r="F34" s="379" t="str">
        <f>IF('READY PU'!N38=0,"",'READY PU'!N38)</f>
        <v/>
      </c>
      <c r="G34" s="379" t="str">
        <f>IF('READY PU'!O38=0,"",'READY PU'!O38)</f>
        <v/>
      </c>
      <c r="H34" s="379" t="str">
        <f>IF('READY PU'!P38=0,"",'READY PU'!P38)</f>
        <v/>
      </c>
      <c r="I34" s="379" t="str">
        <f>IF('READY PU'!Q38=0,"",'READY PU'!Q38)</f>
        <v/>
      </c>
      <c r="J34" s="379" t="str">
        <f>IF('READY PU'!R38=0,"",'READY PU'!R38)</f>
        <v/>
      </c>
      <c r="K34" s="379" t="str">
        <f>IF('READY PU'!S38=0,"",'READY PU'!S38)</f>
        <v/>
      </c>
      <c r="L34" s="379" t="str">
        <f>IF('READY PU'!T38=0,"",'READY PU'!T38)</f>
        <v/>
      </c>
      <c r="M34" s="219">
        <f t="shared" si="1"/>
        <v>0</v>
      </c>
      <c r="N34" s="219">
        <f>M34*'READY PU'!H38</f>
        <v>0</v>
      </c>
      <c r="O34" s="380">
        <f>M34*'READY PU'!AN38</f>
        <v>0</v>
      </c>
    </row>
    <row r="35" spans="1:15" ht="23.25" customHeight="1" thickBot="1">
      <c r="A35" s="378">
        <f>'READY PU'!E39</f>
        <v>0</v>
      </c>
      <c r="B35" s="284" t="str">
        <f>'READY PU'!D39</f>
        <v>RE-28PU</v>
      </c>
      <c r="C35" s="379" t="str">
        <f>IF('READY PU'!K39=0,"",'READY PU'!K39)</f>
        <v/>
      </c>
      <c r="D35" s="379" t="str">
        <f>IF('READY PU'!L39=0,"",'READY PU'!L39)</f>
        <v/>
      </c>
      <c r="E35" s="379" t="str">
        <f>IF('READY PU'!M39=0,"",'READY PU'!M39)</f>
        <v/>
      </c>
      <c r="F35" s="379" t="str">
        <f>IF('READY PU'!N39=0,"",'READY PU'!N39)</f>
        <v/>
      </c>
      <c r="G35" s="379" t="str">
        <f>IF('READY PU'!O39=0,"",'READY PU'!O39)</f>
        <v/>
      </c>
      <c r="H35" s="379" t="str">
        <f>IF('READY PU'!P39=0,"",'READY PU'!P39)</f>
        <v/>
      </c>
      <c r="I35" s="379" t="str">
        <f>IF('READY PU'!Q39=0,"",'READY PU'!Q39)</f>
        <v/>
      </c>
      <c r="J35" s="379" t="str">
        <f>IF('READY PU'!R39=0,"",'READY PU'!R39)</f>
        <v/>
      </c>
      <c r="K35" s="379" t="str">
        <f>IF('READY PU'!S39=0,"",'READY PU'!S39)</f>
        <v/>
      </c>
      <c r="L35" s="379" t="str">
        <f>IF('READY PU'!T39=0,"",'READY PU'!T39)</f>
        <v/>
      </c>
      <c r="M35" s="219">
        <f t="shared" si="1"/>
        <v>0</v>
      </c>
      <c r="N35" s="219">
        <f>M35*'READY PU'!H39</f>
        <v>0</v>
      </c>
      <c r="O35" s="380">
        <f>M35*'READY PU'!AN39</f>
        <v>0</v>
      </c>
    </row>
    <row r="36" spans="1:15" ht="23.25" customHeight="1" thickBot="1">
      <c r="A36" s="378">
        <f>'READY PU'!E40</f>
        <v>0</v>
      </c>
      <c r="B36" s="284" t="str">
        <f>'READY PU'!D40</f>
        <v>RE-29PU</v>
      </c>
      <c r="C36" s="379" t="str">
        <f>IF('READY PU'!K40=0,"",'READY PU'!K40)</f>
        <v/>
      </c>
      <c r="D36" s="379" t="str">
        <f>IF('READY PU'!L40=0,"",'READY PU'!L40)</f>
        <v/>
      </c>
      <c r="E36" s="379" t="str">
        <f>IF('READY PU'!M40=0,"",'READY PU'!M40)</f>
        <v/>
      </c>
      <c r="F36" s="379" t="str">
        <f>IF('READY PU'!N40=0,"",'READY PU'!N40)</f>
        <v/>
      </c>
      <c r="G36" s="379" t="str">
        <f>IF('READY PU'!O40=0,"",'READY PU'!O40)</f>
        <v/>
      </c>
      <c r="H36" s="379" t="str">
        <f>IF('READY PU'!P40=0,"",'READY PU'!P40)</f>
        <v/>
      </c>
      <c r="I36" s="379" t="str">
        <f>IF('READY PU'!Q40=0,"",'READY PU'!Q40)</f>
        <v/>
      </c>
      <c r="J36" s="379" t="str">
        <f>IF('READY PU'!R40=0,"",'READY PU'!R40)</f>
        <v/>
      </c>
      <c r="K36" s="379" t="str">
        <f>IF('READY PU'!S40=0,"",'READY PU'!S40)</f>
        <v/>
      </c>
      <c r="L36" s="379" t="str">
        <f>IF('READY PU'!T40=0,"",'READY PU'!T40)</f>
        <v/>
      </c>
      <c r="M36" s="219">
        <f t="shared" si="1"/>
        <v>0</v>
      </c>
      <c r="N36" s="219">
        <f>M36*'READY PU'!H40</f>
        <v>0</v>
      </c>
      <c r="O36" s="380">
        <f>M36*'READY PU'!AN40</f>
        <v>0</v>
      </c>
    </row>
    <row r="37" spans="1:15" ht="23.25" customHeight="1" thickBot="1">
      <c r="A37" s="378">
        <f>'READY PU'!E41</f>
        <v>0</v>
      </c>
      <c r="B37" s="284" t="str">
        <f>'READY PU'!D41</f>
        <v>RE-30PU</v>
      </c>
      <c r="C37" s="379" t="str">
        <f>IF('READY PU'!K41=0,"",'READY PU'!K41)</f>
        <v/>
      </c>
      <c r="D37" s="379" t="str">
        <f>IF('READY PU'!L41=0,"",'READY PU'!L41)</f>
        <v/>
      </c>
      <c r="E37" s="379" t="str">
        <f>IF('READY PU'!M41=0,"",'READY PU'!M41)</f>
        <v/>
      </c>
      <c r="F37" s="379" t="str">
        <f>IF('READY PU'!N41=0,"",'READY PU'!N41)</f>
        <v/>
      </c>
      <c r="G37" s="379" t="str">
        <f>IF('READY PU'!O41=0,"",'READY PU'!O41)</f>
        <v/>
      </c>
      <c r="H37" s="379" t="str">
        <f>IF('READY PU'!P41=0,"",'READY PU'!P41)</f>
        <v/>
      </c>
      <c r="I37" s="379" t="str">
        <f>IF('READY PU'!Q41=0,"",'READY PU'!Q41)</f>
        <v/>
      </c>
      <c r="J37" s="379" t="str">
        <f>IF('READY PU'!R41=0,"",'READY PU'!R41)</f>
        <v/>
      </c>
      <c r="K37" s="379" t="str">
        <f>IF('READY PU'!S41=0,"",'READY PU'!S41)</f>
        <v/>
      </c>
      <c r="L37" s="379" t="str">
        <f>IF('READY PU'!T41=0,"",'READY PU'!T41)</f>
        <v/>
      </c>
      <c r="M37" s="219">
        <f t="shared" si="1"/>
        <v>0</v>
      </c>
      <c r="N37" s="219">
        <f>M37*'READY PU'!H41</f>
        <v>0</v>
      </c>
      <c r="O37" s="380">
        <f>M37*'READY PU'!AN41</f>
        <v>0</v>
      </c>
    </row>
    <row r="38" spans="1:15" ht="23.25" customHeight="1" thickBot="1">
      <c r="A38" s="378">
        <f>'READY PU'!E42</f>
        <v>0</v>
      </c>
      <c r="B38" s="284" t="str">
        <f>'READY PU'!D42</f>
        <v>RE-31PU</v>
      </c>
      <c r="C38" s="379" t="str">
        <f>IF('READY PU'!K42=0,"",'READY PU'!K42)</f>
        <v/>
      </c>
      <c r="D38" s="379" t="str">
        <f>IF('READY PU'!L42=0,"",'READY PU'!L42)</f>
        <v/>
      </c>
      <c r="E38" s="379" t="str">
        <f>IF('READY PU'!M42=0,"",'READY PU'!M42)</f>
        <v/>
      </c>
      <c r="F38" s="379" t="str">
        <f>IF('READY PU'!N42=0,"",'READY PU'!N42)</f>
        <v/>
      </c>
      <c r="G38" s="379" t="str">
        <f>IF('READY PU'!O42=0,"",'READY PU'!O42)</f>
        <v/>
      </c>
      <c r="H38" s="379" t="str">
        <f>IF('READY PU'!P42=0,"",'READY PU'!P42)</f>
        <v/>
      </c>
      <c r="I38" s="379" t="str">
        <f>IF('READY PU'!Q42=0,"",'READY PU'!Q42)</f>
        <v/>
      </c>
      <c r="J38" s="379" t="str">
        <f>IF('READY PU'!R42=0,"",'READY PU'!R42)</f>
        <v/>
      </c>
      <c r="K38" s="379" t="str">
        <f>IF('READY PU'!S42=0,"",'READY PU'!S42)</f>
        <v/>
      </c>
      <c r="L38" s="379" t="str">
        <f>IF('READY PU'!T42=0,"",'READY PU'!T42)</f>
        <v/>
      </c>
      <c r="M38" s="219">
        <f t="shared" si="1"/>
        <v>0</v>
      </c>
      <c r="N38" s="219">
        <f>M38*'READY PU'!H42</f>
        <v>0</v>
      </c>
      <c r="O38" s="380">
        <f>M38*'READY PU'!AN42</f>
        <v>0</v>
      </c>
    </row>
    <row r="39" spans="1:15" ht="23.25" customHeight="1" thickBot="1">
      <c r="A39" s="378">
        <f>'READY PU'!E43</f>
        <v>0</v>
      </c>
      <c r="B39" s="284" t="str">
        <f>'READY PU'!D43</f>
        <v>RE-32PU</v>
      </c>
      <c r="C39" s="379" t="str">
        <f>IF('READY PU'!K43=0,"",'READY PU'!K43)</f>
        <v/>
      </c>
      <c r="D39" s="379" t="str">
        <f>IF('READY PU'!L43=0,"",'READY PU'!L43)</f>
        <v/>
      </c>
      <c r="E39" s="379" t="str">
        <f>IF('READY PU'!M43=0,"",'READY PU'!M43)</f>
        <v/>
      </c>
      <c r="F39" s="379" t="str">
        <f>IF('READY PU'!N43=0,"",'READY PU'!N43)</f>
        <v/>
      </c>
      <c r="G39" s="379" t="str">
        <f>IF('READY PU'!O43=0,"",'READY PU'!O43)</f>
        <v/>
      </c>
      <c r="H39" s="379" t="str">
        <f>IF('READY PU'!P43=0,"",'READY PU'!P43)</f>
        <v/>
      </c>
      <c r="I39" s="379" t="str">
        <f>IF('READY PU'!Q43=0,"",'READY PU'!Q43)</f>
        <v/>
      </c>
      <c r="J39" s="379" t="str">
        <f>IF('READY PU'!R43=0,"",'READY PU'!R43)</f>
        <v/>
      </c>
      <c r="K39" s="379" t="str">
        <f>IF('READY PU'!S43=0,"",'READY PU'!S43)</f>
        <v/>
      </c>
      <c r="L39" s="379" t="str">
        <f>IF('READY PU'!T43=0,"",'READY PU'!T43)</f>
        <v/>
      </c>
      <c r="M39" s="219">
        <f t="shared" si="1"/>
        <v>0</v>
      </c>
      <c r="N39" s="219">
        <f>M39*'READY PU'!H43</f>
        <v>0</v>
      </c>
      <c r="O39" s="380">
        <f>M39*'READY PU'!AN43</f>
        <v>0</v>
      </c>
    </row>
    <row r="40" spans="1:15" ht="23.25" customHeight="1" thickBot="1">
      <c r="A40" s="378">
        <f>'READY PU'!E44</f>
        <v>0</v>
      </c>
      <c r="B40" s="284" t="str">
        <f>'READY PU'!D44</f>
        <v>RE-33PU</v>
      </c>
      <c r="C40" s="379" t="str">
        <f>IF('READY PU'!K44=0,"",'READY PU'!K44)</f>
        <v/>
      </c>
      <c r="D40" s="379" t="str">
        <f>IF('READY PU'!L44=0,"",'READY PU'!L44)</f>
        <v/>
      </c>
      <c r="E40" s="379" t="str">
        <f>IF('READY PU'!M44=0,"",'READY PU'!M44)</f>
        <v/>
      </c>
      <c r="F40" s="379" t="str">
        <f>IF('READY PU'!N44=0,"",'READY PU'!N44)</f>
        <v/>
      </c>
      <c r="G40" s="379" t="str">
        <f>IF('READY PU'!O44=0,"",'READY PU'!O44)</f>
        <v/>
      </c>
      <c r="H40" s="379" t="str">
        <f>IF('READY PU'!P44=0,"",'READY PU'!P44)</f>
        <v/>
      </c>
      <c r="I40" s="379" t="str">
        <f>IF('READY PU'!Q44=0,"",'READY PU'!Q44)</f>
        <v/>
      </c>
      <c r="J40" s="379" t="str">
        <f>IF('READY PU'!R44=0,"",'READY PU'!R44)</f>
        <v/>
      </c>
      <c r="K40" s="379" t="str">
        <f>IF('READY PU'!S44=0,"",'READY PU'!S44)</f>
        <v/>
      </c>
      <c r="L40" s="379" t="str">
        <f>IF('READY PU'!T44=0,"",'READY PU'!T44)</f>
        <v/>
      </c>
      <c r="M40" s="219">
        <f t="shared" si="1"/>
        <v>0</v>
      </c>
      <c r="N40" s="219">
        <f>M40*'READY PU'!H44</f>
        <v>0</v>
      </c>
      <c r="O40" s="380">
        <f>M40*'READY PU'!AN44</f>
        <v>0</v>
      </c>
    </row>
    <row r="41" spans="1:15" ht="23.25" customHeight="1" thickBot="1">
      <c r="A41" s="378">
        <f>'READY PU'!E45</f>
        <v>0</v>
      </c>
      <c r="B41" s="284" t="str">
        <f>'READY PU'!D45</f>
        <v>RE-34PU</v>
      </c>
      <c r="C41" s="379" t="str">
        <f>IF('READY PU'!K45=0,"",'READY PU'!K45)</f>
        <v/>
      </c>
      <c r="D41" s="379" t="str">
        <f>IF('READY PU'!L45=0,"",'READY PU'!L45)</f>
        <v/>
      </c>
      <c r="E41" s="379" t="str">
        <f>IF('READY PU'!M45=0,"",'READY PU'!M45)</f>
        <v/>
      </c>
      <c r="F41" s="379" t="str">
        <f>IF('READY PU'!N45=0,"",'READY PU'!N45)</f>
        <v/>
      </c>
      <c r="G41" s="379" t="str">
        <f>IF('READY PU'!O45=0,"",'READY PU'!O45)</f>
        <v/>
      </c>
      <c r="H41" s="379" t="str">
        <f>IF('READY PU'!P45=0,"",'READY PU'!P45)</f>
        <v/>
      </c>
      <c r="I41" s="379" t="str">
        <f>IF('READY PU'!Q45=0,"",'READY PU'!Q45)</f>
        <v/>
      </c>
      <c r="J41" s="379" t="str">
        <f>IF('READY PU'!R45=0,"",'READY PU'!R45)</f>
        <v/>
      </c>
      <c r="K41" s="379" t="str">
        <f>IF('READY PU'!S45=0,"",'READY PU'!S45)</f>
        <v/>
      </c>
      <c r="L41" s="379" t="str">
        <f>IF('READY PU'!T45=0,"",'READY PU'!T45)</f>
        <v/>
      </c>
      <c r="M41" s="219">
        <f t="shared" si="1"/>
        <v>0</v>
      </c>
      <c r="N41" s="219">
        <f>M41*'READY PU'!H45</f>
        <v>0</v>
      </c>
      <c r="O41" s="380">
        <f>M41*'READY PU'!AN45</f>
        <v>0</v>
      </c>
    </row>
    <row r="42" spans="1:15" ht="23.25" customHeight="1" thickBot="1">
      <c r="A42" s="378">
        <f>'READY PU'!E46</f>
        <v>0</v>
      </c>
      <c r="B42" s="284" t="str">
        <f>'READY PU'!D46</f>
        <v>RE-35PU</v>
      </c>
      <c r="C42" s="379" t="str">
        <f>IF('READY PU'!K46=0,"",'READY PU'!K46)</f>
        <v/>
      </c>
      <c r="D42" s="379" t="str">
        <f>IF('READY PU'!L46=0,"",'READY PU'!L46)</f>
        <v/>
      </c>
      <c r="E42" s="379" t="str">
        <f>IF('READY PU'!M46=0,"",'READY PU'!M46)</f>
        <v/>
      </c>
      <c r="F42" s="379" t="str">
        <f>IF('READY PU'!N46=0,"",'READY PU'!N46)</f>
        <v/>
      </c>
      <c r="G42" s="379" t="str">
        <f>IF('READY PU'!O46=0,"",'READY PU'!O46)</f>
        <v/>
      </c>
      <c r="H42" s="379" t="str">
        <f>IF('READY PU'!P46=0,"",'READY PU'!P46)</f>
        <v/>
      </c>
      <c r="I42" s="379" t="str">
        <f>IF('READY PU'!Q46=0,"",'READY PU'!Q46)</f>
        <v/>
      </c>
      <c r="J42" s="379" t="str">
        <f>IF('READY PU'!R46=0,"",'READY PU'!R46)</f>
        <v/>
      </c>
      <c r="K42" s="379" t="str">
        <f>IF('READY PU'!S46=0,"",'READY PU'!S46)</f>
        <v/>
      </c>
      <c r="L42" s="379" t="str">
        <f>IF('READY PU'!T46=0,"",'READY PU'!T46)</f>
        <v/>
      </c>
      <c r="M42" s="219">
        <f t="shared" si="1"/>
        <v>0</v>
      </c>
      <c r="N42" s="219">
        <f>M42*'READY PU'!H46</f>
        <v>0</v>
      </c>
      <c r="O42" s="380">
        <f>M42*'READY PU'!AN46</f>
        <v>0</v>
      </c>
    </row>
    <row r="43" spans="1:15" ht="23.25" customHeight="1" thickBot="1">
      <c r="A43" s="378">
        <f>'READY PU'!E47</f>
        <v>0</v>
      </c>
      <c r="B43" s="284" t="str">
        <f>'READY PU'!D47</f>
        <v>RE-36PU</v>
      </c>
      <c r="C43" s="379" t="str">
        <f>IF('READY PU'!K47=0,"",'READY PU'!K47)</f>
        <v/>
      </c>
      <c r="D43" s="379" t="str">
        <f>IF('READY PU'!L47=0,"",'READY PU'!L47)</f>
        <v/>
      </c>
      <c r="E43" s="379" t="str">
        <f>IF('READY PU'!M47=0,"",'READY PU'!M47)</f>
        <v/>
      </c>
      <c r="F43" s="379" t="str">
        <f>IF('READY PU'!N47=0,"",'READY PU'!N47)</f>
        <v/>
      </c>
      <c r="G43" s="379" t="str">
        <f>IF('READY PU'!O47=0,"",'READY PU'!O47)</f>
        <v/>
      </c>
      <c r="H43" s="379" t="str">
        <f>IF('READY PU'!P47=0,"",'READY PU'!P47)</f>
        <v/>
      </c>
      <c r="I43" s="379" t="str">
        <f>IF('READY PU'!Q47=0,"",'READY PU'!Q47)</f>
        <v/>
      </c>
      <c r="J43" s="379" t="str">
        <f>IF('READY PU'!R47=0,"",'READY PU'!R47)</f>
        <v/>
      </c>
      <c r="K43" s="379" t="str">
        <f>IF('READY PU'!S47=0,"",'READY PU'!S47)</f>
        <v/>
      </c>
      <c r="L43" s="379" t="str">
        <f>IF('READY PU'!T47=0,"",'READY PU'!T47)</f>
        <v/>
      </c>
      <c r="M43" s="219">
        <f t="shared" si="1"/>
        <v>0</v>
      </c>
      <c r="N43" s="219">
        <f>M43*'READY PU'!H47</f>
        <v>0</v>
      </c>
      <c r="O43" s="380">
        <f>M43*'READY PU'!AN47</f>
        <v>0</v>
      </c>
    </row>
    <row r="44" spans="1:15" ht="23.25" customHeight="1" thickBot="1">
      <c r="A44" s="378">
        <f>'READY PU'!E48</f>
        <v>0</v>
      </c>
      <c r="B44" s="284" t="str">
        <f>'READY PU'!D48</f>
        <v>RE-37PU</v>
      </c>
      <c r="C44" s="379" t="str">
        <f>IF('READY PU'!K48=0,"",'READY PU'!K48)</f>
        <v/>
      </c>
      <c r="D44" s="379" t="str">
        <f>IF('READY PU'!L48=0,"",'READY PU'!L48)</f>
        <v/>
      </c>
      <c r="E44" s="379" t="str">
        <f>IF('READY PU'!M48=0,"",'READY PU'!M48)</f>
        <v/>
      </c>
      <c r="F44" s="379" t="str">
        <f>IF('READY PU'!N48=0,"",'READY PU'!N48)</f>
        <v/>
      </c>
      <c r="G44" s="379" t="str">
        <f>IF('READY PU'!O48=0,"",'READY PU'!O48)</f>
        <v/>
      </c>
      <c r="H44" s="379" t="str">
        <f>IF('READY PU'!P48=0,"",'READY PU'!P48)</f>
        <v/>
      </c>
      <c r="I44" s="379" t="str">
        <f>IF('READY PU'!Q48=0,"",'READY PU'!Q48)</f>
        <v/>
      </c>
      <c r="J44" s="379" t="str">
        <f>IF('READY PU'!R48=0,"",'READY PU'!R48)</f>
        <v/>
      </c>
      <c r="K44" s="379" t="str">
        <f>IF('READY PU'!S48=0,"",'READY PU'!S48)</f>
        <v/>
      </c>
      <c r="L44" s="379" t="str">
        <f>IF('READY PU'!T48=0,"",'READY PU'!T48)</f>
        <v/>
      </c>
      <c r="M44" s="219">
        <f t="shared" si="1"/>
        <v>0</v>
      </c>
      <c r="N44" s="219">
        <f>M44*'READY PU'!H48</f>
        <v>0</v>
      </c>
      <c r="O44" s="380">
        <f>M44*'READY PU'!AN48</f>
        <v>0</v>
      </c>
    </row>
    <row r="45" spans="1:15" ht="23.25" customHeight="1" thickBot="1">
      <c r="A45" s="378">
        <f>'READY PU'!E49</f>
        <v>0</v>
      </c>
      <c r="B45" s="284" t="str">
        <f>'READY PU'!D49</f>
        <v>RE-38PU</v>
      </c>
      <c r="C45" s="379" t="str">
        <f>IF('READY PU'!K49=0,"",'READY PU'!K49)</f>
        <v/>
      </c>
      <c r="D45" s="379" t="str">
        <f>IF('READY PU'!L49=0,"",'READY PU'!L49)</f>
        <v/>
      </c>
      <c r="E45" s="379" t="str">
        <f>IF('READY PU'!M49=0,"",'READY PU'!M49)</f>
        <v/>
      </c>
      <c r="F45" s="379" t="str">
        <f>IF('READY PU'!N49=0,"",'READY PU'!N49)</f>
        <v/>
      </c>
      <c r="G45" s="379" t="str">
        <f>IF('READY PU'!O49=0,"",'READY PU'!O49)</f>
        <v/>
      </c>
      <c r="H45" s="379" t="str">
        <f>IF('READY PU'!P49=0,"",'READY PU'!P49)</f>
        <v/>
      </c>
      <c r="I45" s="379" t="str">
        <f>IF('READY PU'!Q49=0,"",'READY PU'!Q49)</f>
        <v/>
      </c>
      <c r="J45" s="379" t="str">
        <f>IF('READY PU'!R49=0,"",'READY PU'!R49)</f>
        <v/>
      </c>
      <c r="K45" s="379" t="str">
        <f>IF('READY PU'!S49=0,"",'READY PU'!S49)</f>
        <v/>
      </c>
      <c r="L45" s="379" t="str">
        <f>IF('READY PU'!T49=0,"",'READY PU'!T49)</f>
        <v/>
      </c>
      <c r="M45" s="219">
        <f t="shared" si="1"/>
        <v>0</v>
      </c>
      <c r="N45" s="219">
        <f>M45*'READY PU'!H49</f>
        <v>0</v>
      </c>
      <c r="O45" s="380">
        <f>M45*'READY PU'!AN49</f>
        <v>0</v>
      </c>
    </row>
    <row r="46" spans="1:15" ht="23.25" customHeight="1" thickBot="1">
      <c r="A46" s="378">
        <f>'READY PU'!E50</f>
        <v>0</v>
      </c>
      <c r="B46" s="284" t="str">
        <f>'READY PU'!D50</f>
        <v>RE-39PU</v>
      </c>
      <c r="C46" s="379" t="str">
        <f>IF('READY PU'!K50=0,"",'READY PU'!K50)</f>
        <v/>
      </c>
      <c r="D46" s="379" t="str">
        <f>IF('READY PU'!L50=0,"",'READY PU'!L50)</f>
        <v/>
      </c>
      <c r="E46" s="379" t="str">
        <f>IF('READY PU'!M50=0,"",'READY PU'!M50)</f>
        <v/>
      </c>
      <c r="F46" s="379" t="str">
        <f>IF('READY PU'!N50=0,"",'READY PU'!N50)</f>
        <v/>
      </c>
      <c r="G46" s="379" t="str">
        <f>IF('READY PU'!O50=0,"",'READY PU'!O50)</f>
        <v/>
      </c>
      <c r="H46" s="379" t="str">
        <f>IF('READY PU'!P50=0,"",'READY PU'!P50)</f>
        <v/>
      </c>
      <c r="I46" s="379" t="str">
        <f>IF('READY PU'!Q50=0,"",'READY PU'!Q50)</f>
        <v/>
      </c>
      <c r="J46" s="379" t="str">
        <f>IF('READY PU'!R50=0,"",'READY PU'!R50)</f>
        <v/>
      </c>
      <c r="K46" s="379" t="str">
        <f>IF('READY PU'!S50=0,"",'READY PU'!S50)</f>
        <v/>
      </c>
      <c r="L46" s="379" t="str">
        <f>IF('READY PU'!T50=0,"",'READY PU'!T50)</f>
        <v/>
      </c>
      <c r="M46" s="219">
        <f t="shared" si="1"/>
        <v>0</v>
      </c>
      <c r="N46" s="219">
        <f>M46*'READY PU'!H50</f>
        <v>0</v>
      </c>
      <c r="O46" s="380">
        <f>M46*'READY PU'!AN50</f>
        <v>0</v>
      </c>
    </row>
    <row r="47" spans="1:15" ht="23.25" customHeight="1" thickBot="1">
      <c r="A47" s="378">
        <f>'READY PU'!E51</f>
        <v>0</v>
      </c>
      <c r="B47" s="284" t="str">
        <f>'READY PU'!D51</f>
        <v>RE-40PU</v>
      </c>
      <c r="C47" s="379" t="str">
        <f>IF('READY PU'!K51=0,"",'READY PU'!K51)</f>
        <v/>
      </c>
      <c r="D47" s="379" t="str">
        <f>IF('READY PU'!L51=0,"",'READY PU'!L51)</f>
        <v/>
      </c>
      <c r="E47" s="379" t="str">
        <f>IF('READY PU'!M51=0,"",'READY PU'!M51)</f>
        <v/>
      </c>
      <c r="F47" s="379" t="str">
        <f>IF('READY PU'!N51=0,"",'READY PU'!N51)</f>
        <v/>
      </c>
      <c r="G47" s="379" t="str">
        <f>IF('READY PU'!O51=0,"",'READY PU'!O51)</f>
        <v/>
      </c>
      <c r="H47" s="379" t="str">
        <f>IF('READY PU'!P51=0,"",'READY PU'!P51)</f>
        <v/>
      </c>
      <c r="I47" s="379" t="str">
        <f>IF('READY PU'!Q51=0,"",'READY PU'!Q51)</f>
        <v/>
      </c>
      <c r="J47" s="379" t="str">
        <f>IF('READY PU'!R51=0,"",'READY PU'!R51)</f>
        <v/>
      </c>
      <c r="K47" s="379" t="str">
        <f>IF('READY PU'!S51=0,"",'READY PU'!S51)</f>
        <v/>
      </c>
      <c r="L47" s="379" t="str">
        <f>IF('READY PU'!T51=0,"",'READY PU'!T51)</f>
        <v/>
      </c>
      <c r="M47" s="219">
        <f t="shared" si="1"/>
        <v>0</v>
      </c>
      <c r="N47" s="219">
        <f>M47*'READY PU'!H51</f>
        <v>0</v>
      </c>
      <c r="O47" s="380">
        <f>M47*'READY PU'!AN51</f>
        <v>0</v>
      </c>
    </row>
    <row r="48" spans="1:15" ht="23.25" customHeight="1" thickBot="1">
      <c r="A48" s="441" t="s">
        <v>1461</v>
      </c>
      <c r="B48" s="926"/>
      <c r="C48" s="924" t="str">
        <f>IF('READY PU'!K52=0,"",'READY PU'!K52)</f>
        <v/>
      </c>
      <c r="M48" s="219"/>
      <c r="N48" s="219"/>
      <c r="O48" s="380"/>
    </row>
    <row r="49" spans="2:15" ht="23.25" customHeight="1" thickBot="1">
      <c r="B49" s="925" t="str">
        <f>REDUCTOR!D11</f>
        <v>REDUCTOR-30PU</v>
      </c>
      <c r="C49" s="17" t="str">
        <f>IF(REDUCTOR!J11=0,"",REDUCTOR!J11)</f>
        <v/>
      </c>
      <c r="D49" s="17" t="str">
        <f>IF(REDUCTOR!K11=0,"",REDUCTOR!K11)</f>
        <v/>
      </c>
      <c r="E49" s="17" t="str">
        <f>IF(REDUCTOR!L11=0,"",REDUCTOR!L11)</f>
        <v/>
      </c>
      <c r="F49" s="17" t="str">
        <f>IF(REDUCTOR!M11=0,"",REDUCTOR!M11)</f>
        <v/>
      </c>
      <c r="G49" s="17" t="str">
        <f>IF(REDUCTOR!N11=0,"",REDUCTOR!N11)</f>
        <v/>
      </c>
      <c r="H49" s="17" t="str">
        <f>IF(REDUCTOR!O11=0,"",REDUCTOR!O11)</f>
        <v/>
      </c>
      <c r="I49" s="17" t="str">
        <f>IF(REDUCTOR!P11=0,"",REDUCTOR!P11)</f>
        <v/>
      </c>
      <c r="J49" s="17" t="str">
        <f>IF(REDUCTOR!Q11=0,"",REDUCTOR!Q11)</f>
        <v/>
      </c>
      <c r="K49" s="17" t="str">
        <f>IF(REDUCTOR!R11=0,"",REDUCTOR!R11)</f>
        <v/>
      </c>
      <c r="L49" s="17" t="str">
        <f>IF(REDUCTOR!S11=0,"",REDUCTOR!S11)</f>
        <v/>
      </c>
      <c r="M49" s="219">
        <f t="shared" ref="M49:M50" si="2">SUM(C49:L49)</f>
        <v>0</v>
      </c>
      <c r="N49" s="219">
        <f>M49*REDUCTOR!G11</f>
        <v>0</v>
      </c>
      <c r="O49" s="380">
        <f>M49*REDUCTOR!AM11</f>
        <v>0</v>
      </c>
    </row>
    <row r="50" spans="2:15" ht="23.25" customHeight="1">
      <c r="B50" s="925" t="str">
        <f>REDUCTOR!D12</f>
        <v>REDUCTOR-100PU</v>
      </c>
      <c r="C50" s="17" t="str">
        <f>IF(REDUCTOR!J12=0,"",REDUCTOR!J12)</f>
        <v/>
      </c>
      <c r="D50" s="17" t="str">
        <f>IF(REDUCTOR!K12=0,"",REDUCTOR!K12)</f>
        <v/>
      </c>
      <c r="E50" s="17" t="str">
        <f>IF(REDUCTOR!L12=0,"",REDUCTOR!L12)</f>
        <v/>
      </c>
      <c r="F50" s="17" t="str">
        <f>IF(REDUCTOR!M12=0,"",REDUCTOR!M12)</f>
        <v/>
      </c>
      <c r="G50" s="17" t="str">
        <f>IF(REDUCTOR!N12=0,"",REDUCTOR!N12)</f>
        <v/>
      </c>
      <c r="H50" s="17" t="str">
        <f>IF(REDUCTOR!O12=0,"",REDUCTOR!O12)</f>
        <v/>
      </c>
      <c r="I50" s="17" t="str">
        <f>IF(REDUCTOR!P12=0,"",REDUCTOR!P12)</f>
        <v/>
      </c>
      <c r="J50" s="17" t="str">
        <f>IF(REDUCTOR!Q12=0,"",REDUCTOR!Q12)</f>
        <v/>
      </c>
      <c r="K50" s="17" t="str">
        <f>IF(REDUCTOR!R12=0,"",REDUCTOR!R12)</f>
        <v/>
      </c>
      <c r="L50" s="17" t="str">
        <f>IF(REDUCTOR!S12=0,"",REDUCTOR!S12)</f>
        <v/>
      </c>
      <c r="M50" s="219">
        <f t="shared" si="2"/>
        <v>0</v>
      </c>
      <c r="N50" s="219">
        <f>M50*REDUCTOR!G12</f>
        <v>0</v>
      </c>
      <c r="O50" s="380">
        <f>M50*REDUCTOR!AM12</f>
        <v>0</v>
      </c>
    </row>
  </sheetData>
  <sheetProtection selectLockedCells="1" selectUnlockedCells="1"/>
  <autoFilter ref="M6:M31" xr:uid="{00000000-0001-0000-0500-000000000000}"/>
  <mergeCells count="4">
    <mergeCell ref="R9:T9"/>
    <mergeCell ref="I4:M4"/>
    <mergeCell ref="B4:G4"/>
    <mergeCell ref="R6:T6"/>
  </mergeCells>
  <pageMargins left="0.25" right="0.25" top="0.75" bottom="0.75" header="0.3" footer="0.3"/>
  <pageSetup paperSize="9" orientation="landscape" horizontalDpi="4294967292" verticalDpi="4294967292" r:id="rId1"/>
  <headerFooter differentFirst="1" alignWithMargins="0">
    <oddFooter>Stran &amp;P od &amp;N</oddFooter>
    <firstFooter>Stran &amp;P od &amp;N</first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EA5E51-962C-46D2-A8B9-318B0ABA96CF}">
  <sheetPr codeName="Sheet7">
    <tabColor theme="0" tint="-4.9989318521683403E-2"/>
  </sheetPr>
  <dimension ref="A1:R51"/>
  <sheetViews>
    <sheetView showGridLines="0" showWhiteSpace="0" topLeftCell="A42" zoomScale="110" zoomScaleNormal="110" workbookViewId="0">
      <selection activeCell="I55" sqref="I55"/>
    </sheetView>
  </sheetViews>
  <sheetFormatPr defaultColWidth="12" defaultRowHeight="23.25" customHeight="1"/>
  <cols>
    <col min="1" max="1" width="10.59765625" style="30" bestFit="1" customWidth="1"/>
    <col min="2" max="11" width="4.69921875" style="2" customWidth="1"/>
    <col min="12" max="12" width="7.19921875" style="30" customWidth="1"/>
    <col min="13" max="13" width="7.69921875" style="2" customWidth="1"/>
    <col min="14" max="14" width="4.69921875" style="2" customWidth="1"/>
    <col min="15" max="16384" width="12" style="2"/>
  </cols>
  <sheetData>
    <row r="1" spans="1:18" ht="23.25" customHeight="1">
      <c r="A1" s="1042" t="s">
        <v>517</v>
      </c>
      <c r="B1" s="1042"/>
      <c r="C1" s="1042"/>
      <c r="D1" s="1042"/>
      <c r="E1" s="1042"/>
      <c r="F1" s="222"/>
    </row>
    <row r="2" spans="1:18" ht="23.25" customHeight="1">
      <c r="A2" s="292"/>
      <c r="B2" s="292"/>
      <c r="C2" s="292"/>
      <c r="D2" s="292"/>
      <c r="E2" s="292"/>
      <c r="F2" s="222"/>
      <c r="G2" s="222"/>
      <c r="H2" s="386" t="s">
        <v>518</v>
      </c>
    </row>
    <row r="3" spans="1:18" ht="33" customHeight="1">
      <c r="A3" s="1041">
        <f>'PRODUCTION LIST READY GRP'!C4</f>
        <v>0</v>
      </c>
      <c r="B3" s="1041"/>
      <c r="C3" s="1041"/>
      <c r="D3" s="1041"/>
      <c r="E3" s="1041"/>
      <c r="F3" s="1041"/>
      <c r="G3" s="46"/>
      <c r="H3" s="1114">
        <f>'PRODUCTION LIST READY GRP'!P4</f>
        <v>0</v>
      </c>
      <c r="I3" s="1114"/>
      <c r="L3" s="393"/>
      <c r="M3" s="757"/>
      <c r="O3" s="222"/>
      <c r="P3" s="126"/>
      <c r="Q3" s="126"/>
      <c r="R3" s="126"/>
    </row>
    <row r="4" spans="1:18" s="30" customFormat="1" ht="36.75" customHeight="1">
      <c r="A4" s="381" t="s">
        <v>69</v>
      </c>
      <c r="B4" s="382" t="s">
        <v>2</v>
      </c>
      <c r="C4" s="382" t="s">
        <v>632</v>
      </c>
      <c r="D4" s="382" t="s">
        <v>635</v>
      </c>
      <c r="E4" s="382" t="s">
        <v>10</v>
      </c>
      <c r="F4" s="382" t="s">
        <v>634</v>
      </c>
      <c r="G4" s="383" t="s">
        <v>751</v>
      </c>
      <c r="H4" s="385" t="s">
        <v>150</v>
      </c>
      <c r="I4" s="383" t="s">
        <v>151</v>
      </c>
      <c r="J4" s="272" t="s">
        <v>128</v>
      </c>
      <c r="K4" s="272" t="s">
        <v>521</v>
      </c>
      <c r="L4" s="752" t="s">
        <v>11</v>
      </c>
      <c r="M4" s="758"/>
    </row>
    <row r="5" spans="1:18" s="30" customFormat="1" ht="23.25" customHeight="1">
      <c r="A5" s="28" t="str">
        <f>'PRODUCTION LIST READY PU'!B8</f>
        <v>RE-1PU</v>
      </c>
      <c r="B5" s="384" t="str">
        <f>'PRODUCTION LIST READY PU'!C8</f>
        <v/>
      </c>
      <c r="C5" s="384" t="str">
        <f>'PRODUCTION LIST READY PU'!D8</f>
        <v/>
      </c>
      <c r="D5" s="384" t="str">
        <f>'PRODUCTION LIST READY PU'!E8</f>
        <v/>
      </c>
      <c r="E5" s="384" t="str">
        <f>'PRODUCTION LIST READY PU'!F8</f>
        <v/>
      </c>
      <c r="F5" s="384" t="str">
        <f>'PRODUCTION LIST READY PU'!G8</f>
        <v/>
      </c>
      <c r="G5" s="384" t="str">
        <f>'PRODUCTION LIST READY PU'!H8</f>
        <v/>
      </c>
      <c r="H5" s="384" t="str">
        <f>'PRODUCTION LIST READY PU'!I8</f>
        <v/>
      </c>
      <c r="I5" s="384" t="str">
        <f>'PRODUCTION LIST READY PU'!J8</f>
        <v/>
      </c>
      <c r="J5" s="384" t="str">
        <f>'PRODUCTION LIST READY PU'!K8</f>
        <v/>
      </c>
      <c r="K5" s="384" t="str">
        <f>'PRODUCTION LIST READY PU'!L8</f>
        <v/>
      </c>
      <c r="L5" s="756">
        <f>SUM(B5:K5)</f>
        <v>0</v>
      </c>
      <c r="M5" s="758"/>
    </row>
    <row r="6" spans="1:18" s="30" customFormat="1" ht="23.25" customHeight="1">
      <c r="A6" s="28" t="str">
        <f>'PRODUCTION LIST READY PU'!B9</f>
        <v>RE-2PU</v>
      </c>
      <c r="B6" s="384" t="str">
        <f>'PRODUCTION LIST READY PU'!C9</f>
        <v/>
      </c>
      <c r="C6" s="384" t="str">
        <f>'PRODUCTION LIST READY PU'!D9</f>
        <v/>
      </c>
      <c r="D6" s="384" t="str">
        <f>'PRODUCTION LIST READY PU'!E9</f>
        <v/>
      </c>
      <c r="E6" s="384" t="str">
        <f>'PRODUCTION LIST READY PU'!F9</f>
        <v/>
      </c>
      <c r="F6" s="384" t="str">
        <f>'PRODUCTION LIST READY PU'!G9</f>
        <v/>
      </c>
      <c r="G6" s="384" t="str">
        <f>'PRODUCTION LIST READY PU'!H9</f>
        <v/>
      </c>
      <c r="H6" s="384" t="str">
        <f>'PRODUCTION LIST READY PU'!I9</f>
        <v/>
      </c>
      <c r="I6" s="384" t="str">
        <f>'PRODUCTION LIST READY PU'!J9</f>
        <v/>
      </c>
      <c r="J6" s="384" t="str">
        <f>'PRODUCTION LIST READY PU'!K9</f>
        <v/>
      </c>
      <c r="K6" s="384" t="str">
        <f>'PRODUCTION LIST READY PU'!L9</f>
        <v/>
      </c>
      <c r="L6" s="387">
        <f t="shared" ref="L6:L47" si="0">SUM(B6:K6)</f>
        <v>0</v>
      </c>
      <c r="M6" s="752"/>
    </row>
    <row r="7" spans="1:18" s="30" customFormat="1" ht="23.25" customHeight="1">
      <c r="A7" s="28" t="str">
        <f>'PRODUCTION LIST READY PU'!B10</f>
        <v>RE-3PU</v>
      </c>
      <c r="B7" s="384" t="str">
        <f>'PRODUCTION LIST READY PU'!C10</f>
        <v/>
      </c>
      <c r="C7" s="384" t="str">
        <f>'PRODUCTION LIST READY PU'!D10</f>
        <v/>
      </c>
      <c r="D7" s="384" t="str">
        <f>'PRODUCTION LIST READY PU'!E10</f>
        <v/>
      </c>
      <c r="E7" s="384" t="str">
        <f>'PRODUCTION LIST READY PU'!F10</f>
        <v/>
      </c>
      <c r="F7" s="384" t="str">
        <f>'PRODUCTION LIST READY PU'!G10</f>
        <v/>
      </c>
      <c r="G7" s="384" t="str">
        <f>'PRODUCTION LIST READY PU'!H10</f>
        <v/>
      </c>
      <c r="H7" s="384" t="str">
        <f>'PRODUCTION LIST READY PU'!I10</f>
        <v/>
      </c>
      <c r="I7" s="384" t="str">
        <f>'PRODUCTION LIST READY PU'!J10</f>
        <v/>
      </c>
      <c r="J7" s="384" t="str">
        <f>'PRODUCTION LIST READY PU'!K10</f>
        <v/>
      </c>
      <c r="K7" s="384" t="str">
        <f>'PRODUCTION LIST READY PU'!L10</f>
        <v/>
      </c>
      <c r="L7" s="387">
        <f t="shared" si="0"/>
        <v>0</v>
      </c>
      <c r="M7" s="752"/>
    </row>
    <row r="8" spans="1:18" s="30" customFormat="1" ht="23.25" customHeight="1">
      <c r="A8" s="28" t="str">
        <f>'PRODUCTION LIST READY PU'!B11</f>
        <v>RE-4PU</v>
      </c>
      <c r="B8" s="384" t="str">
        <f>'PRODUCTION LIST READY PU'!C11</f>
        <v/>
      </c>
      <c r="C8" s="384" t="str">
        <f>'PRODUCTION LIST READY PU'!D11</f>
        <v/>
      </c>
      <c r="D8" s="384" t="str">
        <f>'PRODUCTION LIST READY PU'!E11</f>
        <v/>
      </c>
      <c r="E8" s="384" t="str">
        <f>'PRODUCTION LIST READY PU'!F11</f>
        <v/>
      </c>
      <c r="F8" s="384" t="str">
        <f>'PRODUCTION LIST READY PU'!G11</f>
        <v/>
      </c>
      <c r="G8" s="384" t="str">
        <f>'PRODUCTION LIST READY PU'!H11</f>
        <v/>
      </c>
      <c r="H8" s="384" t="str">
        <f>'PRODUCTION LIST READY PU'!I11</f>
        <v/>
      </c>
      <c r="I8" s="384" t="str">
        <f>'PRODUCTION LIST READY PU'!J11</f>
        <v/>
      </c>
      <c r="J8" s="384" t="str">
        <f>'PRODUCTION LIST READY PU'!K11</f>
        <v/>
      </c>
      <c r="K8" s="384" t="str">
        <f>'PRODUCTION LIST READY PU'!L11</f>
        <v/>
      </c>
      <c r="L8" s="387">
        <f t="shared" si="0"/>
        <v>0</v>
      </c>
      <c r="M8" s="752"/>
    </row>
    <row r="9" spans="1:18" s="30" customFormat="1" ht="23.25" customHeight="1">
      <c r="A9" s="28" t="str">
        <f>'PRODUCTION LIST READY PU'!B12</f>
        <v>RE-5PU</v>
      </c>
      <c r="B9" s="384" t="str">
        <f>'PRODUCTION LIST READY PU'!C12</f>
        <v/>
      </c>
      <c r="C9" s="384" t="str">
        <f>'PRODUCTION LIST READY PU'!D12</f>
        <v/>
      </c>
      <c r="D9" s="384" t="str">
        <f>'PRODUCTION LIST READY PU'!E12</f>
        <v/>
      </c>
      <c r="E9" s="384" t="str">
        <f>'PRODUCTION LIST READY PU'!F12</f>
        <v/>
      </c>
      <c r="F9" s="384" t="str">
        <f>'PRODUCTION LIST READY PU'!G12</f>
        <v/>
      </c>
      <c r="G9" s="384" t="str">
        <f>'PRODUCTION LIST READY PU'!H12</f>
        <v/>
      </c>
      <c r="H9" s="384" t="str">
        <f>'PRODUCTION LIST READY PU'!I12</f>
        <v/>
      </c>
      <c r="I9" s="384" t="str">
        <f>'PRODUCTION LIST READY PU'!J12</f>
        <v/>
      </c>
      <c r="J9" s="384" t="str">
        <f>'PRODUCTION LIST READY PU'!K12</f>
        <v/>
      </c>
      <c r="K9" s="384" t="str">
        <f>'PRODUCTION LIST READY PU'!L12</f>
        <v/>
      </c>
      <c r="L9" s="387">
        <f t="shared" si="0"/>
        <v>0</v>
      </c>
      <c r="M9" s="752"/>
    </row>
    <row r="10" spans="1:18" s="30" customFormat="1" ht="23.25" customHeight="1">
      <c r="A10" s="28" t="str">
        <f>'PRODUCTION LIST READY PU'!B13</f>
        <v>RE-6PU</v>
      </c>
      <c r="B10" s="384" t="str">
        <f>'PRODUCTION LIST READY PU'!C13</f>
        <v/>
      </c>
      <c r="C10" s="384" t="str">
        <f>'PRODUCTION LIST READY PU'!D13</f>
        <v/>
      </c>
      <c r="D10" s="384" t="str">
        <f>'PRODUCTION LIST READY PU'!E13</f>
        <v/>
      </c>
      <c r="E10" s="384" t="str">
        <f>'PRODUCTION LIST READY PU'!F13</f>
        <v/>
      </c>
      <c r="F10" s="384" t="str">
        <f>'PRODUCTION LIST READY PU'!G13</f>
        <v/>
      </c>
      <c r="G10" s="384" t="str">
        <f>'PRODUCTION LIST READY PU'!H13</f>
        <v/>
      </c>
      <c r="H10" s="384" t="str">
        <f>'PRODUCTION LIST READY PU'!I13</f>
        <v/>
      </c>
      <c r="I10" s="384" t="str">
        <f>'PRODUCTION LIST READY PU'!J13</f>
        <v/>
      </c>
      <c r="J10" s="384" t="str">
        <f>'PRODUCTION LIST READY PU'!K13</f>
        <v/>
      </c>
      <c r="K10" s="384" t="str">
        <f>'PRODUCTION LIST READY PU'!L13</f>
        <v/>
      </c>
      <c r="L10" s="387">
        <f t="shared" si="0"/>
        <v>0</v>
      </c>
      <c r="M10" s="752"/>
    </row>
    <row r="11" spans="1:18" s="30" customFormat="1" ht="23.25" customHeight="1">
      <c r="A11" s="28" t="str">
        <f>'PRODUCTION LIST READY PU'!B14</f>
        <v>RE-7PU</v>
      </c>
      <c r="B11" s="384" t="str">
        <f>'PRODUCTION LIST READY PU'!C14</f>
        <v/>
      </c>
      <c r="C11" s="384" t="str">
        <f>'PRODUCTION LIST READY PU'!D14</f>
        <v/>
      </c>
      <c r="D11" s="384" t="str">
        <f>'PRODUCTION LIST READY PU'!E14</f>
        <v/>
      </c>
      <c r="E11" s="384" t="str">
        <f>'PRODUCTION LIST READY PU'!F14</f>
        <v/>
      </c>
      <c r="F11" s="384" t="str">
        <f>'PRODUCTION LIST READY PU'!G14</f>
        <v/>
      </c>
      <c r="G11" s="384" t="str">
        <f>'PRODUCTION LIST READY PU'!H14</f>
        <v/>
      </c>
      <c r="H11" s="384" t="str">
        <f>'PRODUCTION LIST READY PU'!I14</f>
        <v/>
      </c>
      <c r="I11" s="384" t="str">
        <f>'PRODUCTION LIST READY PU'!J14</f>
        <v/>
      </c>
      <c r="J11" s="384" t="str">
        <f>'PRODUCTION LIST READY PU'!K14</f>
        <v/>
      </c>
      <c r="K11" s="384" t="str">
        <f>'PRODUCTION LIST READY PU'!L14</f>
        <v/>
      </c>
      <c r="L11" s="387">
        <f t="shared" si="0"/>
        <v>0</v>
      </c>
      <c r="M11" s="752"/>
    </row>
    <row r="12" spans="1:18" s="30" customFormat="1" ht="23.25" customHeight="1">
      <c r="A12" s="28" t="str">
        <f>'PRODUCTION LIST READY PU'!B15</f>
        <v>RE-8PU</v>
      </c>
      <c r="B12" s="384" t="str">
        <f>'PRODUCTION LIST READY PU'!C15</f>
        <v/>
      </c>
      <c r="C12" s="384" t="str">
        <f>'PRODUCTION LIST READY PU'!D15</f>
        <v/>
      </c>
      <c r="D12" s="384" t="str">
        <f>'PRODUCTION LIST READY PU'!E15</f>
        <v/>
      </c>
      <c r="E12" s="384" t="str">
        <f>'PRODUCTION LIST READY PU'!F15</f>
        <v/>
      </c>
      <c r="F12" s="384" t="str">
        <f>'PRODUCTION LIST READY PU'!G15</f>
        <v/>
      </c>
      <c r="G12" s="384" t="str">
        <f>'PRODUCTION LIST READY PU'!H15</f>
        <v/>
      </c>
      <c r="H12" s="384" t="str">
        <f>'PRODUCTION LIST READY PU'!I15</f>
        <v/>
      </c>
      <c r="I12" s="384" t="str">
        <f>'PRODUCTION LIST READY PU'!J15</f>
        <v/>
      </c>
      <c r="J12" s="384" t="str">
        <f>'PRODUCTION LIST READY PU'!K15</f>
        <v/>
      </c>
      <c r="K12" s="384" t="str">
        <f>'PRODUCTION LIST READY PU'!L15</f>
        <v/>
      </c>
      <c r="L12" s="387">
        <f t="shared" si="0"/>
        <v>0</v>
      </c>
      <c r="M12" s="752"/>
    </row>
    <row r="13" spans="1:18" s="30" customFormat="1" ht="23.25" customHeight="1">
      <c r="A13" s="28" t="str">
        <f>'PRODUCTION LIST READY PU'!B16</f>
        <v>RE-9PU</v>
      </c>
      <c r="B13" s="384" t="str">
        <f>'PRODUCTION LIST READY PU'!C16</f>
        <v/>
      </c>
      <c r="C13" s="384" t="str">
        <f>'PRODUCTION LIST READY PU'!D16</f>
        <v/>
      </c>
      <c r="D13" s="384" t="str">
        <f>'PRODUCTION LIST READY PU'!E16</f>
        <v/>
      </c>
      <c r="E13" s="384" t="str">
        <f>'PRODUCTION LIST READY PU'!F16</f>
        <v/>
      </c>
      <c r="F13" s="384" t="str">
        <f>'PRODUCTION LIST READY PU'!G16</f>
        <v/>
      </c>
      <c r="G13" s="384" t="str">
        <f>'PRODUCTION LIST READY PU'!H16</f>
        <v/>
      </c>
      <c r="H13" s="384" t="str">
        <f>'PRODUCTION LIST READY PU'!I16</f>
        <v/>
      </c>
      <c r="I13" s="384" t="str">
        <f>'PRODUCTION LIST READY PU'!J16</f>
        <v/>
      </c>
      <c r="J13" s="384" t="str">
        <f>'PRODUCTION LIST READY PU'!K16</f>
        <v/>
      </c>
      <c r="K13" s="384" t="str">
        <f>'PRODUCTION LIST READY PU'!L16</f>
        <v/>
      </c>
      <c r="L13" s="387">
        <f t="shared" si="0"/>
        <v>0</v>
      </c>
      <c r="M13" s="752"/>
    </row>
    <row r="14" spans="1:18" s="30" customFormat="1" ht="23.25" customHeight="1">
      <c r="A14" s="28" t="str">
        <f>'PRODUCTION LIST READY PU'!B17</f>
        <v>RE-10PU</v>
      </c>
      <c r="B14" s="384" t="str">
        <f>'PRODUCTION LIST READY PU'!C17</f>
        <v/>
      </c>
      <c r="C14" s="384" t="str">
        <f>'PRODUCTION LIST READY PU'!D17</f>
        <v/>
      </c>
      <c r="D14" s="384" t="str">
        <f>'PRODUCTION LIST READY PU'!E17</f>
        <v/>
      </c>
      <c r="E14" s="384" t="str">
        <f>'PRODUCTION LIST READY PU'!F17</f>
        <v/>
      </c>
      <c r="F14" s="384" t="str">
        <f>'PRODUCTION LIST READY PU'!G17</f>
        <v/>
      </c>
      <c r="G14" s="384" t="str">
        <f>'PRODUCTION LIST READY PU'!H17</f>
        <v/>
      </c>
      <c r="H14" s="384" t="str">
        <f>'PRODUCTION LIST READY PU'!I17</f>
        <v/>
      </c>
      <c r="I14" s="384" t="str">
        <f>'PRODUCTION LIST READY PU'!J17</f>
        <v/>
      </c>
      <c r="J14" s="384" t="str">
        <f>'PRODUCTION LIST READY PU'!K17</f>
        <v/>
      </c>
      <c r="K14" s="384" t="str">
        <f>'PRODUCTION LIST READY PU'!L17</f>
        <v/>
      </c>
      <c r="L14" s="387">
        <f t="shared" si="0"/>
        <v>0</v>
      </c>
      <c r="M14" s="752"/>
    </row>
    <row r="15" spans="1:18" s="30" customFormat="1" ht="23.25" customHeight="1">
      <c r="A15" s="28" t="str">
        <f>'PRODUCTION LIST READY PU'!B18</f>
        <v>RE-11PU</v>
      </c>
      <c r="B15" s="384" t="str">
        <f>'PRODUCTION LIST READY PU'!C18</f>
        <v/>
      </c>
      <c r="C15" s="384" t="str">
        <f>'PRODUCTION LIST READY PU'!D18</f>
        <v/>
      </c>
      <c r="D15" s="384" t="str">
        <f>'PRODUCTION LIST READY PU'!E18</f>
        <v/>
      </c>
      <c r="E15" s="384" t="str">
        <f>'PRODUCTION LIST READY PU'!F18</f>
        <v/>
      </c>
      <c r="F15" s="384" t="str">
        <f>'PRODUCTION LIST READY PU'!G18</f>
        <v/>
      </c>
      <c r="G15" s="384" t="str">
        <f>'PRODUCTION LIST READY PU'!H18</f>
        <v/>
      </c>
      <c r="H15" s="384" t="str">
        <f>'PRODUCTION LIST READY PU'!I18</f>
        <v/>
      </c>
      <c r="I15" s="384" t="str">
        <f>'PRODUCTION LIST READY PU'!J18</f>
        <v/>
      </c>
      <c r="J15" s="384" t="str">
        <f>'PRODUCTION LIST READY PU'!K18</f>
        <v/>
      </c>
      <c r="K15" s="384" t="str">
        <f>'PRODUCTION LIST READY PU'!L18</f>
        <v/>
      </c>
      <c r="L15" s="387">
        <f t="shared" si="0"/>
        <v>0</v>
      </c>
      <c r="M15" s="752"/>
    </row>
    <row r="16" spans="1:18" s="30" customFormat="1" ht="23.25" customHeight="1">
      <c r="A16" s="28" t="str">
        <f>'PRODUCTION LIST READY PU'!B19</f>
        <v>RE-12PU</v>
      </c>
      <c r="B16" s="384" t="str">
        <f>'PRODUCTION LIST READY PU'!C19</f>
        <v/>
      </c>
      <c r="C16" s="384" t="str">
        <f>'PRODUCTION LIST READY PU'!D19</f>
        <v/>
      </c>
      <c r="D16" s="384" t="str">
        <f>'PRODUCTION LIST READY PU'!E19</f>
        <v/>
      </c>
      <c r="E16" s="384" t="str">
        <f>'PRODUCTION LIST READY PU'!F19</f>
        <v/>
      </c>
      <c r="F16" s="384" t="str">
        <f>'PRODUCTION LIST READY PU'!G19</f>
        <v/>
      </c>
      <c r="G16" s="384" t="str">
        <f>'PRODUCTION LIST READY PU'!H19</f>
        <v/>
      </c>
      <c r="H16" s="384" t="str">
        <f>'PRODUCTION LIST READY PU'!I19</f>
        <v/>
      </c>
      <c r="I16" s="384" t="str">
        <f>'PRODUCTION LIST READY PU'!J19</f>
        <v/>
      </c>
      <c r="J16" s="384" t="str">
        <f>'PRODUCTION LIST READY PU'!K19</f>
        <v/>
      </c>
      <c r="K16" s="384" t="str">
        <f>'PRODUCTION LIST READY PU'!L19</f>
        <v/>
      </c>
      <c r="L16" s="387">
        <f t="shared" si="0"/>
        <v>0</v>
      </c>
      <c r="M16" s="752"/>
    </row>
    <row r="17" spans="1:13" s="30" customFormat="1" ht="23.25" customHeight="1">
      <c r="A17" s="28" t="str">
        <f>'PRODUCTION LIST READY PU'!B20</f>
        <v>RE-13PU</v>
      </c>
      <c r="B17" s="384" t="str">
        <f>'PRODUCTION LIST READY PU'!C20</f>
        <v/>
      </c>
      <c r="C17" s="384" t="str">
        <f>'PRODUCTION LIST READY PU'!D20</f>
        <v/>
      </c>
      <c r="D17" s="384" t="str">
        <f>'PRODUCTION LIST READY PU'!E20</f>
        <v/>
      </c>
      <c r="E17" s="384" t="str">
        <f>'PRODUCTION LIST READY PU'!F20</f>
        <v/>
      </c>
      <c r="F17" s="384" t="str">
        <f>'PRODUCTION LIST READY PU'!G20</f>
        <v/>
      </c>
      <c r="G17" s="384" t="str">
        <f>'PRODUCTION LIST READY PU'!H20</f>
        <v/>
      </c>
      <c r="H17" s="384" t="str">
        <f>'PRODUCTION LIST READY PU'!I20</f>
        <v/>
      </c>
      <c r="I17" s="384" t="str">
        <f>'PRODUCTION LIST READY PU'!J20</f>
        <v/>
      </c>
      <c r="J17" s="384" t="str">
        <f>'PRODUCTION LIST READY PU'!K20</f>
        <v/>
      </c>
      <c r="K17" s="384" t="str">
        <f>'PRODUCTION LIST READY PU'!L20</f>
        <v/>
      </c>
      <c r="L17" s="387">
        <f t="shared" si="0"/>
        <v>0</v>
      </c>
      <c r="M17" s="752"/>
    </row>
    <row r="18" spans="1:13" s="30" customFormat="1" ht="23.25" customHeight="1">
      <c r="A18" s="28" t="str">
        <f>'PRODUCTION LIST READY PU'!B21</f>
        <v>RE-14PU</v>
      </c>
      <c r="B18" s="384" t="str">
        <f>'PRODUCTION LIST READY PU'!C21</f>
        <v/>
      </c>
      <c r="C18" s="384" t="str">
        <f>'PRODUCTION LIST READY PU'!D21</f>
        <v/>
      </c>
      <c r="D18" s="384" t="str">
        <f>'PRODUCTION LIST READY PU'!E21</f>
        <v/>
      </c>
      <c r="E18" s="384" t="str">
        <f>'PRODUCTION LIST READY PU'!F21</f>
        <v/>
      </c>
      <c r="F18" s="384" t="str">
        <f>'PRODUCTION LIST READY PU'!G21</f>
        <v/>
      </c>
      <c r="G18" s="384" t="str">
        <f>'PRODUCTION LIST READY PU'!H21</f>
        <v/>
      </c>
      <c r="H18" s="384" t="str">
        <f>'PRODUCTION LIST READY PU'!I21</f>
        <v/>
      </c>
      <c r="I18" s="384" t="str">
        <f>'PRODUCTION LIST READY PU'!J21</f>
        <v/>
      </c>
      <c r="J18" s="384" t="str">
        <f>'PRODUCTION LIST READY PU'!K21</f>
        <v/>
      </c>
      <c r="K18" s="384" t="str">
        <f>'PRODUCTION LIST READY PU'!L21</f>
        <v/>
      </c>
      <c r="L18" s="387">
        <f t="shared" si="0"/>
        <v>0</v>
      </c>
      <c r="M18" s="752"/>
    </row>
    <row r="19" spans="1:13" s="30" customFormat="1" ht="23.25" customHeight="1">
      <c r="A19" s="28" t="str">
        <f>'PRODUCTION LIST READY PU'!B22</f>
        <v>RE-15PU</v>
      </c>
      <c r="B19" s="384" t="str">
        <f>'PRODUCTION LIST READY PU'!C22</f>
        <v/>
      </c>
      <c r="C19" s="384" t="str">
        <f>'PRODUCTION LIST READY PU'!D22</f>
        <v/>
      </c>
      <c r="D19" s="384" t="str">
        <f>'PRODUCTION LIST READY PU'!E22</f>
        <v/>
      </c>
      <c r="E19" s="384" t="str">
        <f>'PRODUCTION LIST READY PU'!F22</f>
        <v/>
      </c>
      <c r="F19" s="384" t="str">
        <f>'PRODUCTION LIST READY PU'!G22</f>
        <v/>
      </c>
      <c r="G19" s="384" t="str">
        <f>'PRODUCTION LIST READY PU'!H22</f>
        <v/>
      </c>
      <c r="H19" s="384" t="str">
        <f>'PRODUCTION LIST READY PU'!I22</f>
        <v/>
      </c>
      <c r="I19" s="384" t="str">
        <f>'PRODUCTION LIST READY PU'!J22</f>
        <v/>
      </c>
      <c r="J19" s="384" t="str">
        <f>'PRODUCTION LIST READY PU'!K22</f>
        <v/>
      </c>
      <c r="K19" s="384" t="str">
        <f>'PRODUCTION LIST READY PU'!L22</f>
        <v/>
      </c>
      <c r="L19" s="387">
        <f t="shared" si="0"/>
        <v>0</v>
      </c>
      <c r="M19" s="752"/>
    </row>
    <row r="20" spans="1:13" s="30" customFormat="1" ht="23.25" customHeight="1">
      <c r="A20" s="28" t="str">
        <f>'PRODUCTION LIST READY PU'!B23</f>
        <v>RE-16PU</v>
      </c>
      <c r="B20" s="384" t="str">
        <f>'PRODUCTION LIST READY PU'!C23</f>
        <v/>
      </c>
      <c r="C20" s="384" t="str">
        <f>'PRODUCTION LIST READY PU'!D23</f>
        <v/>
      </c>
      <c r="D20" s="384" t="str">
        <f>'PRODUCTION LIST READY PU'!E23</f>
        <v/>
      </c>
      <c r="E20" s="384" t="str">
        <f>'PRODUCTION LIST READY PU'!F23</f>
        <v/>
      </c>
      <c r="F20" s="384" t="str">
        <f>'PRODUCTION LIST READY PU'!G23</f>
        <v/>
      </c>
      <c r="G20" s="384" t="str">
        <f>'PRODUCTION LIST READY PU'!H23</f>
        <v/>
      </c>
      <c r="H20" s="384" t="str">
        <f>'PRODUCTION LIST READY PU'!I23</f>
        <v/>
      </c>
      <c r="I20" s="384" t="str">
        <f>'PRODUCTION LIST READY PU'!J23</f>
        <v/>
      </c>
      <c r="J20" s="384" t="str">
        <f>'PRODUCTION LIST READY PU'!K23</f>
        <v/>
      </c>
      <c r="K20" s="384" t="str">
        <f>'PRODUCTION LIST READY PU'!L23</f>
        <v/>
      </c>
      <c r="L20" s="387">
        <f t="shared" si="0"/>
        <v>0</v>
      </c>
      <c r="M20" s="752"/>
    </row>
    <row r="21" spans="1:13" s="30" customFormat="1" ht="23.25" customHeight="1">
      <c r="A21" s="28" t="str">
        <f>'PRODUCTION LIST READY PU'!B24</f>
        <v>RE-17PU</v>
      </c>
      <c r="B21" s="384" t="str">
        <f>'PRODUCTION LIST READY PU'!C24</f>
        <v/>
      </c>
      <c r="C21" s="384" t="str">
        <f>'PRODUCTION LIST READY PU'!D24</f>
        <v/>
      </c>
      <c r="D21" s="384" t="str">
        <f>'PRODUCTION LIST READY PU'!E24</f>
        <v/>
      </c>
      <c r="E21" s="384" t="str">
        <f>'PRODUCTION LIST READY PU'!F24</f>
        <v/>
      </c>
      <c r="F21" s="384" t="str">
        <f>'PRODUCTION LIST READY PU'!G24</f>
        <v/>
      </c>
      <c r="G21" s="384" t="str">
        <f>'PRODUCTION LIST READY PU'!H24</f>
        <v/>
      </c>
      <c r="H21" s="384" t="str">
        <f>'PRODUCTION LIST READY PU'!I24</f>
        <v/>
      </c>
      <c r="I21" s="384" t="str">
        <f>'PRODUCTION LIST READY PU'!J24</f>
        <v/>
      </c>
      <c r="J21" s="384" t="str">
        <f>'PRODUCTION LIST READY PU'!K24</f>
        <v/>
      </c>
      <c r="K21" s="384" t="str">
        <f>'PRODUCTION LIST READY PU'!L24</f>
        <v/>
      </c>
      <c r="L21" s="387">
        <f t="shared" si="0"/>
        <v>0</v>
      </c>
      <c r="M21" s="752"/>
    </row>
    <row r="22" spans="1:13" s="30" customFormat="1" ht="23.25" customHeight="1">
      <c r="A22" s="28" t="str">
        <f>'PRODUCTION LIST READY PU'!B25</f>
        <v>RE-18PU</v>
      </c>
      <c r="B22" s="384" t="str">
        <f>'PRODUCTION LIST READY PU'!C25</f>
        <v/>
      </c>
      <c r="C22" s="384" t="str">
        <f>'PRODUCTION LIST READY PU'!D25</f>
        <v/>
      </c>
      <c r="D22" s="384" t="str">
        <f>'PRODUCTION LIST READY PU'!E25</f>
        <v/>
      </c>
      <c r="E22" s="384" t="str">
        <f>'PRODUCTION LIST READY PU'!F25</f>
        <v/>
      </c>
      <c r="F22" s="384" t="str">
        <f>'PRODUCTION LIST READY PU'!G25</f>
        <v/>
      </c>
      <c r="G22" s="384" t="str">
        <f>'PRODUCTION LIST READY PU'!H25</f>
        <v/>
      </c>
      <c r="H22" s="384" t="str">
        <f>'PRODUCTION LIST READY PU'!I25</f>
        <v/>
      </c>
      <c r="I22" s="384" t="str">
        <f>'PRODUCTION LIST READY PU'!J25</f>
        <v/>
      </c>
      <c r="J22" s="384" t="str">
        <f>'PRODUCTION LIST READY PU'!K25</f>
        <v/>
      </c>
      <c r="K22" s="384" t="str">
        <f>'PRODUCTION LIST READY PU'!L25</f>
        <v/>
      </c>
      <c r="L22" s="387">
        <f t="shared" si="0"/>
        <v>0</v>
      </c>
      <c r="M22" s="752"/>
    </row>
    <row r="23" spans="1:13" s="30" customFormat="1" ht="23.25" customHeight="1">
      <c r="A23" s="28" t="str">
        <f>'PRODUCTION LIST READY PU'!B26</f>
        <v>RE-19PU</v>
      </c>
      <c r="B23" s="384" t="str">
        <f>'PRODUCTION LIST READY PU'!C26</f>
        <v/>
      </c>
      <c r="C23" s="384" t="str">
        <f>'PRODUCTION LIST READY PU'!D26</f>
        <v/>
      </c>
      <c r="D23" s="384" t="str">
        <f>'PRODUCTION LIST READY PU'!E26</f>
        <v/>
      </c>
      <c r="E23" s="384" t="str">
        <f>'PRODUCTION LIST READY PU'!F26</f>
        <v/>
      </c>
      <c r="F23" s="384" t="str">
        <f>'PRODUCTION LIST READY PU'!G26</f>
        <v/>
      </c>
      <c r="G23" s="384" t="str">
        <f>'PRODUCTION LIST READY PU'!H26</f>
        <v/>
      </c>
      <c r="H23" s="384" t="str">
        <f>'PRODUCTION LIST READY PU'!I26</f>
        <v/>
      </c>
      <c r="I23" s="384" t="str">
        <f>'PRODUCTION LIST READY PU'!J26</f>
        <v/>
      </c>
      <c r="J23" s="384" t="str">
        <f>'PRODUCTION LIST READY PU'!K26</f>
        <v/>
      </c>
      <c r="K23" s="384" t="str">
        <f>'PRODUCTION LIST READY PU'!L26</f>
        <v/>
      </c>
      <c r="L23" s="387">
        <f t="shared" si="0"/>
        <v>0</v>
      </c>
      <c r="M23" s="752"/>
    </row>
    <row r="24" spans="1:13" s="30" customFormat="1" ht="23.25" customHeight="1">
      <c r="A24" s="28" t="str">
        <f>'PRODUCTION LIST READY PU'!B27</f>
        <v>RE-20PU</v>
      </c>
      <c r="B24" s="384" t="str">
        <f>'PRODUCTION LIST READY PU'!C27</f>
        <v/>
      </c>
      <c r="C24" s="384" t="str">
        <f>'PRODUCTION LIST READY PU'!D27</f>
        <v/>
      </c>
      <c r="D24" s="384" t="str">
        <f>'PRODUCTION LIST READY PU'!E27</f>
        <v/>
      </c>
      <c r="E24" s="384" t="str">
        <f>'PRODUCTION LIST READY PU'!F27</f>
        <v/>
      </c>
      <c r="F24" s="384" t="str">
        <f>'PRODUCTION LIST READY PU'!G27</f>
        <v/>
      </c>
      <c r="G24" s="384" t="str">
        <f>'PRODUCTION LIST READY PU'!H27</f>
        <v/>
      </c>
      <c r="H24" s="384" t="str">
        <f>'PRODUCTION LIST READY PU'!I27</f>
        <v/>
      </c>
      <c r="I24" s="384" t="str">
        <f>'PRODUCTION LIST READY PU'!J27</f>
        <v/>
      </c>
      <c r="J24" s="384" t="str">
        <f>'PRODUCTION LIST READY PU'!K27</f>
        <v/>
      </c>
      <c r="K24" s="384" t="str">
        <f>'PRODUCTION LIST READY PU'!L27</f>
        <v/>
      </c>
      <c r="L24" s="387">
        <f t="shared" si="0"/>
        <v>0</v>
      </c>
      <c r="M24" s="752"/>
    </row>
    <row r="25" spans="1:13" s="30" customFormat="1" ht="23.25" customHeight="1">
      <c r="A25" s="28" t="str">
        <f>'PRODUCTION LIST READY PU'!B28</f>
        <v>RE-21PU</v>
      </c>
      <c r="B25" s="384" t="str">
        <f>'PRODUCTION LIST READY PU'!C28</f>
        <v/>
      </c>
      <c r="C25" s="384" t="str">
        <f>'PRODUCTION LIST READY PU'!D28</f>
        <v/>
      </c>
      <c r="D25" s="384" t="str">
        <f>'PRODUCTION LIST READY PU'!E28</f>
        <v/>
      </c>
      <c r="E25" s="384" t="str">
        <f>'PRODUCTION LIST READY PU'!F28</f>
        <v/>
      </c>
      <c r="F25" s="384" t="str">
        <f>'PRODUCTION LIST READY PU'!G28</f>
        <v/>
      </c>
      <c r="G25" s="384" t="str">
        <f>'PRODUCTION LIST READY PU'!H28</f>
        <v/>
      </c>
      <c r="H25" s="384" t="str">
        <f>'PRODUCTION LIST READY PU'!I28</f>
        <v/>
      </c>
      <c r="I25" s="384" t="str">
        <f>'PRODUCTION LIST READY PU'!J28</f>
        <v/>
      </c>
      <c r="J25" s="384" t="str">
        <f>'PRODUCTION LIST READY PU'!K28</f>
        <v/>
      </c>
      <c r="K25" s="384" t="str">
        <f>'PRODUCTION LIST READY PU'!L28</f>
        <v/>
      </c>
      <c r="L25" s="387">
        <f t="shared" si="0"/>
        <v>0</v>
      </c>
      <c r="M25" s="752"/>
    </row>
    <row r="26" spans="1:13" s="30" customFormat="1" ht="23.25" customHeight="1">
      <c r="A26" s="28" t="str">
        <f>'PRODUCTION LIST READY PU'!B29</f>
        <v>RE-22PU</v>
      </c>
      <c r="B26" s="384" t="str">
        <f>'PRODUCTION LIST READY PU'!C29</f>
        <v/>
      </c>
      <c r="C26" s="384" t="str">
        <f>'PRODUCTION LIST READY PU'!D29</f>
        <v/>
      </c>
      <c r="D26" s="384" t="str">
        <f>'PRODUCTION LIST READY PU'!E29</f>
        <v/>
      </c>
      <c r="E26" s="384" t="str">
        <f>'PRODUCTION LIST READY PU'!F29</f>
        <v/>
      </c>
      <c r="F26" s="384" t="str">
        <f>'PRODUCTION LIST READY PU'!G29</f>
        <v/>
      </c>
      <c r="G26" s="384" t="str">
        <f>'PRODUCTION LIST READY PU'!H29</f>
        <v/>
      </c>
      <c r="H26" s="384" t="str">
        <f>'PRODUCTION LIST READY PU'!I29</f>
        <v/>
      </c>
      <c r="I26" s="384" t="str">
        <f>'PRODUCTION LIST READY PU'!J29</f>
        <v/>
      </c>
      <c r="J26" s="384" t="str">
        <f>'PRODUCTION LIST READY PU'!K29</f>
        <v/>
      </c>
      <c r="K26" s="384" t="str">
        <f>'PRODUCTION LIST READY PU'!L29</f>
        <v/>
      </c>
      <c r="L26" s="387">
        <f t="shared" si="0"/>
        <v>0</v>
      </c>
      <c r="M26" s="752"/>
    </row>
    <row r="27" spans="1:13" s="30" customFormat="1" ht="23.25" customHeight="1">
      <c r="A27" s="28" t="str">
        <f>'PRODUCTION LIST READY PU'!B30</f>
        <v>RE-23PU</v>
      </c>
      <c r="B27" s="384" t="str">
        <f>'PRODUCTION LIST READY PU'!C30</f>
        <v/>
      </c>
      <c r="C27" s="384" t="str">
        <f>'PRODUCTION LIST READY PU'!D30</f>
        <v/>
      </c>
      <c r="D27" s="384" t="str">
        <f>'PRODUCTION LIST READY PU'!E30</f>
        <v/>
      </c>
      <c r="E27" s="384" t="str">
        <f>'PRODUCTION LIST READY PU'!F30</f>
        <v/>
      </c>
      <c r="F27" s="384" t="str">
        <f>'PRODUCTION LIST READY PU'!G30</f>
        <v/>
      </c>
      <c r="G27" s="384" t="str">
        <f>'PRODUCTION LIST READY PU'!H30</f>
        <v/>
      </c>
      <c r="H27" s="384" t="str">
        <f>'PRODUCTION LIST READY PU'!I30</f>
        <v/>
      </c>
      <c r="I27" s="384" t="str">
        <f>'PRODUCTION LIST READY PU'!J30</f>
        <v/>
      </c>
      <c r="J27" s="384" t="str">
        <f>'PRODUCTION LIST READY PU'!K30</f>
        <v/>
      </c>
      <c r="K27" s="384" t="str">
        <f>'PRODUCTION LIST READY PU'!L30</f>
        <v/>
      </c>
      <c r="L27" s="387">
        <f t="shared" si="0"/>
        <v>0</v>
      </c>
      <c r="M27" s="752"/>
    </row>
    <row r="28" spans="1:13" s="30" customFormat="1" ht="23.25" customHeight="1">
      <c r="A28" s="28" t="str">
        <f>'PRODUCTION LIST READY PU'!B31</f>
        <v>RE-24PU</v>
      </c>
      <c r="B28" s="384" t="str">
        <f>'PRODUCTION LIST READY PU'!C31</f>
        <v/>
      </c>
      <c r="C28" s="384" t="str">
        <f>'PRODUCTION LIST READY PU'!D31</f>
        <v/>
      </c>
      <c r="D28" s="384" t="str">
        <f>'PRODUCTION LIST READY PU'!E31</f>
        <v/>
      </c>
      <c r="E28" s="384" t="str">
        <f>'PRODUCTION LIST READY PU'!F31</f>
        <v/>
      </c>
      <c r="F28" s="384" t="str">
        <f>'PRODUCTION LIST READY PU'!G31</f>
        <v/>
      </c>
      <c r="G28" s="384" t="str">
        <f>'PRODUCTION LIST READY PU'!H31</f>
        <v/>
      </c>
      <c r="H28" s="384" t="str">
        <f>'PRODUCTION LIST READY PU'!I31</f>
        <v/>
      </c>
      <c r="I28" s="384" t="str">
        <f>'PRODUCTION LIST READY PU'!J31</f>
        <v/>
      </c>
      <c r="J28" s="384" t="str">
        <f>'PRODUCTION LIST READY PU'!K31</f>
        <v/>
      </c>
      <c r="K28" s="384" t="str">
        <f>'PRODUCTION LIST READY PU'!L31</f>
        <v/>
      </c>
      <c r="L28" s="387">
        <f t="shared" si="0"/>
        <v>0</v>
      </c>
      <c r="M28" s="752"/>
    </row>
    <row r="29" spans="1:13" s="30" customFormat="1" ht="23.25" customHeight="1">
      <c r="A29" s="28" t="str">
        <f>'PRODUCTION LIST READY PU'!B32</f>
        <v>RE-25PU</v>
      </c>
      <c r="B29" s="384" t="str">
        <f>'PRODUCTION LIST READY PU'!C32</f>
        <v/>
      </c>
      <c r="C29" s="384" t="str">
        <f>'PRODUCTION LIST READY PU'!D32</f>
        <v/>
      </c>
      <c r="D29" s="384" t="str">
        <f>'PRODUCTION LIST READY PU'!E32</f>
        <v/>
      </c>
      <c r="E29" s="384" t="str">
        <f>'PRODUCTION LIST READY PU'!F32</f>
        <v/>
      </c>
      <c r="F29" s="384" t="str">
        <f>'PRODUCTION LIST READY PU'!G32</f>
        <v/>
      </c>
      <c r="G29" s="384" t="str">
        <f>'PRODUCTION LIST READY PU'!H32</f>
        <v/>
      </c>
      <c r="H29" s="384" t="str">
        <f>'PRODUCTION LIST READY PU'!I32</f>
        <v/>
      </c>
      <c r="I29" s="384" t="str">
        <f>'PRODUCTION LIST READY PU'!J32</f>
        <v/>
      </c>
      <c r="J29" s="384" t="str">
        <f>'PRODUCTION LIST READY PU'!K32</f>
        <v/>
      </c>
      <c r="K29" s="384" t="str">
        <f>'PRODUCTION LIST READY PU'!L32</f>
        <v/>
      </c>
      <c r="L29" s="387">
        <f t="shared" si="0"/>
        <v>0</v>
      </c>
      <c r="M29" s="752"/>
    </row>
    <row r="30" spans="1:13" s="30" customFormat="1" ht="23.25" customHeight="1">
      <c r="A30" s="28" t="str">
        <f>'PRODUCTION LIST READY PU'!B33</f>
        <v>RE-26PU</v>
      </c>
      <c r="B30" s="384" t="str">
        <f>'PRODUCTION LIST READY PU'!C33</f>
        <v/>
      </c>
      <c r="C30" s="384" t="str">
        <f>'PRODUCTION LIST READY PU'!D33</f>
        <v/>
      </c>
      <c r="D30" s="384" t="str">
        <f>'PRODUCTION LIST READY PU'!E33</f>
        <v/>
      </c>
      <c r="E30" s="384" t="str">
        <f>'PRODUCTION LIST READY PU'!F33</f>
        <v/>
      </c>
      <c r="F30" s="384" t="str">
        <f>'PRODUCTION LIST READY PU'!G33</f>
        <v/>
      </c>
      <c r="G30" s="384" t="str">
        <f>'PRODUCTION LIST READY PU'!H33</f>
        <v/>
      </c>
      <c r="H30" s="384" t="str">
        <f>'PRODUCTION LIST READY PU'!I33</f>
        <v/>
      </c>
      <c r="I30" s="384" t="str">
        <f>'PRODUCTION LIST READY PU'!J33</f>
        <v/>
      </c>
      <c r="J30" s="384" t="str">
        <f>'PRODUCTION LIST READY PU'!K33</f>
        <v/>
      </c>
      <c r="K30" s="384" t="str">
        <f>'PRODUCTION LIST READY PU'!L33</f>
        <v/>
      </c>
      <c r="L30" s="387">
        <f t="shared" si="0"/>
        <v>0</v>
      </c>
      <c r="M30" s="752"/>
    </row>
    <row r="31" spans="1:13" s="30" customFormat="1" ht="23.25" customHeight="1">
      <c r="A31" s="28" t="str">
        <f>'PRODUCTION LIST READY PU'!B34</f>
        <v>RE-27PU</v>
      </c>
      <c r="B31" s="384" t="str">
        <f>'PRODUCTION LIST READY PU'!C34</f>
        <v/>
      </c>
      <c r="C31" s="384" t="str">
        <f>'PRODUCTION LIST READY PU'!D34</f>
        <v/>
      </c>
      <c r="D31" s="384" t="str">
        <f>'PRODUCTION LIST READY PU'!E34</f>
        <v/>
      </c>
      <c r="E31" s="384" t="str">
        <f>'PRODUCTION LIST READY PU'!F34</f>
        <v/>
      </c>
      <c r="F31" s="384" t="str">
        <f>'PRODUCTION LIST READY PU'!G34</f>
        <v/>
      </c>
      <c r="G31" s="384" t="str">
        <f>'PRODUCTION LIST READY PU'!H34</f>
        <v/>
      </c>
      <c r="H31" s="384" t="str">
        <f>'PRODUCTION LIST READY PU'!I34</f>
        <v/>
      </c>
      <c r="I31" s="384" t="str">
        <f>'PRODUCTION LIST READY PU'!J34</f>
        <v/>
      </c>
      <c r="J31" s="384" t="str">
        <f>'PRODUCTION LIST READY PU'!K34</f>
        <v/>
      </c>
      <c r="K31" s="384" t="str">
        <f>'PRODUCTION LIST READY PU'!L34</f>
        <v/>
      </c>
      <c r="L31" s="387">
        <f t="shared" si="0"/>
        <v>0</v>
      </c>
      <c r="M31" s="752"/>
    </row>
    <row r="32" spans="1:13" s="30" customFormat="1" ht="23.25" customHeight="1">
      <c r="A32" s="28" t="str">
        <f>'PRODUCTION LIST READY PU'!B35</f>
        <v>RE-28PU</v>
      </c>
      <c r="B32" s="384" t="str">
        <f>'PRODUCTION LIST READY PU'!C35</f>
        <v/>
      </c>
      <c r="C32" s="384" t="str">
        <f>'PRODUCTION LIST READY PU'!D35</f>
        <v/>
      </c>
      <c r="D32" s="384" t="str">
        <f>'PRODUCTION LIST READY PU'!E35</f>
        <v/>
      </c>
      <c r="E32" s="384" t="str">
        <f>'PRODUCTION LIST READY PU'!F35</f>
        <v/>
      </c>
      <c r="F32" s="384" t="str">
        <f>'PRODUCTION LIST READY PU'!G35</f>
        <v/>
      </c>
      <c r="G32" s="384" t="str">
        <f>'PRODUCTION LIST READY PU'!H35</f>
        <v/>
      </c>
      <c r="H32" s="384" t="str">
        <f>'PRODUCTION LIST READY PU'!I35</f>
        <v/>
      </c>
      <c r="I32" s="384" t="str">
        <f>'PRODUCTION LIST READY PU'!J35</f>
        <v/>
      </c>
      <c r="J32" s="384" t="str">
        <f>'PRODUCTION LIST READY PU'!K35</f>
        <v/>
      </c>
      <c r="K32" s="384" t="str">
        <f>'PRODUCTION LIST READY PU'!L35</f>
        <v/>
      </c>
      <c r="L32" s="387">
        <f t="shared" si="0"/>
        <v>0</v>
      </c>
      <c r="M32" s="752"/>
    </row>
    <row r="33" spans="1:13" s="30" customFormat="1" ht="23.25" customHeight="1">
      <c r="A33" s="28" t="str">
        <f>'PRODUCTION LIST READY PU'!B36</f>
        <v>RE-29PU</v>
      </c>
      <c r="B33" s="384" t="str">
        <f>'PRODUCTION LIST READY PU'!C36</f>
        <v/>
      </c>
      <c r="C33" s="384" t="str">
        <f>'PRODUCTION LIST READY PU'!D36</f>
        <v/>
      </c>
      <c r="D33" s="384" t="str">
        <f>'PRODUCTION LIST READY PU'!E36</f>
        <v/>
      </c>
      <c r="E33" s="384" t="str">
        <f>'PRODUCTION LIST READY PU'!F36</f>
        <v/>
      </c>
      <c r="F33" s="384" t="str">
        <f>'PRODUCTION LIST READY PU'!G36</f>
        <v/>
      </c>
      <c r="G33" s="384" t="str">
        <f>'PRODUCTION LIST READY PU'!H36</f>
        <v/>
      </c>
      <c r="H33" s="384" t="str">
        <f>'PRODUCTION LIST READY PU'!I36</f>
        <v/>
      </c>
      <c r="I33" s="384" t="str">
        <f>'PRODUCTION LIST READY PU'!J36</f>
        <v/>
      </c>
      <c r="J33" s="384" t="str">
        <f>'PRODUCTION LIST READY PU'!K36</f>
        <v/>
      </c>
      <c r="K33" s="384" t="str">
        <f>'PRODUCTION LIST READY PU'!L36</f>
        <v/>
      </c>
      <c r="L33" s="387">
        <f t="shared" si="0"/>
        <v>0</v>
      </c>
      <c r="M33" s="752"/>
    </row>
    <row r="34" spans="1:13" s="30" customFormat="1" ht="23.25" customHeight="1">
      <c r="A34" s="28" t="str">
        <f>'PRODUCTION LIST READY PU'!B37</f>
        <v>RE-30PU</v>
      </c>
      <c r="B34" s="384" t="str">
        <f>'PRODUCTION LIST READY PU'!C37</f>
        <v/>
      </c>
      <c r="C34" s="384" t="str">
        <f>'PRODUCTION LIST READY PU'!D37</f>
        <v/>
      </c>
      <c r="D34" s="384" t="str">
        <f>'PRODUCTION LIST READY PU'!E37</f>
        <v/>
      </c>
      <c r="E34" s="384" t="str">
        <f>'PRODUCTION LIST READY PU'!F37</f>
        <v/>
      </c>
      <c r="F34" s="384" t="str">
        <f>'PRODUCTION LIST READY PU'!G37</f>
        <v/>
      </c>
      <c r="G34" s="384" t="str">
        <f>'PRODUCTION LIST READY PU'!H37</f>
        <v/>
      </c>
      <c r="H34" s="384" t="str">
        <f>'PRODUCTION LIST READY PU'!I37</f>
        <v/>
      </c>
      <c r="I34" s="384" t="str">
        <f>'PRODUCTION LIST READY PU'!J37</f>
        <v/>
      </c>
      <c r="J34" s="384" t="str">
        <f>'PRODUCTION LIST READY PU'!K37</f>
        <v/>
      </c>
      <c r="K34" s="384" t="str">
        <f>'PRODUCTION LIST READY PU'!L37</f>
        <v/>
      </c>
      <c r="L34" s="387">
        <f t="shared" si="0"/>
        <v>0</v>
      </c>
      <c r="M34" s="752"/>
    </row>
    <row r="35" spans="1:13" s="30" customFormat="1" ht="23.25" customHeight="1">
      <c r="A35" s="28" t="str">
        <f>'PRODUCTION LIST READY PU'!B38</f>
        <v>RE-31PU</v>
      </c>
      <c r="B35" s="384" t="str">
        <f>'PRODUCTION LIST READY PU'!C38</f>
        <v/>
      </c>
      <c r="C35" s="384" t="str">
        <f>'PRODUCTION LIST READY PU'!D38</f>
        <v/>
      </c>
      <c r="D35" s="384" t="str">
        <f>'PRODUCTION LIST READY PU'!E38</f>
        <v/>
      </c>
      <c r="E35" s="384" t="str">
        <f>'PRODUCTION LIST READY PU'!F38</f>
        <v/>
      </c>
      <c r="F35" s="384" t="str">
        <f>'PRODUCTION LIST READY PU'!G38</f>
        <v/>
      </c>
      <c r="G35" s="384" t="str">
        <f>'PRODUCTION LIST READY PU'!H38</f>
        <v/>
      </c>
      <c r="H35" s="384" t="str">
        <f>'PRODUCTION LIST READY PU'!I38</f>
        <v/>
      </c>
      <c r="I35" s="384" t="str">
        <f>'PRODUCTION LIST READY PU'!J38</f>
        <v/>
      </c>
      <c r="J35" s="384" t="str">
        <f>'PRODUCTION LIST READY PU'!K38</f>
        <v/>
      </c>
      <c r="K35" s="384" t="str">
        <f>'PRODUCTION LIST READY PU'!L38</f>
        <v/>
      </c>
      <c r="L35" s="387">
        <f t="shared" si="0"/>
        <v>0</v>
      </c>
      <c r="M35" s="752"/>
    </row>
    <row r="36" spans="1:13" s="30" customFormat="1" ht="23.25" customHeight="1">
      <c r="A36" s="28" t="str">
        <f>'PRODUCTION LIST READY PU'!B39</f>
        <v>RE-32PU</v>
      </c>
      <c r="B36" s="384" t="str">
        <f>'PRODUCTION LIST READY PU'!C39</f>
        <v/>
      </c>
      <c r="C36" s="384" t="str">
        <f>'PRODUCTION LIST READY PU'!D39</f>
        <v/>
      </c>
      <c r="D36" s="384" t="str">
        <f>'PRODUCTION LIST READY PU'!E39</f>
        <v/>
      </c>
      <c r="E36" s="384" t="str">
        <f>'PRODUCTION LIST READY PU'!F39</f>
        <v/>
      </c>
      <c r="F36" s="384" t="str">
        <f>'PRODUCTION LIST READY PU'!G39</f>
        <v/>
      </c>
      <c r="G36" s="384" t="str">
        <f>'PRODUCTION LIST READY PU'!H39</f>
        <v/>
      </c>
      <c r="H36" s="384" t="str">
        <f>'PRODUCTION LIST READY PU'!I39</f>
        <v/>
      </c>
      <c r="I36" s="384" t="str">
        <f>'PRODUCTION LIST READY PU'!J39</f>
        <v/>
      </c>
      <c r="J36" s="384" t="str">
        <f>'PRODUCTION LIST READY PU'!K39</f>
        <v/>
      </c>
      <c r="K36" s="384" t="str">
        <f>'PRODUCTION LIST READY PU'!L39</f>
        <v/>
      </c>
      <c r="L36" s="387">
        <f t="shared" si="0"/>
        <v>0</v>
      </c>
      <c r="M36" s="752"/>
    </row>
    <row r="37" spans="1:13" s="30" customFormat="1" ht="23.25" customHeight="1">
      <c r="A37" s="28" t="str">
        <f>'PRODUCTION LIST READY PU'!B40</f>
        <v>RE-33PU</v>
      </c>
      <c r="B37" s="384" t="str">
        <f>'PRODUCTION LIST READY PU'!C40</f>
        <v/>
      </c>
      <c r="C37" s="384" t="str">
        <f>'PRODUCTION LIST READY PU'!D40</f>
        <v/>
      </c>
      <c r="D37" s="384" t="str">
        <f>'PRODUCTION LIST READY PU'!E40</f>
        <v/>
      </c>
      <c r="E37" s="384" t="str">
        <f>'PRODUCTION LIST READY PU'!F40</f>
        <v/>
      </c>
      <c r="F37" s="384" t="str">
        <f>'PRODUCTION LIST READY PU'!G40</f>
        <v/>
      </c>
      <c r="G37" s="384" t="str">
        <f>'PRODUCTION LIST READY PU'!H40</f>
        <v/>
      </c>
      <c r="H37" s="384" t="str">
        <f>'PRODUCTION LIST READY PU'!I40</f>
        <v/>
      </c>
      <c r="I37" s="384" t="str">
        <f>'PRODUCTION LIST READY PU'!J40</f>
        <v/>
      </c>
      <c r="J37" s="384" t="str">
        <f>'PRODUCTION LIST READY PU'!K40</f>
        <v/>
      </c>
      <c r="K37" s="384" t="str">
        <f>'PRODUCTION LIST READY PU'!L40</f>
        <v/>
      </c>
      <c r="L37" s="387">
        <f t="shared" si="0"/>
        <v>0</v>
      </c>
      <c r="M37" s="752"/>
    </row>
    <row r="38" spans="1:13" s="30" customFormat="1" ht="23.25" customHeight="1">
      <c r="A38" s="28" t="str">
        <f>'PRODUCTION LIST READY PU'!B41</f>
        <v>RE-34PU</v>
      </c>
      <c r="B38" s="384" t="str">
        <f>'PRODUCTION LIST READY PU'!C41</f>
        <v/>
      </c>
      <c r="C38" s="384" t="str">
        <f>'PRODUCTION LIST READY PU'!D41</f>
        <v/>
      </c>
      <c r="D38" s="384" t="str">
        <f>'PRODUCTION LIST READY PU'!E41</f>
        <v/>
      </c>
      <c r="E38" s="384" t="str">
        <f>'PRODUCTION LIST READY PU'!F41</f>
        <v/>
      </c>
      <c r="F38" s="384" t="str">
        <f>'PRODUCTION LIST READY PU'!G41</f>
        <v/>
      </c>
      <c r="G38" s="384" t="str">
        <f>'PRODUCTION LIST READY PU'!H41</f>
        <v/>
      </c>
      <c r="H38" s="384" t="str">
        <f>'PRODUCTION LIST READY PU'!I41</f>
        <v/>
      </c>
      <c r="I38" s="384" t="str">
        <f>'PRODUCTION LIST READY PU'!J41</f>
        <v/>
      </c>
      <c r="J38" s="384" t="str">
        <f>'PRODUCTION LIST READY PU'!K41</f>
        <v/>
      </c>
      <c r="K38" s="384" t="str">
        <f>'PRODUCTION LIST READY PU'!L41</f>
        <v/>
      </c>
      <c r="L38" s="387">
        <f t="shared" si="0"/>
        <v>0</v>
      </c>
      <c r="M38" s="752"/>
    </row>
    <row r="39" spans="1:13" s="30" customFormat="1" ht="23.25" customHeight="1">
      <c r="A39" s="28" t="str">
        <f>'PRODUCTION LIST READY PU'!B42</f>
        <v>RE-35PU</v>
      </c>
      <c r="B39" s="384" t="str">
        <f>'PRODUCTION LIST READY PU'!C42</f>
        <v/>
      </c>
      <c r="C39" s="384" t="str">
        <f>'PRODUCTION LIST READY PU'!D42</f>
        <v/>
      </c>
      <c r="D39" s="384" t="str">
        <f>'PRODUCTION LIST READY PU'!E42</f>
        <v/>
      </c>
      <c r="E39" s="384" t="str">
        <f>'PRODUCTION LIST READY PU'!F42</f>
        <v/>
      </c>
      <c r="F39" s="384" t="str">
        <f>'PRODUCTION LIST READY PU'!G42</f>
        <v/>
      </c>
      <c r="G39" s="384" t="str">
        <f>'PRODUCTION LIST READY PU'!H42</f>
        <v/>
      </c>
      <c r="H39" s="384" t="str">
        <f>'PRODUCTION LIST READY PU'!I42</f>
        <v/>
      </c>
      <c r="I39" s="384" t="str">
        <f>'PRODUCTION LIST READY PU'!J42</f>
        <v/>
      </c>
      <c r="J39" s="384" t="str">
        <f>'PRODUCTION LIST READY PU'!K42</f>
        <v/>
      </c>
      <c r="K39" s="384" t="str">
        <f>'PRODUCTION LIST READY PU'!L42</f>
        <v/>
      </c>
      <c r="L39" s="387">
        <f t="shared" si="0"/>
        <v>0</v>
      </c>
      <c r="M39" s="752"/>
    </row>
    <row r="40" spans="1:13" s="30" customFormat="1" ht="23.25" customHeight="1">
      <c r="A40" s="28" t="str">
        <f>'PRODUCTION LIST READY PU'!B43</f>
        <v>RE-36PU</v>
      </c>
      <c r="B40" s="384" t="str">
        <f>'PRODUCTION LIST READY PU'!C43</f>
        <v/>
      </c>
      <c r="C40" s="384" t="str">
        <f>'PRODUCTION LIST READY PU'!D43</f>
        <v/>
      </c>
      <c r="D40" s="384" t="str">
        <f>'PRODUCTION LIST READY PU'!E43</f>
        <v/>
      </c>
      <c r="E40" s="384" t="str">
        <f>'PRODUCTION LIST READY PU'!F43</f>
        <v/>
      </c>
      <c r="F40" s="384" t="str">
        <f>'PRODUCTION LIST READY PU'!G43</f>
        <v/>
      </c>
      <c r="G40" s="384" t="str">
        <f>'PRODUCTION LIST READY PU'!H43</f>
        <v/>
      </c>
      <c r="H40" s="384" t="str">
        <f>'PRODUCTION LIST READY PU'!I43</f>
        <v/>
      </c>
      <c r="I40" s="384" t="str">
        <f>'PRODUCTION LIST READY PU'!J43</f>
        <v/>
      </c>
      <c r="J40" s="384" t="str">
        <f>'PRODUCTION LIST READY PU'!K43</f>
        <v/>
      </c>
      <c r="K40" s="384" t="str">
        <f>'PRODUCTION LIST READY PU'!L43</f>
        <v/>
      </c>
      <c r="L40" s="387">
        <f t="shared" si="0"/>
        <v>0</v>
      </c>
      <c r="M40" s="752"/>
    </row>
    <row r="41" spans="1:13" s="30" customFormat="1" ht="23.25" customHeight="1">
      <c r="A41" s="28" t="str">
        <f>'PRODUCTION LIST READY PU'!B44</f>
        <v>RE-37PU</v>
      </c>
      <c r="B41" s="384" t="str">
        <f>'PRODUCTION LIST READY PU'!C44</f>
        <v/>
      </c>
      <c r="C41" s="384" t="str">
        <f>'PRODUCTION LIST READY PU'!D44</f>
        <v/>
      </c>
      <c r="D41" s="384" t="str">
        <f>'PRODUCTION LIST READY PU'!E44</f>
        <v/>
      </c>
      <c r="E41" s="384" t="str">
        <f>'PRODUCTION LIST READY PU'!F44</f>
        <v/>
      </c>
      <c r="F41" s="384" t="str">
        <f>'PRODUCTION LIST READY PU'!G44</f>
        <v/>
      </c>
      <c r="G41" s="384" t="str">
        <f>'PRODUCTION LIST READY PU'!H44</f>
        <v/>
      </c>
      <c r="H41" s="384" t="str">
        <f>'PRODUCTION LIST READY PU'!I44</f>
        <v/>
      </c>
      <c r="I41" s="384" t="str">
        <f>'PRODUCTION LIST READY PU'!J44</f>
        <v/>
      </c>
      <c r="J41" s="384" t="str">
        <f>'PRODUCTION LIST READY PU'!K44</f>
        <v/>
      </c>
      <c r="K41" s="384" t="str">
        <f>'PRODUCTION LIST READY PU'!L44</f>
        <v/>
      </c>
      <c r="L41" s="387">
        <f t="shared" si="0"/>
        <v>0</v>
      </c>
      <c r="M41" s="752"/>
    </row>
    <row r="42" spans="1:13" s="30" customFormat="1" ht="23.25" customHeight="1">
      <c r="A42" s="28" t="str">
        <f>'PRODUCTION LIST READY PU'!B45</f>
        <v>RE-38PU</v>
      </c>
      <c r="B42" s="384" t="str">
        <f>'PRODUCTION LIST READY PU'!C45</f>
        <v/>
      </c>
      <c r="C42" s="384" t="str">
        <f>'PRODUCTION LIST READY PU'!D45</f>
        <v/>
      </c>
      <c r="D42" s="384" t="str">
        <f>'PRODUCTION LIST READY PU'!E45</f>
        <v/>
      </c>
      <c r="E42" s="384" t="str">
        <f>'PRODUCTION LIST READY PU'!F45</f>
        <v/>
      </c>
      <c r="F42" s="384" t="str">
        <f>'PRODUCTION LIST READY PU'!G45</f>
        <v/>
      </c>
      <c r="G42" s="384" t="str">
        <f>'PRODUCTION LIST READY PU'!H45</f>
        <v/>
      </c>
      <c r="H42" s="384" t="str">
        <f>'PRODUCTION LIST READY PU'!I45</f>
        <v/>
      </c>
      <c r="I42" s="384" t="str">
        <f>'PRODUCTION LIST READY PU'!J45</f>
        <v/>
      </c>
      <c r="J42" s="384" t="str">
        <f>'PRODUCTION LIST READY PU'!K45</f>
        <v/>
      </c>
      <c r="K42" s="384" t="str">
        <f>'PRODUCTION LIST READY PU'!L45</f>
        <v/>
      </c>
      <c r="L42" s="387">
        <f t="shared" si="0"/>
        <v>0</v>
      </c>
      <c r="M42" s="752"/>
    </row>
    <row r="43" spans="1:13" s="30" customFormat="1" ht="23.25" customHeight="1">
      <c r="A43" s="28" t="str">
        <f>'PRODUCTION LIST READY PU'!B46</f>
        <v>RE-39PU</v>
      </c>
      <c r="B43" s="384" t="str">
        <f>'PRODUCTION LIST READY PU'!C46</f>
        <v/>
      </c>
      <c r="C43" s="384" t="str">
        <f>'PRODUCTION LIST READY PU'!D46</f>
        <v/>
      </c>
      <c r="D43" s="384" t="str">
        <f>'PRODUCTION LIST READY PU'!E46</f>
        <v/>
      </c>
      <c r="E43" s="384" t="str">
        <f>'PRODUCTION LIST READY PU'!F46</f>
        <v/>
      </c>
      <c r="F43" s="384" t="str">
        <f>'PRODUCTION LIST READY PU'!G46</f>
        <v/>
      </c>
      <c r="G43" s="384" t="str">
        <f>'PRODUCTION LIST READY PU'!H46</f>
        <v/>
      </c>
      <c r="H43" s="384" t="str">
        <f>'PRODUCTION LIST READY PU'!I46</f>
        <v/>
      </c>
      <c r="I43" s="384" t="str">
        <f>'PRODUCTION LIST READY PU'!J46</f>
        <v/>
      </c>
      <c r="J43" s="384" t="str">
        <f>'PRODUCTION LIST READY PU'!K46</f>
        <v/>
      </c>
      <c r="K43" s="384" t="str">
        <f>'PRODUCTION LIST READY PU'!L46</f>
        <v/>
      </c>
      <c r="L43" s="387">
        <f t="shared" si="0"/>
        <v>0</v>
      </c>
      <c r="M43" s="752"/>
    </row>
    <row r="44" spans="1:13" s="30" customFormat="1" ht="23.25" customHeight="1">
      <c r="A44" s="28" t="str">
        <f>'PRODUCTION LIST READY PU'!B47</f>
        <v>RE-40PU</v>
      </c>
      <c r="B44" s="384" t="str">
        <f>'PRODUCTION LIST READY PU'!C47</f>
        <v/>
      </c>
      <c r="C44" s="384" t="str">
        <f>'PRODUCTION LIST READY PU'!D47</f>
        <v/>
      </c>
      <c r="D44" s="384" t="str">
        <f>'PRODUCTION LIST READY PU'!E47</f>
        <v/>
      </c>
      <c r="E44" s="384" t="str">
        <f>'PRODUCTION LIST READY PU'!F47</f>
        <v/>
      </c>
      <c r="F44" s="384" t="str">
        <f>'PRODUCTION LIST READY PU'!G47</f>
        <v/>
      </c>
      <c r="G44" s="384" t="str">
        <f>'PRODUCTION LIST READY PU'!H47</f>
        <v/>
      </c>
      <c r="H44" s="384" t="str">
        <f>'PRODUCTION LIST READY PU'!I47</f>
        <v/>
      </c>
      <c r="I44" s="384" t="str">
        <f>'PRODUCTION LIST READY PU'!J47</f>
        <v/>
      </c>
      <c r="J44" s="384" t="str">
        <f>'PRODUCTION LIST READY PU'!K47</f>
        <v/>
      </c>
      <c r="K44" s="384" t="str">
        <f>'PRODUCTION LIST READY PU'!L47</f>
        <v/>
      </c>
      <c r="L44" s="387">
        <f t="shared" si="0"/>
        <v>0</v>
      </c>
      <c r="M44" s="752"/>
    </row>
    <row r="45" spans="1:13" s="30" customFormat="1" ht="23.25" customHeight="1">
      <c r="A45" s="335" t="s">
        <v>1461</v>
      </c>
      <c r="B45" s="384" t="str">
        <f>'PRODUCTION LIST READY PU'!C48</f>
        <v/>
      </c>
      <c r="C45" s="927"/>
      <c r="D45" s="927"/>
      <c r="E45" s="927"/>
      <c r="F45" s="928"/>
      <c r="G45" s="928"/>
      <c r="H45" s="928"/>
      <c r="I45" s="928"/>
      <c r="J45" s="928"/>
      <c r="K45" s="928"/>
      <c r="L45" s="387"/>
      <c r="M45" s="752"/>
    </row>
    <row r="46" spans="1:13" s="30" customFormat="1" ht="23.25" customHeight="1">
      <c r="A46" s="929" t="str">
        <f>'PRODUCTION LIST READY PU'!B49</f>
        <v>REDUCTOR-30PU</v>
      </c>
      <c r="B46" s="384" t="str">
        <f>'PRODUCTION LIST READY PU'!C49</f>
        <v/>
      </c>
      <c r="C46" s="384" t="str">
        <f>'PRODUCTION LIST READY PU'!D49</f>
        <v/>
      </c>
      <c r="D46" s="384" t="str">
        <f>'PRODUCTION LIST READY PU'!E49</f>
        <v/>
      </c>
      <c r="E46" s="384" t="str">
        <f>'PRODUCTION LIST READY PU'!F49</f>
        <v/>
      </c>
      <c r="F46" s="384" t="str">
        <f>'PRODUCTION LIST READY PU'!G49</f>
        <v/>
      </c>
      <c r="G46" s="384" t="str">
        <f>'PRODUCTION LIST READY PU'!H49</f>
        <v/>
      </c>
      <c r="H46" s="384" t="str">
        <f>'PRODUCTION LIST READY PU'!I49</f>
        <v/>
      </c>
      <c r="I46" s="384" t="str">
        <f>'PRODUCTION LIST READY PU'!J49</f>
        <v/>
      </c>
      <c r="J46" s="384" t="str">
        <f>'PRODUCTION LIST READY PU'!K49</f>
        <v/>
      </c>
      <c r="K46" s="384" t="str">
        <f>'PRODUCTION LIST READY PU'!L49</f>
        <v/>
      </c>
      <c r="L46" s="387">
        <f t="shared" si="0"/>
        <v>0</v>
      </c>
      <c r="M46" s="752"/>
    </row>
    <row r="47" spans="1:13" ht="23.25" customHeight="1">
      <c r="A47" s="929" t="str">
        <f>'PRODUCTION LIST READY PU'!B50</f>
        <v>REDUCTOR-100PU</v>
      </c>
      <c r="B47" s="384" t="str">
        <f>'PRODUCTION LIST READY PU'!C50</f>
        <v/>
      </c>
      <c r="C47" s="384" t="str">
        <f>'PRODUCTION LIST READY PU'!D50</f>
        <v/>
      </c>
      <c r="D47" s="384" t="str">
        <f>'PRODUCTION LIST READY PU'!E50</f>
        <v/>
      </c>
      <c r="E47" s="384" t="str">
        <f>'PRODUCTION LIST READY PU'!F50</f>
        <v/>
      </c>
      <c r="F47" s="384" t="str">
        <f>'PRODUCTION LIST READY PU'!G50</f>
        <v/>
      </c>
      <c r="G47" s="384" t="str">
        <f>'PRODUCTION LIST READY PU'!H50</f>
        <v/>
      </c>
      <c r="H47" s="384" t="str">
        <f>'PRODUCTION LIST READY PU'!I50</f>
        <v/>
      </c>
      <c r="I47" s="384" t="str">
        <f>'PRODUCTION LIST READY PU'!J50</f>
        <v/>
      </c>
      <c r="J47" s="384" t="str">
        <f>'PRODUCTION LIST READY PU'!K50</f>
        <v/>
      </c>
      <c r="K47" s="384" t="str">
        <f>'PRODUCTION LIST READY PU'!L50</f>
        <v/>
      </c>
      <c r="L47" s="387">
        <f t="shared" si="0"/>
        <v>0</v>
      </c>
    </row>
    <row r="48" spans="1:13" ht="23.25" customHeight="1">
      <c r="A48" s="930"/>
      <c r="B48" s="767"/>
      <c r="C48" s="767"/>
      <c r="D48" s="930"/>
      <c r="E48" s="930"/>
      <c r="F48" s="930"/>
      <c r="G48" s="931"/>
      <c r="H48" s="767"/>
      <c r="I48" s="932" t="s">
        <v>1462</v>
      </c>
      <c r="J48" s="932"/>
      <c r="K48" s="932"/>
      <c r="L48" s="930"/>
    </row>
    <row r="49" spans="1:12" ht="23.25" customHeight="1">
      <c r="A49" s="930"/>
      <c r="B49" s="24" t="s">
        <v>52</v>
      </c>
      <c r="C49" s="933"/>
      <c r="D49" s="934"/>
      <c r="E49" s="930"/>
      <c r="F49" s="930"/>
      <c r="G49" s="24" t="s">
        <v>55</v>
      </c>
      <c r="H49" s="935"/>
      <c r="I49" s="934"/>
      <c r="J49" s="934"/>
      <c r="K49" s="934"/>
      <c r="L49" s="934"/>
    </row>
    <row r="50" spans="1:12" ht="23.25" customHeight="1">
      <c r="A50" s="930"/>
      <c r="B50" s="24" t="s">
        <v>54</v>
      </c>
      <c r="C50" s="933"/>
      <c r="D50" s="934"/>
      <c r="E50" s="930"/>
      <c r="F50" s="930"/>
      <c r="G50" s="24" t="s">
        <v>53</v>
      </c>
      <c r="H50" s="936"/>
      <c r="I50" s="934"/>
      <c r="J50" s="937"/>
      <c r="K50" s="937"/>
      <c r="L50" s="937"/>
    </row>
    <row r="51" spans="1:12" ht="23.25" customHeight="1">
      <c r="A51" s="930"/>
      <c r="B51" s="767"/>
      <c r="C51" s="767"/>
      <c r="D51" s="930"/>
      <c r="E51" s="930"/>
      <c r="F51" s="930"/>
      <c r="G51" s="24" t="s">
        <v>56</v>
      </c>
      <c r="H51" s="936"/>
      <c r="I51" s="937"/>
      <c r="J51" s="937"/>
      <c r="K51" s="937"/>
      <c r="L51" s="937"/>
    </row>
  </sheetData>
  <sheetProtection selectLockedCells="1" selectUnlockedCells="1"/>
  <autoFilter ref="L4:L5" xr:uid="{DFBFDA81-F110-874D-8055-EBDB4A3534EE}"/>
  <mergeCells count="3">
    <mergeCell ref="A1:E1"/>
    <mergeCell ref="A3:F3"/>
    <mergeCell ref="H3:I3"/>
  </mergeCells>
  <pageMargins left="0.25" right="0.25" top="0.75" bottom="0.75" header="0.3" footer="0.3"/>
  <pageSetup paperSize="9" scale="90" fitToWidth="0" fitToHeight="0" orientation="portrait" horizontalDpi="4294967292" verticalDpi="4294967292" r:id="rId1"/>
  <headerFooter alignWithMargins="0">
    <firstHeader>&amp;LPACKING LIST - 360 VOLUMES&amp;R&amp;G</firstHeader>
    <firstFooter>&amp;CStran &amp;P od &amp;N</firstFooter>
  </headerFooter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99DD36-FAC2-4BB6-870C-18877D263FAE}">
  <dimension ref="A1:P1529"/>
  <sheetViews>
    <sheetView showGridLines="0" workbookViewId="0">
      <pane ySplit="13" topLeftCell="A14" activePane="bottomLeft" state="frozen"/>
      <selection pane="bottomLeft" activeCell="D1187" sqref="C978:D1187"/>
    </sheetView>
  </sheetViews>
  <sheetFormatPr defaultColWidth="9.296875" defaultRowHeight="15.6"/>
  <cols>
    <col min="1" max="1" width="29.296875" customWidth="1"/>
    <col min="3" max="3" width="18" customWidth="1"/>
    <col min="4" max="4" width="18.09765625" customWidth="1"/>
    <col min="5" max="5" width="18.296875" bestFit="1" customWidth="1"/>
    <col min="6" max="6" width="16.5" bestFit="1" customWidth="1"/>
    <col min="7" max="7" width="20.296875" bestFit="1" customWidth="1"/>
    <col min="9" max="9" width="12.69921875" customWidth="1"/>
  </cols>
  <sheetData>
    <row r="1" spans="1:16">
      <c r="A1" s="766" t="s">
        <v>270</v>
      </c>
      <c r="B1" t="s">
        <v>716</v>
      </c>
      <c r="C1" t="s">
        <v>1411</v>
      </c>
      <c r="D1" s="366">
        <f t="shared" ref="D1:D6" ca="1" si="0">INDIRECT(A1&amp;B1)</f>
        <v>0</v>
      </c>
      <c r="F1" t="s">
        <v>1412</v>
      </c>
      <c r="G1">
        <f ca="1">SUMIF($H$15:$H$6352,A1,$E$15:$E$6352)</f>
        <v>0</v>
      </c>
      <c r="I1" t="s">
        <v>1413</v>
      </c>
      <c r="J1" s="367">
        <f ca="1">+G1-D1</f>
        <v>0</v>
      </c>
      <c r="K1" t="s">
        <v>1414</v>
      </c>
    </row>
    <row r="2" spans="1:16">
      <c r="A2" s="766" t="s">
        <v>526</v>
      </c>
      <c r="B2" t="s">
        <v>791</v>
      </c>
      <c r="C2" t="s">
        <v>1411</v>
      </c>
      <c r="D2" s="366">
        <f t="shared" ca="1" si="0"/>
        <v>0</v>
      </c>
      <c r="F2" t="s">
        <v>1412</v>
      </c>
      <c r="G2">
        <f t="shared" ref="G2:G6" ca="1" si="1">SUMIF($H$15:$H$6352,A2,$E$15:$E$6352)</f>
        <v>0</v>
      </c>
      <c r="I2" t="s">
        <v>1413</v>
      </c>
      <c r="J2" s="367">
        <f ca="1">+G2-D2</f>
        <v>0</v>
      </c>
      <c r="K2" t="s">
        <v>1415</v>
      </c>
    </row>
    <row r="3" spans="1:16">
      <c r="A3" s="766" t="s">
        <v>1437</v>
      </c>
      <c r="B3" t="s">
        <v>791</v>
      </c>
      <c r="C3" t="s">
        <v>1411</v>
      </c>
      <c r="D3" s="366">
        <f t="shared" ca="1" si="0"/>
        <v>0</v>
      </c>
      <c r="F3" t="s">
        <v>1412</v>
      </c>
      <c r="G3">
        <f t="shared" ca="1" si="1"/>
        <v>0</v>
      </c>
      <c r="I3" t="s">
        <v>1413</v>
      </c>
      <c r="J3" s="367">
        <f ca="1">+G3-D3</f>
        <v>0</v>
      </c>
      <c r="K3" t="s">
        <v>1415</v>
      </c>
    </row>
    <row r="4" spans="1:16">
      <c r="A4" s="766" t="s">
        <v>1471</v>
      </c>
      <c r="B4" t="s">
        <v>791</v>
      </c>
      <c r="C4" t="s">
        <v>1411</v>
      </c>
      <c r="D4" s="366">
        <f t="shared" ca="1" si="0"/>
        <v>0</v>
      </c>
      <c r="F4" t="s">
        <v>1412</v>
      </c>
      <c r="G4">
        <f ca="1">SUMIF($H$15:$H$6352,A4,$E$15:$E$6352)</f>
        <v>0</v>
      </c>
      <c r="I4" t="s">
        <v>1413</v>
      </c>
      <c r="J4" s="367">
        <f ca="1">+G4-D4</f>
        <v>0</v>
      </c>
      <c r="K4" t="s">
        <v>1472</v>
      </c>
    </row>
    <row r="5" spans="1:16">
      <c r="A5" s="766"/>
      <c r="C5" t="s">
        <v>1411</v>
      </c>
      <c r="D5" s="366" t="e">
        <f t="shared" ca="1" si="0"/>
        <v>#REF!</v>
      </c>
      <c r="F5" t="s">
        <v>1412</v>
      </c>
      <c r="G5">
        <f t="shared" ca="1" si="1"/>
        <v>0</v>
      </c>
      <c r="I5" t="s">
        <v>1413</v>
      </c>
      <c r="J5" s="367" t="e">
        <f t="shared" ref="J5:J6" ca="1" si="2">+G5-D5</f>
        <v>#REF!</v>
      </c>
    </row>
    <row r="6" spans="1:16">
      <c r="A6" s="766"/>
      <c r="C6" t="s">
        <v>1411</v>
      </c>
      <c r="D6" s="366" t="e">
        <f t="shared" ca="1" si="0"/>
        <v>#REF!</v>
      </c>
      <c r="F6" t="s">
        <v>1412</v>
      </c>
      <c r="G6">
        <f t="shared" ca="1" si="1"/>
        <v>0</v>
      </c>
      <c r="I6" t="s">
        <v>1413</v>
      </c>
      <c r="J6" s="367" t="e">
        <f t="shared" ca="1" si="2"/>
        <v>#REF!</v>
      </c>
    </row>
    <row r="7" spans="1:16">
      <c r="A7" s="766"/>
      <c r="D7" s="366"/>
      <c r="J7" s="367"/>
    </row>
    <row r="8" spans="1:16">
      <c r="A8" s="766"/>
      <c r="G8" s="766" t="s">
        <v>270</v>
      </c>
      <c r="H8" s="368" t="s">
        <v>1419</v>
      </c>
      <c r="I8" s="368" t="s">
        <v>1420</v>
      </c>
    </row>
    <row r="9" spans="1:16">
      <c r="G9" s="766" t="s">
        <v>526</v>
      </c>
      <c r="H9" s="368" t="s">
        <v>1435</v>
      </c>
      <c r="I9" s="368" t="s">
        <v>1436</v>
      </c>
    </row>
    <row r="10" spans="1:16">
      <c r="G10" s="766" t="s">
        <v>1437</v>
      </c>
      <c r="H10" s="368" t="s">
        <v>1433</v>
      </c>
      <c r="I10" s="368" t="s">
        <v>1434</v>
      </c>
    </row>
    <row r="11" spans="1:16">
      <c r="G11" s="766" t="s">
        <v>1471</v>
      </c>
      <c r="H11" s="368" t="s">
        <v>1473</v>
      </c>
      <c r="I11" s="368" t="s">
        <v>1474</v>
      </c>
    </row>
    <row r="12" spans="1:16">
      <c r="G12" s="766"/>
      <c r="H12" s="368"/>
      <c r="I12" s="368"/>
    </row>
    <row r="13" spans="1:16">
      <c r="G13" s="766"/>
      <c r="H13" s="368"/>
      <c r="I13" s="368"/>
    </row>
    <row r="14" spans="1:16">
      <c r="A14" t="s">
        <v>265</v>
      </c>
      <c r="B14" t="s">
        <v>266</v>
      </c>
      <c r="C14" t="s">
        <v>267</v>
      </c>
      <c r="D14" t="s">
        <v>268</v>
      </c>
      <c r="E14" t="s">
        <v>269</v>
      </c>
      <c r="H14" t="s">
        <v>1416</v>
      </c>
      <c r="I14" t="str">
        <f>G8</f>
        <v>'READY GRP'!</v>
      </c>
      <c r="J14" t="str">
        <f>G9</f>
        <v>'READY PU'!</v>
      </c>
      <c r="K14" t="str">
        <f>G10</f>
        <v>'REDUCTOR'!</v>
      </c>
      <c r="L14" t="str">
        <f>G11</f>
        <v>'READY PE'!</v>
      </c>
      <c r="M14">
        <f>G12</f>
        <v>0</v>
      </c>
      <c r="N14">
        <f>G13</f>
        <v>0</v>
      </c>
      <c r="O14" t="s">
        <v>1417</v>
      </c>
      <c r="P14" t="s">
        <v>1418</v>
      </c>
    </row>
    <row r="15" spans="1:16" ht="12" customHeight="1">
      <c r="A15" t="str">
        <f>MID(D15,LEN(C15)+2,LEN(D15)-LEN(C15))</f>
        <v>01</v>
      </c>
      <c r="B15" t="str">
        <f ca="1">VLOOKUP(H15,$A$1:$K$6,11,FALSE)</f>
        <v>GRP</v>
      </c>
      <c r="C15" t="s">
        <v>248</v>
      </c>
      <c r="D15" s="1" t="s">
        <v>271</v>
      </c>
      <c r="E15">
        <f ca="1">IFERROR(VLOOKUP(C15,INDIRECT($H15&amp;$O15),MATCH($A15,INDIRECT($H15&amp;$P15),0),FALSE),0)</f>
        <v>0</v>
      </c>
      <c r="H15" t="str">
        <f ca="1">IF(I15&lt;&gt;0,I15,IF(J15&lt;&gt;0,J15,IF(K15&lt;&gt;0,K15,IF(L15&lt;&gt;0,L15,IF(M15&lt;&gt;0,M15,N15)))))</f>
        <v>'READY GRP'!</v>
      </c>
      <c r="I15" t="str">
        <f ca="1">IF(IFERROR(VLOOKUP($C15,INDIRECT(I$14&amp;"E:E"),1,FALSE),0)&lt;&gt;0,I$14,0)</f>
        <v>'READY GRP'!</v>
      </c>
      <c r="J15">
        <f ca="1">IF(IFERROR(VLOOKUP($C15,INDIRECT(J$14&amp;"i:i"),1,FALSE),0)&lt;&gt;0,J$14,0)</f>
        <v>0</v>
      </c>
      <c r="K15">
        <f t="shared" ref="J15:N30" ca="1" si="3">IF(IFERROR(VLOOKUP($C15,INDIRECT(K$14&amp;"D:D"),1,FALSE),0)&lt;&gt;0,K$14,0)</f>
        <v>0</v>
      </c>
      <c r="L15">
        <f t="shared" ca="1" si="3"/>
        <v>0</v>
      </c>
      <c r="M15">
        <f t="shared" ca="1" si="3"/>
        <v>0</v>
      </c>
      <c r="N15">
        <f t="shared" ca="1" si="3"/>
        <v>0</v>
      </c>
      <c r="O15" t="str">
        <f ca="1">VLOOKUP($H15,$G$8:$I$13,2,FALSE)</f>
        <v>E:AC</v>
      </c>
      <c r="P15" t="str">
        <f ca="1">VLOOKUP($H15,$G$8:$I$13,3,FALSE)</f>
        <v>E10:AC10</v>
      </c>
    </row>
    <row r="16" spans="1:16" ht="12" customHeight="1">
      <c r="A16" t="str">
        <f t="shared" ref="A16:A79" si="4">MID(D16,LEN(C16)+2,LEN(D16)-LEN(C16))</f>
        <v>02</v>
      </c>
      <c r="B16" t="str">
        <f t="shared" ref="B16:B79" ca="1" si="5">VLOOKUP(H16,$A$1:$K$6,11,FALSE)</f>
        <v>GRP</v>
      </c>
      <c r="C16" t="s">
        <v>248</v>
      </c>
      <c r="D16" s="1" t="s">
        <v>272</v>
      </c>
      <c r="E16">
        <f t="shared" ref="E16:E79" ca="1" si="6">IFERROR(VLOOKUP(C16,INDIRECT($H16&amp;$O16),MATCH($A16,INDIRECT($H16&amp;$P16),0),FALSE),0)</f>
        <v>0</v>
      </c>
      <c r="H16" t="str">
        <f t="shared" ref="H16:H79" ca="1" si="7">IF(I16&lt;&gt;0,I16,IF(J16&lt;&gt;0,J16,IF(K16&lt;&gt;0,K16,IF(L16&lt;&gt;0,L16,IF(M16&lt;&gt;0,M16,N16)))))</f>
        <v>'READY GRP'!</v>
      </c>
      <c r="I16" t="str">
        <f t="shared" ref="I16:I79" ca="1" si="8">IF(IFERROR(VLOOKUP($C16,INDIRECT(I$14&amp;"E:E"),1,FALSE),0)&lt;&gt;0,I$14,0)</f>
        <v>'READY GRP'!</v>
      </c>
      <c r="J16">
        <f t="shared" ca="1" si="3"/>
        <v>0</v>
      </c>
      <c r="K16">
        <f t="shared" ca="1" si="3"/>
        <v>0</v>
      </c>
      <c r="L16">
        <f t="shared" ca="1" si="3"/>
        <v>0</v>
      </c>
      <c r="M16">
        <f t="shared" ca="1" si="3"/>
        <v>0</v>
      </c>
      <c r="N16">
        <f t="shared" ca="1" si="3"/>
        <v>0</v>
      </c>
      <c r="O16" t="str">
        <f t="shared" ref="O16:O79" ca="1" si="9">VLOOKUP($H16,$G$8:$I$13,2,FALSE)</f>
        <v>E:AC</v>
      </c>
      <c r="P16" t="str">
        <f t="shared" ref="P16:P79" ca="1" si="10">VLOOKUP($H16,$G$8:$I$13,3,FALSE)</f>
        <v>E10:AC10</v>
      </c>
    </row>
    <row r="17" spans="1:16" ht="12" customHeight="1">
      <c r="A17" t="str">
        <f t="shared" si="4"/>
        <v>03</v>
      </c>
      <c r="B17" t="str">
        <f ca="1">VLOOKUP(H17,$A$1:$K$6,11,FALSE)</f>
        <v>GRP</v>
      </c>
      <c r="C17" t="s">
        <v>248</v>
      </c>
      <c r="D17" s="1" t="s">
        <v>273</v>
      </c>
      <c r="E17">
        <f t="shared" ca="1" si="6"/>
        <v>0</v>
      </c>
      <c r="H17" t="str">
        <f t="shared" ca="1" si="7"/>
        <v>'READY GRP'!</v>
      </c>
      <c r="I17" t="str">
        <f t="shared" ca="1" si="8"/>
        <v>'READY GRP'!</v>
      </c>
      <c r="J17">
        <f t="shared" ca="1" si="3"/>
        <v>0</v>
      </c>
      <c r="K17">
        <f t="shared" ca="1" si="3"/>
        <v>0</v>
      </c>
      <c r="L17">
        <f t="shared" ca="1" si="3"/>
        <v>0</v>
      </c>
      <c r="M17">
        <f t="shared" ca="1" si="3"/>
        <v>0</v>
      </c>
      <c r="N17">
        <f t="shared" ca="1" si="3"/>
        <v>0</v>
      </c>
      <c r="O17" t="str">
        <f t="shared" ca="1" si="9"/>
        <v>E:AC</v>
      </c>
      <c r="P17" t="str">
        <f t="shared" ca="1" si="10"/>
        <v>E10:AC10</v>
      </c>
    </row>
    <row r="18" spans="1:16" ht="12" customHeight="1">
      <c r="A18" t="str">
        <f t="shared" si="4"/>
        <v>04</v>
      </c>
      <c r="B18" t="str">
        <f t="shared" ca="1" si="5"/>
        <v>GRP</v>
      </c>
      <c r="C18" t="s">
        <v>248</v>
      </c>
      <c r="D18" s="1" t="s">
        <v>274</v>
      </c>
      <c r="E18">
        <f t="shared" ca="1" si="6"/>
        <v>0</v>
      </c>
      <c r="H18" t="str">
        <f t="shared" ca="1" si="7"/>
        <v>'READY GRP'!</v>
      </c>
      <c r="I18" t="str">
        <f t="shared" ca="1" si="8"/>
        <v>'READY GRP'!</v>
      </c>
      <c r="J18">
        <f t="shared" ca="1" si="3"/>
        <v>0</v>
      </c>
      <c r="K18">
        <f t="shared" ca="1" si="3"/>
        <v>0</v>
      </c>
      <c r="L18">
        <f t="shared" ca="1" si="3"/>
        <v>0</v>
      </c>
      <c r="M18">
        <f t="shared" ca="1" si="3"/>
        <v>0</v>
      </c>
      <c r="N18">
        <f t="shared" ca="1" si="3"/>
        <v>0</v>
      </c>
      <c r="O18" t="str">
        <f t="shared" ca="1" si="9"/>
        <v>E:AC</v>
      </c>
      <c r="P18" t="str">
        <f t="shared" ca="1" si="10"/>
        <v>E10:AC10</v>
      </c>
    </row>
    <row r="19" spans="1:16" ht="12" customHeight="1">
      <c r="A19" t="str">
        <f t="shared" si="4"/>
        <v>05</v>
      </c>
      <c r="B19" t="str">
        <f t="shared" ca="1" si="5"/>
        <v>GRP</v>
      </c>
      <c r="C19" t="s">
        <v>248</v>
      </c>
      <c r="D19" s="1" t="s">
        <v>275</v>
      </c>
      <c r="E19">
        <f t="shared" ca="1" si="6"/>
        <v>0</v>
      </c>
      <c r="H19" t="str">
        <f t="shared" ca="1" si="7"/>
        <v>'READY GRP'!</v>
      </c>
      <c r="I19" t="str">
        <f t="shared" ca="1" si="8"/>
        <v>'READY GRP'!</v>
      </c>
      <c r="J19">
        <f t="shared" ca="1" si="3"/>
        <v>0</v>
      </c>
      <c r="K19">
        <f t="shared" ca="1" si="3"/>
        <v>0</v>
      </c>
      <c r="L19">
        <f t="shared" ca="1" si="3"/>
        <v>0</v>
      </c>
      <c r="M19">
        <f t="shared" ca="1" si="3"/>
        <v>0</v>
      </c>
      <c r="N19">
        <f t="shared" ca="1" si="3"/>
        <v>0</v>
      </c>
      <c r="O19" t="str">
        <f t="shared" ca="1" si="9"/>
        <v>E:AC</v>
      </c>
      <c r="P19" t="str">
        <f t="shared" ca="1" si="10"/>
        <v>E10:AC10</v>
      </c>
    </row>
    <row r="20" spans="1:16" ht="12" customHeight="1">
      <c r="A20" t="str">
        <f t="shared" si="4"/>
        <v>06</v>
      </c>
      <c r="B20" t="str">
        <f t="shared" ca="1" si="5"/>
        <v>GRP</v>
      </c>
      <c r="C20" t="s">
        <v>248</v>
      </c>
      <c r="D20" s="1" t="s">
        <v>276</v>
      </c>
      <c r="E20">
        <f t="shared" ca="1" si="6"/>
        <v>0</v>
      </c>
      <c r="H20" t="str">
        <f t="shared" ca="1" si="7"/>
        <v>'READY GRP'!</v>
      </c>
      <c r="I20" t="str">
        <f t="shared" ca="1" si="8"/>
        <v>'READY GRP'!</v>
      </c>
      <c r="J20">
        <f t="shared" ca="1" si="3"/>
        <v>0</v>
      </c>
      <c r="K20">
        <f t="shared" ca="1" si="3"/>
        <v>0</v>
      </c>
      <c r="L20">
        <f t="shared" ca="1" si="3"/>
        <v>0</v>
      </c>
      <c r="M20">
        <f t="shared" ca="1" si="3"/>
        <v>0</v>
      </c>
      <c r="N20">
        <f t="shared" ca="1" si="3"/>
        <v>0</v>
      </c>
      <c r="O20" t="str">
        <f t="shared" ca="1" si="9"/>
        <v>E:AC</v>
      </c>
      <c r="P20" t="str">
        <f t="shared" ca="1" si="10"/>
        <v>E10:AC10</v>
      </c>
    </row>
    <row r="21" spans="1:16" ht="12" customHeight="1">
      <c r="A21" t="str">
        <f t="shared" si="4"/>
        <v>07</v>
      </c>
      <c r="B21" t="str">
        <f t="shared" ca="1" si="5"/>
        <v>GRP</v>
      </c>
      <c r="C21" t="s">
        <v>248</v>
      </c>
      <c r="D21" s="1" t="s">
        <v>277</v>
      </c>
      <c r="E21">
        <f t="shared" ca="1" si="6"/>
        <v>0</v>
      </c>
      <c r="H21" t="str">
        <f t="shared" ca="1" si="7"/>
        <v>'READY GRP'!</v>
      </c>
      <c r="I21" t="str">
        <f t="shared" ca="1" si="8"/>
        <v>'READY GRP'!</v>
      </c>
      <c r="J21">
        <f t="shared" ca="1" si="3"/>
        <v>0</v>
      </c>
      <c r="K21">
        <f t="shared" ca="1" si="3"/>
        <v>0</v>
      </c>
      <c r="L21">
        <f t="shared" ca="1" si="3"/>
        <v>0</v>
      </c>
      <c r="M21">
        <f t="shared" ca="1" si="3"/>
        <v>0</v>
      </c>
      <c r="N21">
        <f t="shared" ca="1" si="3"/>
        <v>0</v>
      </c>
      <c r="O21" t="str">
        <f t="shared" ca="1" si="9"/>
        <v>E:AC</v>
      </c>
      <c r="P21" t="str">
        <f t="shared" ca="1" si="10"/>
        <v>E10:AC10</v>
      </c>
    </row>
    <row r="22" spans="1:16" ht="12" customHeight="1">
      <c r="A22" t="str">
        <f t="shared" si="4"/>
        <v>08</v>
      </c>
      <c r="B22" t="str">
        <f t="shared" ca="1" si="5"/>
        <v>GRP</v>
      </c>
      <c r="C22" t="s">
        <v>248</v>
      </c>
      <c r="D22" s="1" t="s">
        <v>278</v>
      </c>
      <c r="E22">
        <f t="shared" ca="1" si="6"/>
        <v>0</v>
      </c>
      <c r="H22" t="str">
        <f t="shared" ca="1" si="7"/>
        <v>'READY GRP'!</v>
      </c>
      <c r="I22" t="str">
        <f t="shared" ca="1" si="8"/>
        <v>'READY GRP'!</v>
      </c>
      <c r="J22">
        <f t="shared" ca="1" si="3"/>
        <v>0</v>
      </c>
      <c r="K22">
        <f t="shared" ca="1" si="3"/>
        <v>0</v>
      </c>
      <c r="L22">
        <f t="shared" ca="1" si="3"/>
        <v>0</v>
      </c>
      <c r="M22">
        <f t="shared" ca="1" si="3"/>
        <v>0</v>
      </c>
      <c r="N22">
        <f t="shared" ca="1" si="3"/>
        <v>0</v>
      </c>
      <c r="O22" t="str">
        <f t="shared" ca="1" si="9"/>
        <v>E:AC</v>
      </c>
      <c r="P22" t="str">
        <f t="shared" ca="1" si="10"/>
        <v>E10:AC10</v>
      </c>
    </row>
    <row r="23" spans="1:16" ht="12" customHeight="1">
      <c r="A23" t="str">
        <f t="shared" si="4"/>
        <v>09</v>
      </c>
      <c r="B23" t="str">
        <f t="shared" ca="1" si="5"/>
        <v>GRP</v>
      </c>
      <c r="C23" t="s">
        <v>248</v>
      </c>
      <c r="D23" s="1" t="s">
        <v>279</v>
      </c>
      <c r="E23">
        <f t="shared" ca="1" si="6"/>
        <v>0</v>
      </c>
      <c r="H23" t="str">
        <f t="shared" ca="1" si="7"/>
        <v>'READY GRP'!</v>
      </c>
      <c r="I23" t="str">
        <f t="shared" ca="1" si="8"/>
        <v>'READY GRP'!</v>
      </c>
      <c r="J23">
        <f t="shared" ca="1" si="3"/>
        <v>0</v>
      </c>
      <c r="K23">
        <f t="shared" ca="1" si="3"/>
        <v>0</v>
      </c>
      <c r="L23">
        <f t="shared" ca="1" si="3"/>
        <v>0</v>
      </c>
      <c r="M23">
        <f t="shared" ca="1" si="3"/>
        <v>0</v>
      </c>
      <c r="N23">
        <f t="shared" ca="1" si="3"/>
        <v>0</v>
      </c>
      <c r="O23" t="str">
        <f t="shared" ca="1" si="9"/>
        <v>E:AC</v>
      </c>
      <c r="P23" t="str">
        <f t="shared" ca="1" si="10"/>
        <v>E10:AC10</v>
      </c>
    </row>
    <row r="24" spans="1:16" ht="12" customHeight="1">
      <c r="A24" t="str">
        <f t="shared" si="4"/>
        <v>10</v>
      </c>
      <c r="B24" t="str">
        <f t="shared" ca="1" si="5"/>
        <v>GRP</v>
      </c>
      <c r="C24" t="s">
        <v>248</v>
      </c>
      <c r="D24" s="1" t="s">
        <v>280</v>
      </c>
      <c r="E24">
        <f t="shared" ca="1" si="6"/>
        <v>0</v>
      </c>
      <c r="H24" t="str">
        <f t="shared" ca="1" si="7"/>
        <v>'READY GRP'!</v>
      </c>
      <c r="I24" t="str">
        <f t="shared" ca="1" si="8"/>
        <v>'READY GRP'!</v>
      </c>
      <c r="J24">
        <f t="shared" ca="1" si="3"/>
        <v>0</v>
      </c>
      <c r="K24">
        <f t="shared" ca="1" si="3"/>
        <v>0</v>
      </c>
      <c r="L24">
        <f t="shared" ca="1" si="3"/>
        <v>0</v>
      </c>
      <c r="M24">
        <f t="shared" ca="1" si="3"/>
        <v>0</v>
      </c>
      <c r="N24">
        <f t="shared" ca="1" si="3"/>
        <v>0</v>
      </c>
      <c r="O24" t="str">
        <f t="shared" ca="1" si="9"/>
        <v>E:AC</v>
      </c>
      <c r="P24" t="str">
        <f t="shared" ca="1" si="10"/>
        <v>E10:AC10</v>
      </c>
    </row>
    <row r="25" spans="1:16" ht="12" customHeight="1">
      <c r="A25" t="str">
        <f t="shared" si="4"/>
        <v>11</v>
      </c>
      <c r="B25" t="str">
        <f t="shared" ca="1" si="5"/>
        <v>GRP</v>
      </c>
      <c r="C25" t="s">
        <v>248</v>
      </c>
      <c r="D25" s="1" t="s">
        <v>281</v>
      </c>
      <c r="E25">
        <f t="shared" ca="1" si="6"/>
        <v>0</v>
      </c>
      <c r="H25" t="str">
        <f t="shared" ca="1" si="7"/>
        <v>'READY GRP'!</v>
      </c>
      <c r="I25" t="str">
        <f t="shared" ca="1" si="8"/>
        <v>'READY GRP'!</v>
      </c>
      <c r="J25">
        <f t="shared" ca="1" si="3"/>
        <v>0</v>
      </c>
      <c r="K25">
        <f t="shared" ca="1" si="3"/>
        <v>0</v>
      </c>
      <c r="L25">
        <f t="shared" ca="1" si="3"/>
        <v>0</v>
      </c>
      <c r="M25">
        <f t="shared" ca="1" si="3"/>
        <v>0</v>
      </c>
      <c r="N25">
        <f t="shared" ca="1" si="3"/>
        <v>0</v>
      </c>
      <c r="O25" t="str">
        <f t="shared" ca="1" si="9"/>
        <v>E:AC</v>
      </c>
      <c r="P25" t="str">
        <f t="shared" ca="1" si="10"/>
        <v>E10:AC10</v>
      </c>
    </row>
    <row r="26" spans="1:16" ht="12" customHeight="1">
      <c r="A26" t="str">
        <f t="shared" si="4"/>
        <v>12</v>
      </c>
      <c r="B26" t="str">
        <f t="shared" ca="1" si="5"/>
        <v>GRP</v>
      </c>
      <c r="C26" t="s">
        <v>248</v>
      </c>
      <c r="D26" s="1" t="s">
        <v>282</v>
      </c>
      <c r="E26">
        <f t="shared" ca="1" si="6"/>
        <v>0</v>
      </c>
      <c r="H26" t="str">
        <f t="shared" ca="1" si="7"/>
        <v>'READY GRP'!</v>
      </c>
      <c r="I26" t="str">
        <f t="shared" ca="1" si="8"/>
        <v>'READY GRP'!</v>
      </c>
      <c r="J26">
        <f t="shared" ca="1" si="3"/>
        <v>0</v>
      </c>
      <c r="K26">
        <f t="shared" ca="1" si="3"/>
        <v>0</v>
      </c>
      <c r="L26">
        <f t="shared" ca="1" si="3"/>
        <v>0</v>
      </c>
      <c r="M26">
        <f t="shared" ca="1" si="3"/>
        <v>0</v>
      </c>
      <c r="N26">
        <f t="shared" ca="1" si="3"/>
        <v>0</v>
      </c>
      <c r="O26" t="str">
        <f t="shared" ca="1" si="9"/>
        <v>E:AC</v>
      </c>
      <c r="P26" t="str">
        <f t="shared" ca="1" si="10"/>
        <v>E10:AC10</v>
      </c>
    </row>
    <row r="27" spans="1:16" ht="12" customHeight="1">
      <c r="A27" t="str">
        <f t="shared" si="4"/>
        <v>13</v>
      </c>
      <c r="B27" t="str">
        <f t="shared" ca="1" si="5"/>
        <v>GRP</v>
      </c>
      <c r="C27" t="s">
        <v>248</v>
      </c>
      <c r="D27" s="1" t="s">
        <v>283</v>
      </c>
      <c r="E27">
        <f t="shared" ca="1" si="6"/>
        <v>0</v>
      </c>
      <c r="H27" t="str">
        <f t="shared" ca="1" si="7"/>
        <v>'READY GRP'!</v>
      </c>
      <c r="I27" t="str">
        <f t="shared" ca="1" si="8"/>
        <v>'READY GRP'!</v>
      </c>
      <c r="J27">
        <f t="shared" ca="1" si="3"/>
        <v>0</v>
      </c>
      <c r="K27">
        <f t="shared" ca="1" si="3"/>
        <v>0</v>
      </c>
      <c r="L27">
        <f t="shared" ca="1" si="3"/>
        <v>0</v>
      </c>
      <c r="M27">
        <f t="shared" ca="1" si="3"/>
        <v>0</v>
      </c>
      <c r="N27">
        <f t="shared" ca="1" si="3"/>
        <v>0</v>
      </c>
      <c r="O27" t="str">
        <f t="shared" ca="1" si="9"/>
        <v>E:AC</v>
      </c>
      <c r="P27" t="str">
        <f t="shared" ca="1" si="10"/>
        <v>E10:AC10</v>
      </c>
    </row>
    <row r="28" spans="1:16" ht="12" customHeight="1">
      <c r="A28" t="str">
        <f t="shared" si="4"/>
        <v>01</v>
      </c>
      <c r="B28" t="str">
        <f t="shared" ca="1" si="5"/>
        <v>GRP</v>
      </c>
      <c r="C28" t="s">
        <v>238</v>
      </c>
      <c r="D28" s="1" t="s">
        <v>284</v>
      </c>
      <c r="E28">
        <f t="shared" ca="1" si="6"/>
        <v>0</v>
      </c>
      <c r="H28" t="str">
        <f t="shared" ca="1" si="7"/>
        <v>'READY GRP'!</v>
      </c>
      <c r="I28" t="str">
        <f t="shared" ca="1" si="8"/>
        <v>'READY GRP'!</v>
      </c>
      <c r="J28">
        <f t="shared" ca="1" si="3"/>
        <v>0</v>
      </c>
      <c r="K28">
        <f t="shared" ca="1" si="3"/>
        <v>0</v>
      </c>
      <c r="L28">
        <f t="shared" ca="1" si="3"/>
        <v>0</v>
      </c>
      <c r="M28">
        <f t="shared" ca="1" si="3"/>
        <v>0</v>
      </c>
      <c r="N28">
        <f t="shared" ca="1" si="3"/>
        <v>0</v>
      </c>
      <c r="O28" t="str">
        <f t="shared" ca="1" si="9"/>
        <v>E:AC</v>
      </c>
      <c r="P28" t="str">
        <f t="shared" ca="1" si="10"/>
        <v>E10:AC10</v>
      </c>
    </row>
    <row r="29" spans="1:16" ht="12" customHeight="1">
      <c r="A29" t="str">
        <f t="shared" si="4"/>
        <v>02</v>
      </c>
      <c r="B29" t="str">
        <f t="shared" ca="1" si="5"/>
        <v>GRP</v>
      </c>
      <c r="C29" t="s">
        <v>238</v>
      </c>
      <c r="D29" s="1" t="s">
        <v>285</v>
      </c>
      <c r="E29">
        <f t="shared" ca="1" si="6"/>
        <v>0</v>
      </c>
      <c r="H29" t="str">
        <f t="shared" ca="1" si="7"/>
        <v>'READY GRP'!</v>
      </c>
      <c r="I29" t="str">
        <f t="shared" ca="1" si="8"/>
        <v>'READY GRP'!</v>
      </c>
      <c r="J29">
        <f t="shared" ca="1" si="3"/>
        <v>0</v>
      </c>
      <c r="K29">
        <f t="shared" ca="1" si="3"/>
        <v>0</v>
      </c>
      <c r="L29">
        <f t="shared" ca="1" si="3"/>
        <v>0</v>
      </c>
      <c r="M29">
        <f t="shared" ca="1" si="3"/>
        <v>0</v>
      </c>
      <c r="N29">
        <f t="shared" ca="1" si="3"/>
        <v>0</v>
      </c>
      <c r="O29" t="str">
        <f t="shared" ca="1" si="9"/>
        <v>E:AC</v>
      </c>
      <c r="P29" t="str">
        <f t="shared" ca="1" si="10"/>
        <v>E10:AC10</v>
      </c>
    </row>
    <row r="30" spans="1:16">
      <c r="A30" t="str">
        <f t="shared" si="4"/>
        <v>03</v>
      </c>
      <c r="B30" t="str">
        <f t="shared" ca="1" si="5"/>
        <v>GRP</v>
      </c>
      <c r="C30" t="s">
        <v>238</v>
      </c>
      <c r="D30" s="1" t="s">
        <v>286</v>
      </c>
      <c r="E30">
        <f t="shared" ca="1" si="6"/>
        <v>0</v>
      </c>
      <c r="H30" t="str">
        <f t="shared" ca="1" si="7"/>
        <v>'READY GRP'!</v>
      </c>
      <c r="I30" t="str">
        <f t="shared" ca="1" si="8"/>
        <v>'READY GRP'!</v>
      </c>
      <c r="J30">
        <f t="shared" ca="1" si="3"/>
        <v>0</v>
      </c>
      <c r="K30">
        <f t="shared" ca="1" si="3"/>
        <v>0</v>
      </c>
      <c r="L30">
        <f t="shared" ca="1" si="3"/>
        <v>0</v>
      </c>
      <c r="M30">
        <f t="shared" ca="1" si="3"/>
        <v>0</v>
      </c>
      <c r="N30">
        <f t="shared" ca="1" si="3"/>
        <v>0</v>
      </c>
      <c r="O30" t="str">
        <f t="shared" ca="1" si="9"/>
        <v>E:AC</v>
      </c>
      <c r="P30" t="str">
        <f t="shared" ca="1" si="10"/>
        <v>E10:AC10</v>
      </c>
    </row>
    <row r="31" spans="1:16">
      <c r="A31" t="str">
        <f t="shared" si="4"/>
        <v>04</v>
      </c>
      <c r="B31" t="str">
        <f t="shared" ca="1" si="5"/>
        <v>GRP</v>
      </c>
      <c r="C31" t="s">
        <v>238</v>
      </c>
      <c r="D31" s="1" t="s">
        <v>287</v>
      </c>
      <c r="E31">
        <f t="shared" ca="1" si="6"/>
        <v>0</v>
      </c>
      <c r="H31" t="str">
        <f t="shared" ca="1" si="7"/>
        <v>'READY GRP'!</v>
      </c>
      <c r="I31" t="str">
        <f t="shared" ca="1" si="8"/>
        <v>'READY GRP'!</v>
      </c>
      <c r="J31">
        <f t="shared" ref="J31:N81" ca="1" si="11">IF(IFERROR(VLOOKUP($C31,INDIRECT(J$14&amp;"D:D"),1,FALSE),0)&lt;&gt;0,J$14,0)</f>
        <v>0</v>
      </c>
      <c r="K31">
        <f t="shared" ca="1" si="11"/>
        <v>0</v>
      </c>
      <c r="L31">
        <f t="shared" ca="1" si="11"/>
        <v>0</v>
      </c>
      <c r="M31">
        <f t="shared" ca="1" si="11"/>
        <v>0</v>
      </c>
      <c r="N31">
        <f t="shared" ca="1" si="11"/>
        <v>0</v>
      </c>
      <c r="O31" t="str">
        <f t="shared" ca="1" si="9"/>
        <v>E:AC</v>
      </c>
      <c r="P31" t="str">
        <f t="shared" ca="1" si="10"/>
        <v>E10:AC10</v>
      </c>
    </row>
    <row r="32" spans="1:16">
      <c r="A32" t="str">
        <f t="shared" si="4"/>
        <v>05</v>
      </c>
      <c r="B32" t="str">
        <f t="shared" ca="1" si="5"/>
        <v>GRP</v>
      </c>
      <c r="C32" t="s">
        <v>238</v>
      </c>
      <c r="D32" s="1" t="s">
        <v>288</v>
      </c>
      <c r="E32">
        <f t="shared" ca="1" si="6"/>
        <v>0</v>
      </c>
      <c r="H32" t="str">
        <f t="shared" ca="1" si="7"/>
        <v>'READY GRP'!</v>
      </c>
      <c r="I32" t="str">
        <f t="shared" ca="1" si="8"/>
        <v>'READY GRP'!</v>
      </c>
      <c r="J32">
        <f t="shared" ca="1" si="11"/>
        <v>0</v>
      </c>
      <c r="K32">
        <f t="shared" ca="1" si="11"/>
        <v>0</v>
      </c>
      <c r="L32">
        <f t="shared" ca="1" si="11"/>
        <v>0</v>
      </c>
      <c r="M32">
        <f t="shared" ca="1" si="11"/>
        <v>0</v>
      </c>
      <c r="N32">
        <f t="shared" ca="1" si="11"/>
        <v>0</v>
      </c>
      <c r="O32" t="str">
        <f t="shared" ca="1" si="9"/>
        <v>E:AC</v>
      </c>
      <c r="P32" t="str">
        <f t="shared" ca="1" si="10"/>
        <v>E10:AC10</v>
      </c>
    </row>
    <row r="33" spans="1:16">
      <c r="A33" t="str">
        <f t="shared" si="4"/>
        <v>06</v>
      </c>
      <c r="B33" t="str">
        <f t="shared" ca="1" si="5"/>
        <v>GRP</v>
      </c>
      <c r="C33" t="s">
        <v>238</v>
      </c>
      <c r="D33" s="1" t="s">
        <v>289</v>
      </c>
      <c r="E33">
        <f t="shared" ca="1" si="6"/>
        <v>0</v>
      </c>
      <c r="H33" t="str">
        <f t="shared" ca="1" si="7"/>
        <v>'READY GRP'!</v>
      </c>
      <c r="I33" t="str">
        <f t="shared" ca="1" si="8"/>
        <v>'READY GRP'!</v>
      </c>
      <c r="J33">
        <f t="shared" ca="1" si="11"/>
        <v>0</v>
      </c>
      <c r="K33">
        <f t="shared" ca="1" si="11"/>
        <v>0</v>
      </c>
      <c r="L33">
        <f t="shared" ca="1" si="11"/>
        <v>0</v>
      </c>
      <c r="M33">
        <f t="shared" ca="1" si="11"/>
        <v>0</v>
      </c>
      <c r="N33">
        <f t="shared" ca="1" si="11"/>
        <v>0</v>
      </c>
      <c r="O33" t="str">
        <f t="shared" ca="1" si="9"/>
        <v>E:AC</v>
      </c>
      <c r="P33" t="str">
        <f t="shared" ca="1" si="10"/>
        <v>E10:AC10</v>
      </c>
    </row>
    <row r="34" spans="1:16">
      <c r="A34" t="str">
        <f t="shared" si="4"/>
        <v>07</v>
      </c>
      <c r="B34" t="str">
        <f t="shared" ca="1" si="5"/>
        <v>GRP</v>
      </c>
      <c r="C34" t="s">
        <v>238</v>
      </c>
      <c r="D34" s="1" t="s">
        <v>290</v>
      </c>
      <c r="E34">
        <f t="shared" ca="1" si="6"/>
        <v>0</v>
      </c>
      <c r="H34" t="str">
        <f t="shared" ca="1" si="7"/>
        <v>'READY GRP'!</v>
      </c>
      <c r="I34" t="str">
        <f t="shared" ca="1" si="8"/>
        <v>'READY GRP'!</v>
      </c>
      <c r="J34">
        <f t="shared" ca="1" si="11"/>
        <v>0</v>
      </c>
      <c r="K34">
        <f t="shared" ca="1" si="11"/>
        <v>0</v>
      </c>
      <c r="L34">
        <f t="shared" ca="1" si="11"/>
        <v>0</v>
      </c>
      <c r="M34">
        <f t="shared" ca="1" si="11"/>
        <v>0</v>
      </c>
      <c r="N34">
        <f t="shared" ca="1" si="11"/>
        <v>0</v>
      </c>
      <c r="O34" t="str">
        <f t="shared" ca="1" si="9"/>
        <v>E:AC</v>
      </c>
      <c r="P34" t="str">
        <f t="shared" ca="1" si="10"/>
        <v>E10:AC10</v>
      </c>
    </row>
    <row r="35" spans="1:16">
      <c r="A35" t="str">
        <f t="shared" si="4"/>
        <v>08</v>
      </c>
      <c r="B35" t="str">
        <f t="shared" ca="1" si="5"/>
        <v>GRP</v>
      </c>
      <c r="C35" t="s">
        <v>238</v>
      </c>
      <c r="D35" s="1" t="s">
        <v>291</v>
      </c>
      <c r="E35">
        <f t="shared" ca="1" si="6"/>
        <v>0</v>
      </c>
      <c r="H35" t="str">
        <f t="shared" ca="1" si="7"/>
        <v>'READY GRP'!</v>
      </c>
      <c r="I35" t="str">
        <f t="shared" ca="1" si="8"/>
        <v>'READY GRP'!</v>
      </c>
      <c r="J35">
        <f t="shared" ca="1" si="11"/>
        <v>0</v>
      </c>
      <c r="K35">
        <f t="shared" ca="1" si="11"/>
        <v>0</v>
      </c>
      <c r="L35">
        <f t="shared" ca="1" si="11"/>
        <v>0</v>
      </c>
      <c r="M35">
        <f t="shared" ca="1" si="11"/>
        <v>0</v>
      </c>
      <c r="N35">
        <f t="shared" ca="1" si="11"/>
        <v>0</v>
      </c>
      <c r="O35" t="str">
        <f t="shared" ca="1" si="9"/>
        <v>E:AC</v>
      </c>
      <c r="P35" t="str">
        <f t="shared" ca="1" si="10"/>
        <v>E10:AC10</v>
      </c>
    </row>
    <row r="36" spans="1:16">
      <c r="A36" t="str">
        <f t="shared" si="4"/>
        <v>09</v>
      </c>
      <c r="B36" t="str">
        <f t="shared" ca="1" si="5"/>
        <v>GRP</v>
      </c>
      <c r="C36" t="s">
        <v>238</v>
      </c>
      <c r="D36" s="1" t="s">
        <v>292</v>
      </c>
      <c r="E36">
        <f t="shared" ca="1" si="6"/>
        <v>0</v>
      </c>
      <c r="H36" t="str">
        <f t="shared" ca="1" si="7"/>
        <v>'READY GRP'!</v>
      </c>
      <c r="I36" t="str">
        <f t="shared" ca="1" si="8"/>
        <v>'READY GRP'!</v>
      </c>
      <c r="J36">
        <f t="shared" ca="1" si="11"/>
        <v>0</v>
      </c>
      <c r="K36">
        <f t="shared" ca="1" si="11"/>
        <v>0</v>
      </c>
      <c r="L36">
        <f t="shared" ca="1" si="11"/>
        <v>0</v>
      </c>
      <c r="M36">
        <f t="shared" ca="1" si="11"/>
        <v>0</v>
      </c>
      <c r="N36">
        <f t="shared" ca="1" si="11"/>
        <v>0</v>
      </c>
      <c r="O36" t="str">
        <f t="shared" ca="1" si="9"/>
        <v>E:AC</v>
      </c>
      <c r="P36" t="str">
        <f t="shared" ca="1" si="10"/>
        <v>E10:AC10</v>
      </c>
    </row>
    <row r="37" spans="1:16">
      <c r="A37" t="str">
        <f t="shared" si="4"/>
        <v>10</v>
      </c>
      <c r="B37" t="str">
        <f t="shared" ca="1" si="5"/>
        <v>GRP</v>
      </c>
      <c r="C37" t="s">
        <v>238</v>
      </c>
      <c r="D37" s="1" t="s">
        <v>293</v>
      </c>
      <c r="E37">
        <f t="shared" ca="1" si="6"/>
        <v>0</v>
      </c>
      <c r="H37" t="str">
        <f t="shared" ca="1" si="7"/>
        <v>'READY GRP'!</v>
      </c>
      <c r="I37" t="str">
        <f t="shared" ca="1" si="8"/>
        <v>'READY GRP'!</v>
      </c>
      <c r="J37">
        <f t="shared" ca="1" si="11"/>
        <v>0</v>
      </c>
      <c r="K37">
        <f t="shared" ca="1" si="11"/>
        <v>0</v>
      </c>
      <c r="L37">
        <f t="shared" ca="1" si="11"/>
        <v>0</v>
      </c>
      <c r="M37">
        <f t="shared" ca="1" si="11"/>
        <v>0</v>
      </c>
      <c r="N37">
        <f t="shared" ca="1" si="11"/>
        <v>0</v>
      </c>
      <c r="O37" t="str">
        <f t="shared" ca="1" si="9"/>
        <v>E:AC</v>
      </c>
      <c r="P37" t="str">
        <f t="shared" ca="1" si="10"/>
        <v>E10:AC10</v>
      </c>
    </row>
    <row r="38" spans="1:16">
      <c r="A38" t="str">
        <f t="shared" si="4"/>
        <v>11</v>
      </c>
      <c r="B38" t="str">
        <f t="shared" ca="1" si="5"/>
        <v>GRP</v>
      </c>
      <c r="C38" t="s">
        <v>238</v>
      </c>
      <c r="D38" s="1" t="s">
        <v>294</v>
      </c>
      <c r="E38">
        <f t="shared" ca="1" si="6"/>
        <v>0</v>
      </c>
      <c r="H38" t="str">
        <f t="shared" ca="1" si="7"/>
        <v>'READY GRP'!</v>
      </c>
      <c r="I38" t="str">
        <f t="shared" ca="1" si="8"/>
        <v>'READY GRP'!</v>
      </c>
      <c r="J38">
        <f t="shared" ca="1" si="11"/>
        <v>0</v>
      </c>
      <c r="K38">
        <f t="shared" ca="1" si="11"/>
        <v>0</v>
      </c>
      <c r="L38">
        <f t="shared" ca="1" si="11"/>
        <v>0</v>
      </c>
      <c r="M38">
        <f t="shared" ca="1" si="11"/>
        <v>0</v>
      </c>
      <c r="N38">
        <f t="shared" ca="1" si="11"/>
        <v>0</v>
      </c>
      <c r="O38" t="str">
        <f t="shared" ca="1" si="9"/>
        <v>E:AC</v>
      </c>
      <c r="P38" t="str">
        <f t="shared" ca="1" si="10"/>
        <v>E10:AC10</v>
      </c>
    </row>
    <row r="39" spans="1:16">
      <c r="A39" t="str">
        <f t="shared" si="4"/>
        <v>12</v>
      </c>
      <c r="B39" t="str">
        <f t="shared" ca="1" si="5"/>
        <v>GRP</v>
      </c>
      <c r="C39" t="s">
        <v>238</v>
      </c>
      <c r="D39" s="1" t="s">
        <v>295</v>
      </c>
      <c r="E39">
        <f t="shared" ca="1" si="6"/>
        <v>0</v>
      </c>
      <c r="H39" t="str">
        <f t="shared" ca="1" si="7"/>
        <v>'READY GRP'!</v>
      </c>
      <c r="I39" t="str">
        <f t="shared" ca="1" si="8"/>
        <v>'READY GRP'!</v>
      </c>
      <c r="J39">
        <f t="shared" ca="1" si="11"/>
        <v>0</v>
      </c>
      <c r="K39">
        <f t="shared" ca="1" si="11"/>
        <v>0</v>
      </c>
      <c r="L39">
        <f t="shared" ca="1" si="11"/>
        <v>0</v>
      </c>
      <c r="M39">
        <f t="shared" ca="1" si="11"/>
        <v>0</v>
      </c>
      <c r="N39">
        <f t="shared" ca="1" si="11"/>
        <v>0</v>
      </c>
      <c r="O39" t="str">
        <f t="shared" ca="1" si="9"/>
        <v>E:AC</v>
      </c>
      <c r="P39" t="str">
        <f t="shared" ca="1" si="10"/>
        <v>E10:AC10</v>
      </c>
    </row>
    <row r="40" spans="1:16">
      <c r="A40" t="str">
        <f t="shared" si="4"/>
        <v>13</v>
      </c>
      <c r="B40" t="str">
        <f t="shared" ca="1" si="5"/>
        <v>GRP</v>
      </c>
      <c r="C40" t="s">
        <v>238</v>
      </c>
      <c r="D40" s="1" t="s">
        <v>296</v>
      </c>
      <c r="E40">
        <f t="shared" ca="1" si="6"/>
        <v>0</v>
      </c>
      <c r="H40" t="str">
        <f t="shared" ca="1" si="7"/>
        <v>'READY GRP'!</v>
      </c>
      <c r="I40" t="str">
        <f t="shared" ca="1" si="8"/>
        <v>'READY GRP'!</v>
      </c>
      <c r="J40">
        <f t="shared" ca="1" si="11"/>
        <v>0</v>
      </c>
      <c r="K40">
        <f t="shared" ca="1" si="11"/>
        <v>0</v>
      </c>
      <c r="L40">
        <f t="shared" ca="1" si="11"/>
        <v>0</v>
      </c>
      <c r="M40">
        <f t="shared" ca="1" si="11"/>
        <v>0</v>
      </c>
      <c r="N40">
        <f t="shared" ca="1" si="11"/>
        <v>0</v>
      </c>
      <c r="O40" t="str">
        <f t="shared" ca="1" si="9"/>
        <v>E:AC</v>
      </c>
      <c r="P40" t="str">
        <f t="shared" ca="1" si="10"/>
        <v>E10:AC10</v>
      </c>
    </row>
    <row r="41" spans="1:16">
      <c r="A41" t="str">
        <f t="shared" si="4"/>
        <v>01</v>
      </c>
      <c r="B41" t="str">
        <f t="shared" ca="1" si="5"/>
        <v>GRP</v>
      </c>
      <c r="C41" t="s">
        <v>246</v>
      </c>
      <c r="D41" s="1" t="s">
        <v>297</v>
      </c>
      <c r="E41">
        <f t="shared" ca="1" si="6"/>
        <v>0</v>
      </c>
      <c r="H41" t="str">
        <f t="shared" ca="1" si="7"/>
        <v>'READY GRP'!</v>
      </c>
      <c r="I41" t="str">
        <f t="shared" ca="1" si="8"/>
        <v>'READY GRP'!</v>
      </c>
      <c r="J41">
        <f t="shared" ca="1" si="11"/>
        <v>0</v>
      </c>
      <c r="K41">
        <f t="shared" ca="1" si="11"/>
        <v>0</v>
      </c>
      <c r="L41">
        <f t="shared" ca="1" si="11"/>
        <v>0</v>
      </c>
      <c r="M41">
        <f t="shared" ca="1" si="11"/>
        <v>0</v>
      </c>
      <c r="N41">
        <f t="shared" ca="1" si="11"/>
        <v>0</v>
      </c>
      <c r="O41" t="str">
        <f t="shared" ca="1" si="9"/>
        <v>E:AC</v>
      </c>
      <c r="P41" t="str">
        <f t="shared" ca="1" si="10"/>
        <v>E10:AC10</v>
      </c>
    </row>
    <row r="42" spans="1:16">
      <c r="A42" t="str">
        <f t="shared" si="4"/>
        <v>02</v>
      </c>
      <c r="B42" t="str">
        <f t="shared" ca="1" si="5"/>
        <v>GRP</v>
      </c>
      <c r="C42" t="s">
        <v>246</v>
      </c>
      <c r="D42" s="1" t="s">
        <v>298</v>
      </c>
      <c r="E42">
        <f t="shared" ca="1" si="6"/>
        <v>0</v>
      </c>
      <c r="H42" t="str">
        <f t="shared" ca="1" si="7"/>
        <v>'READY GRP'!</v>
      </c>
      <c r="I42" t="str">
        <f t="shared" ca="1" si="8"/>
        <v>'READY GRP'!</v>
      </c>
      <c r="J42">
        <f t="shared" ca="1" si="11"/>
        <v>0</v>
      </c>
      <c r="K42">
        <f t="shared" ca="1" si="11"/>
        <v>0</v>
      </c>
      <c r="L42">
        <f t="shared" ca="1" si="11"/>
        <v>0</v>
      </c>
      <c r="M42">
        <f t="shared" ca="1" si="11"/>
        <v>0</v>
      </c>
      <c r="N42">
        <f t="shared" ca="1" si="11"/>
        <v>0</v>
      </c>
      <c r="O42" t="str">
        <f t="shared" ca="1" si="9"/>
        <v>E:AC</v>
      </c>
      <c r="P42" t="str">
        <f t="shared" ca="1" si="10"/>
        <v>E10:AC10</v>
      </c>
    </row>
    <row r="43" spans="1:16">
      <c r="A43" t="str">
        <f t="shared" si="4"/>
        <v>03</v>
      </c>
      <c r="B43" t="str">
        <f t="shared" ca="1" si="5"/>
        <v>GRP</v>
      </c>
      <c r="C43" t="s">
        <v>246</v>
      </c>
      <c r="D43" s="1" t="s">
        <v>299</v>
      </c>
      <c r="E43">
        <f t="shared" ca="1" si="6"/>
        <v>0</v>
      </c>
      <c r="H43" t="str">
        <f t="shared" ca="1" si="7"/>
        <v>'READY GRP'!</v>
      </c>
      <c r="I43" t="str">
        <f t="shared" ca="1" si="8"/>
        <v>'READY GRP'!</v>
      </c>
      <c r="J43">
        <f t="shared" ca="1" si="11"/>
        <v>0</v>
      </c>
      <c r="K43">
        <f t="shared" ca="1" si="11"/>
        <v>0</v>
      </c>
      <c r="L43">
        <f t="shared" ca="1" si="11"/>
        <v>0</v>
      </c>
      <c r="M43">
        <f t="shared" ca="1" si="11"/>
        <v>0</v>
      </c>
      <c r="N43">
        <f t="shared" ca="1" si="11"/>
        <v>0</v>
      </c>
      <c r="O43" t="str">
        <f t="shared" ca="1" si="9"/>
        <v>E:AC</v>
      </c>
      <c r="P43" t="str">
        <f t="shared" ca="1" si="10"/>
        <v>E10:AC10</v>
      </c>
    </row>
    <row r="44" spans="1:16">
      <c r="A44" t="str">
        <f t="shared" si="4"/>
        <v>04</v>
      </c>
      <c r="B44" t="str">
        <f t="shared" ca="1" si="5"/>
        <v>GRP</v>
      </c>
      <c r="C44" t="s">
        <v>246</v>
      </c>
      <c r="D44" s="1" t="s">
        <v>300</v>
      </c>
      <c r="E44">
        <f t="shared" ca="1" si="6"/>
        <v>0</v>
      </c>
      <c r="H44" t="str">
        <f t="shared" ca="1" si="7"/>
        <v>'READY GRP'!</v>
      </c>
      <c r="I44" t="str">
        <f t="shared" ca="1" si="8"/>
        <v>'READY GRP'!</v>
      </c>
      <c r="J44">
        <f t="shared" ca="1" si="11"/>
        <v>0</v>
      </c>
      <c r="K44">
        <f t="shared" ca="1" si="11"/>
        <v>0</v>
      </c>
      <c r="L44">
        <f t="shared" ca="1" si="11"/>
        <v>0</v>
      </c>
      <c r="M44">
        <f t="shared" ca="1" si="11"/>
        <v>0</v>
      </c>
      <c r="N44">
        <f t="shared" ca="1" si="11"/>
        <v>0</v>
      </c>
      <c r="O44" t="str">
        <f t="shared" ca="1" si="9"/>
        <v>E:AC</v>
      </c>
      <c r="P44" t="str">
        <f t="shared" ca="1" si="10"/>
        <v>E10:AC10</v>
      </c>
    </row>
    <row r="45" spans="1:16">
      <c r="A45" t="str">
        <f t="shared" si="4"/>
        <v>05</v>
      </c>
      <c r="B45" t="str">
        <f t="shared" ca="1" si="5"/>
        <v>GRP</v>
      </c>
      <c r="C45" t="s">
        <v>246</v>
      </c>
      <c r="D45" s="1" t="s">
        <v>301</v>
      </c>
      <c r="E45">
        <f t="shared" ca="1" si="6"/>
        <v>0</v>
      </c>
      <c r="H45" t="str">
        <f t="shared" ca="1" si="7"/>
        <v>'READY GRP'!</v>
      </c>
      <c r="I45" t="str">
        <f t="shared" ca="1" si="8"/>
        <v>'READY GRP'!</v>
      </c>
      <c r="J45">
        <f t="shared" ca="1" si="11"/>
        <v>0</v>
      </c>
      <c r="K45">
        <f t="shared" ca="1" si="11"/>
        <v>0</v>
      </c>
      <c r="L45">
        <f t="shared" ca="1" si="11"/>
        <v>0</v>
      </c>
      <c r="M45">
        <f t="shared" ca="1" si="11"/>
        <v>0</v>
      </c>
      <c r="N45">
        <f t="shared" ca="1" si="11"/>
        <v>0</v>
      </c>
      <c r="O45" t="str">
        <f t="shared" ca="1" si="9"/>
        <v>E:AC</v>
      </c>
      <c r="P45" t="str">
        <f t="shared" ca="1" si="10"/>
        <v>E10:AC10</v>
      </c>
    </row>
    <row r="46" spans="1:16">
      <c r="A46" t="str">
        <f t="shared" si="4"/>
        <v>06</v>
      </c>
      <c r="B46" t="str">
        <f t="shared" ca="1" si="5"/>
        <v>GRP</v>
      </c>
      <c r="C46" t="s">
        <v>246</v>
      </c>
      <c r="D46" s="1" t="s">
        <v>302</v>
      </c>
      <c r="E46">
        <f t="shared" ca="1" si="6"/>
        <v>0</v>
      </c>
      <c r="H46" t="str">
        <f t="shared" ca="1" si="7"/>
        <v>'READY GRP'!</v>
      </c>
      <c r="I46" t="str">
        <f t="shared" ca="1" si="8"/>
        <v>'READY GRP'!</v>
      </c>
      <c r="J46">
        <f t="shared" ca="1" si="11"/>
        <v>0</v>
      </c>
      <c r="K46">
        <f t="shared" ca="1" si="11"/>
        <v>0</v>
      </c>
      <c r="L46">
        <f t="shared" ca="1" si="11"/>
        <v>0</v>
      </c>
      <c r="M46">
        <f t="shared" ca="1" si="11"/>
        <v>0</v>
      </c>
      <c r="N46">
        <f t="shared" ca="1" si="11"/>
        <v>0</v>
      </c>
      <c r="O46" t="str">
        <f t="shared" ca="1" si="9"/>
        <v>E:AC</v>
      </c>
      <c r="P46" t="str">
        <f t="shared" ca="1" si="10"/>
        <v>E10:AC10</v>
      </c>
    </row>
    <row r="47" spans="1:16">
      <c r="A47" t="str">
        <f t="shared" si="4"/>
        <v>07</v>
      </c>
      <c r="B47" t="str">
        <f t="shared" ca="1" si="5"/>
        <v>GRP</v>
      </c>
      <c r="C47" t="s">
        <v>246</v>
      </c>
      <c r="D47" s="1" t="s">
        <v>303</v>
      </c>
      <c r="E47">
        <f t="shared" ca="1" si="6"/>
        <v>0</v>
      </c>
      <c r="H47" t="str">
        <f t="shared" ca="1" si="7"/>
        <v>'READY GRP'!</v>
      </c>
      <c r="I47" t="str">
        <f t="shared" ca="1" si="8"/>
        <v>'READY GRP'!</v>
      </c>
      <c r="J47">
        <f t="shared" ca="1" si="11"/>
        <v>0</v>
      </c>
      <c r="K47">
        <f t="shared" ca="1" si="11"/>
        <v>0</v>
      </c>
      <c r="L47">
        <f t="shared" ca="1" si="11"/>
        <v>0</v>
      </c>
      <c r="M47">
        <f t="shared" ca="1" si="11"/>
        <v>0</v>
      </c>
      <c r="N47">
        <f t="shared" ca="1" si="11"/>
        <v>0</v>
      </c>
      <c r="O47" t="str">
        <f t="shared" ca="1" si="9"/>
        <v>E:AC</v>
      </c>
      <c r="P47" t="str">
        <f t="shared" ca="1" si="10"/>
        <v>E10:AC10</v>
      </c>
    </row>
    <row r="48" spans="1:16">
      <c r="A48" t="str">
        <f t="shared" si="4"/>
        <v>08</v>
      </c>
      <c r="B48" t="str">
        <f t="shared" ca="1" si="5"/>
        <v>GRP</v>
      </c>
      <c r="C48" t="s">
        <v>246</v>
      </c>
      <c r="D48" s="1" t="s">
        <v>304</v>
      </c>
      <c r="E48">
        <f t="shared" ca="1" si="6"/>
        <v>0</v>
      </c>
      <c r="H48" t="str">
        <f t="shared" ca="1" si="7"/>
        <v>'READY GRP'!</v>
      </c>
      <c r="I48" t="str">
        <f t="shared" ca="1" si="8"/>
        <v>'READY GRP'!</v>
      </c>
      <c r="J48">
        <f t="shared" ca="1" si="11"/>
        <v>0</v>
      </c>
      <c r="K48">
        <f t="shared" ca="1" si="11"/>
        <v>0</v>
      </c>
      <c r="L48">
        <f t="shared" ca="1" si="11"/>
        <v>0</v>
      </c>
      <c r="M48">
        <f t="shared" ca="1" si="11"/>
        <v>0</v>
      </c>
      <c r="N48">
        <f t="shared" ca="1" si="11"/>
        <v>0</v>
      </c>
      <c r="O48" t="str">
        <f t="shared" ca="1" si="9"/>
        <v>E:AC</v>
      </c>
      <c r="P48" t="str">
        <f t="shared" ca="1" si="10"/>
        <v>E10:AC10</v>
      </c>
    </row>
    <row r="49" spans="1:16">
      <c r="A49" t="str">
        <f t="shared" si="4"/>
        <v>09</v>
      </c>
      <c r="B49" t="str">
        <f t="shared" ca="1" si="5"/>
        <v>GRP</v>
      </c>
      <c r="C49" t="s">
        <v>246</v>
      </c>
      <c r="D49" s="1" t="s">
        <v>305</v>
      </c>
      <c r="E49">
        <f t="shared" ca="1" si="6"/>
        <v>0</v>
      </c>
      <c r="H49" t="str">
        <f t="shared" ca="1" si="7"/>
        <v>'READY GRP'!</v>
      </c>
      <c r="I49" t="str">
        <f t="shared" ca="1" si="8"/>
        <v>'READY GRP'!</v>
      </c>
      <c r="J49">
        <f t="shared" ca="1" si="11"/>
        <v>0</v>
      </c>
      <c r="K49">
        <f t="shared" ca="1" si="11"/>
        <v>0</v>
      </c>
      <c r="L49">
        <f t="shared" ca="1" si="11"/>
        <v>0</v>
      </c>
      <c r="M49">
        <f t="shared" ca="1" si="11"/>
        <v>0</v>
      </c>
      <c r="N49">
        <f t="shared" ca="1" si="11"/>
        <v>0</v>
      </c>
      <c r="O49" t="str">
        <f t="shared" ca="1" si="9"/>
        <v>E:AC</v>
      </c>
      <c r="P49" t="str">
        <f t="shared" ca="1" si="10"/>
        <v>E10:AC10</v>
      </c>
    </row>
    <row r="50" spans="1:16">
      <c r="A50" t="str">
        <f t="shared" si="4"/>
        <v>10</v>
      </c>
      <c r="B50" t="str">
        <f t="shared" ca="1" si="5"/>
        <v>GRP</v>
      </c>
      <c r="C50" t="s">
        <v>246</v>
      </c>
      <c r="D50" s="1" t="s">
        <v>306</v>
      </c>
      <c r="E50">
        <f t="shared" ca="1" si="6"/>
        <v>0</v>
      </c>
      <c r="H50" t="str">
        <f t="shared" ca="1" si="7"/>
        <v>'READY GRP'!</v>
      </c>
      <c r="I50" t="str">
        <f t="shared" ca="1" si="8"/>
        <v>'READY GRP'!</v>
      </c>
      <c r="J50">
        <f t="shared" ca="1" si="11"/>
        <v>0</v>
      </c>
      <c r="K50">
        <f t="shared" ca="1" si="11"/>
        <v>0</v>
      </c>
      <c r="L50">
        <f t="shared" ca="1" si="11"/>
        <v>0</v>
      </c>
      <c r="M50">
        <f t="shared" ca="1" si="11"/>
        <v>0</v>
      </c>
      <c r="N50">
        <f t="shared" ca="1" si="11"/>
        <v>0</v>
      </c>
      <c r="O50" t="str">
        <f t="shared" ca="1" si="9"/>
        <v>E:AC</v>
      </c>
      <c r="P50" t="str">
        <f t="shared" ca="1" si="10"/>
        <v>E10:AC10</v>
      </c>
    </row>
    <row r="51" spans="1:16">
      <c r="A51" t="str">
        <f t="shared" si="4"/>
        <v>11</v>
      </c>
      <c r="B51" t="str">
        <f t="shared" ca="1" si="5"/>
        <v>GRP</v>
      </c>
      <c r="C51" t="s">
        <v>246</v>
      </c>
      <c r="D51" s="1" t="s">
        <v>307</v>
      </c>
      <c r="E51">
        <f t="shared" ca="1" si="6"/>
        <v>0</v>
      </c>
      <c r="H51" t="str">
        <f t="shared" ca="1" si="7"/>
        <v>'READY GRP'!</v>
      </c>
      <c r="I51" t="str">
        <f t="shared" ca="1" si="8"/>
        <v>'READY GRP'!</v>
      </c>
      <c r="J51">
        <f t="shared" ca="1" si="11"/>
        <v>0</v>
      </c>
      <c r="K51">
        <f t="shared" ca="1" si="11"/>
        <v>0</v>
      </c>
      <c r="L51">
        <f t="shared" ca="1" si="11"/>
        <v>0</v>
      </c>
      <c r="M51">
        <f t="shared" ca="1" si="11"/>
        <v>0</v>
      </c>
      <c r="N51">
        <f t="shared" ca="1" si="11"/>
        <v>0</v>
      </c>
      <c r="O51" t="str">
        <f t="shared" ca="1" si="9"/>
        <v>E:AC</v>
      </c>
      <c r="P51" t="str">
        <f t="shared" ca="1" si="10"/>
        <v>E10:AC10</v>
      </c>
    </row>
    <row r="52" spans="1:16">
      <c r="A52" t="str">
        <f t="shared" si="4"/>
        <v>12</v>
      </c>
      <c r="B52" t="str">
        <f t="shared" ca="1" si="5"/>
        <v>GRP</v>
      </c>
      <c r="C52" t="s">
        <v>246</v>
      </c>
      <c r="D52" s="1" t="s">
        <v>308</v>
      </c>
      <c r="E52">
        <f t="shared" ca="1" si="6"/>
        <v>0</v>
      </c>
      <c r="H52" t="str">
        <f t="shared" ca="1" si="7"/>
        <v>'READY GRP'!</v>
      </c>
      <c r="I52" t="str">
        <f t="shared" ca="1" si="8"/>
        <v>'READY GRP'!</v>
      </c>
      <c r="J52">
        <f t="shared" ca="1" si="11"/>
        <v>0</v>
      </c>
      <c r="K52">
        <f t="shared" ca="1" si="11"/>
        <v>0</v>
      </c>
      <c r="L52">
        <f t="shared" ca="1" si="11"/>
        <v>0</v>
      </c>
      <c r="M52">
        <f t="shared" ca="1" si="11"/>
        <v>0</v>
      </c>
      <c r="N52">
        <f t="shared" ca="1" si="11"/>
        <v>0</v>
      </c>
      <c r="O52" t="str">
        <f t="shared" ca="1" si="9"/>
        <v>E:AC</v>
      </c>
      <c r="P52" t="str">
        <f t="shared" ca="1" si="10"/>
        <v>E10:AC10</v>
      </c>
    </row>
    <row r="53" spans="1:16">
      <c r="A53" t="str">
        <f t="shared" si="4"/>
        <v>13</v>
      </c>
      <c r="B53" t="str">
        <f t="shared" ca="1" si="5"/>
        <v>GRP</v>
      </c>
      <c r="C53" t="s">
        <v>246</v>
      </c>
      <c r="D53" s="1" t="s">
        <v>309</v>
      </c>
      <c r="E53">
        <f t="shared" ca="1" si="6"/>
        <v>0</v>
      </c>
      <c r="H53" t="str">
        <f t="shared" ca="1" si="7"/>
        <v>'READY GRP'!</v>
      </c>
      <c r="I53" t="str">
        <f t="shared" ca="1" si="8"/>
        <v>'READY GRP'!</v>
      </c>
      <c r="J53">
        <f t="shared" ca="1" si="11"/>
        <v>0</v>
      </c>
      <c r="K53">
        <f t="shared" ca="1" si="11"/>
        <v>0</v>
      </c>
      <c r="L53">
        <f t="shared" ca="1" si="11"/>
        <v>0</v>
      </c>
      <c r="M53">
        <f t="shared" ca="1" si="11"/>
        <v>0</v>
      </c>
      <c r="N53">
        <f t="shared" ca="1" si="11"/>
        <v>0</v>
      </c>
      <c r="O53" t="str">
        <f t="shared" ca="1" si="9"/>
        <v>E:AC</v>
      </c>
      <c r="P53" t="str">
        <f t="shared" ca="1" si="10"/>
        <v>E10:AC10</v>
      </c>
    </row>
    <row r="54" spans="1:16">
      <c r="A54" t="str">
        <f t="shared" si="4"/>
        <v>01</v>
      </c>
      <c r="B54" t="str">
        <f t="shared" ca="1" si="5"/>
        <v>GRP</v>
      </c>
      <c r="C54" t="s">
        <v>245</v>
      </c>
      <c r="D54" s="1" t="s">
        <v>310</v>
      </c>
      <c r="E54">
        <f t="shared" ca="1" si="6"/>
        <v>0</v>
      </c>
      <c r="H54" t="str">
        <f t="shared" ca="1" si="7"/>
        <v>'READY GRP'!</v>
      </c>
      <c r="I54" t="str">
        <f t="shared" ca="1" si="8"/>
        <v>'READY GRP'!</v>
      </c>
      <c r="J54">
        <f t="shared" ca="1" si="11"/>
        <v>0</v>
      </c>
      <c r="K54">
        <f t="shared" ca="1" si="11"/>
        <v>0</v>
      </c>
      <c r="L54">
        <f t="shared" ca="1" si="11"/>
        <v>0</v>
      </c>
      <c r="M54">
        <f t="shared" ca="1" si="11"/>
        <v>0</v>
      </c>
      <c r="N54">
        <f t="shared" ca="1" si="11"/>
        <v>0</v>
      </c>
      <c r="O54" t="str">
        <f t="shared" ca="1" si="9"/>
        <v>E:AC</v>
      </c>
      <c r="P54" t="str">
        <f t="shared" ca="1" si="10"/>
        <v>E10:AC10</v>
      </c>
    </row>
    <row r="55" spans="1:16">
      <c r="A55" t="str">
        <f t="shared" si="4"/>
        <v>02</v>
      </c>
      <c r="B55" t="str">
        <f t="shared" ca="1" si="5"/>
        <v>GRP</v>
      </c>
      <c r="C55" t="s">
        <v>245</v>
      </c>
      <c r="D55" s="1" t="s">
        <v>311</v>
      </c>
      <c r="E55">
        <f t="shared" ca="1" si="6"/>
        <v>0</v>
      </c>
      <c r="H55" t="str">
        <f t="shared" ca="1" si="7"/>
        <v>'READY GRP'!</v>
      </c>
      <c r="I55" t="str">
        <f t="shared" ca="1" si="8"/>
        <v>'READY GRP'!</v>
      </c>
      <c r="J55">
        <f t="shared" ca="1" si="11"/>
        <v>0</v>
      </c>
      <c r="K55">
        <f t="shared" ca="1" si="11"/>
        <v>0</v>
      </c>
      <c r="L55">
        <f t="shared" ca="1" si="11"/>
        <v>0</v>
      </c>
      <c r="M55">
        <f t="shared" ca="1" si="11"/>
        <v>0</v>
      </c>
      <c r="N55">
        <f t="shared" ca="1" si="11"/>
        <v>0</v>
      </c>
      <c r="O55" t="str">
        <f t="shared" ca="1" si="9"/>
        <v>E:AC</v>
      </c>
      <c r="P55" t="str">
        <f t="shared" ca="1" si="10"/>
        <v>E10:AC10</v>
      </c>
    </row>
    <row r="56" spans="1:16">
      <c r="A56" t="str">
        <f t="shared" si="4"/>
        <v>03</v>
      </c>
      <c r="B56" t="str">
        <f t="shared" ca="1" si="5"/>
        <v>GRP</v>
      </c>
      <c r="C56" t="s">
        <v>245</v>
      </c>
      <c r="D56" s="1" t="s">
        <v>312</v>
      </c>
      <c r="E56">
        <f t="shared" ca="1" si="6"/>
        <v>0</v>
      </c>
      <c r="H56" t="str">
        <f t="shared" ca="1" si="7"/>
        <v>'READY GRP'!</v>
      </c>
      <c r="I56" t="str">
        <f t="shared" ca="1" si="8"/>
        <v>'READY GRP'!</v>
      </c>
      <c r="J56">
        <f t="shared" ca="1" si="11"/>
        <v>0</v>
      </c>
      <c r="K56">
        <f t="shared" ca="1" si="11"/>
        <v>0</v>
      </c>
      <c r="L56">
        <f t="shared" ca="1" si="11"/>
        <v>0</v>
      </c>
      <c r="M56">
        <f t="shared" ca="1" si="11"/>
        <v>0</v>
      </c>
      <c r="N56">
        <f t="shared" ca="1" si="11"/>
        <v>0</v>
      </c>
      <c r="O56" t="str">
        <f t="shared" ca="1" si="9"/>
        <v>E:AC</v>
      </c>
      <c r="P56" t="str">
        <f t="shared" ca="1" si="10"/>
        <v>E10:AC10</v>
      </c>
    </row>
    <row r="57" spans="1:16">
      <c r="A57" t="str">
        <f t="shared" si="4"/>
        <v>04</v>
      </c>
      <c r="B57" t="str">
        <f t="shared" ca="1" si="5"/>
        <v>GRP</v>
      </c>
      <c r="C57" t="s">
        <v>245</v>
      </c>
      <c r="D57" s="1" t="s">
        <v>313</v>
      </c>
      <c r="E57">
        <f t="shared" ca="1" si="6"/>
        <v>0</v>
      </c>
      <c r="H57" t="str">
        <f t="shared" ca="1" si="7"/>
        <v>'READY GRP'!</v>
      </c>
      <c r="I57" t="str">
        <f t="shared" ca="1" si="8"/>
        <v>'READY GRP'!</v>
      </c>
      <c r="J57">
        <f t="shared" ca="1" si="11"/>
        <v>0</v>
      </c>
      <c r="K57">
        <f t="shared" ca="1" si="11"/>
        <v>0</v>
      </c>
      <c r="L57">
        <f t="shared" ca="1" si="11"/>
        <v>0</v>
      </c>
      <c r="M57">
        <f t="shared" ca="1" si="11"/>
        <v>0</v>
      </c>
      <c r="N57">
        <f t="shared" ca="1" si="11"/>
        <v>0</v>
      </c>
      <c r="O57" t="str">
        <f t="shared" ca="1" si="9"/>
        <v>E:AC</v>
      </c>
      <c r="P57" t="str">
        <f t="shared" ca="1" si="10"/>
        <v>E10:AC10</v>
      </c>
    </row>
    <row r="58" spans="1:16">
      <c r="A58" t="str">
        <f t="shared" si="4"/>
        <v>05</v>
      </c>
      <c r="B58" t="str">
        <f t="shared" ca="1" si="5"/>
        <v>GRP</v>
      </c>
      <c r="C58" t="s">
        <v>245</v>
      </c>
      <c r="D58" s="1" t="s">
        <v>314</v>
      </c>
      <c r="E58">
        <f t="shared" ca="1" si="6"/>
        <v>0</v>
      </c>
      <c r="H58" t="str">
        <f t="shared" ca="1" si="7"/>
        <v>'READY GRP'!</v>
      </c>
      <c r="I58" t="str">
        <f t="shared" ca="1" si="8"/>
        <v>'READY GRP'!</v>
      </c>
      <c r="J58">
        <f t="shared" ca="1" si="11"/>
        <v>0</v>
      </c>
      <c r="K58">
        <f t="shared" ca="1" si="11"/>
        <v>0</v>
      </c>
      <c r="L58">
        <f t="shared" ca="1" si="11"/>
        <v>0</v>
      </c>
      <c r="M58">
        <f t="shared" ca="1" si="11"/>
        <v>0</v>
      </c>
      <c r="N58">
        <f t="shared" ca="1" si="11"/>
        <v>0</v>
      </c>
      <c r="O58" t="str">
        <f t="shared" ca="1" si="9"/>
        <v>E:AC</v>
      </c>
      <c r="P58" t="str">
        <f t="shared" ca="1" si="10"/>
        <v>E10:AC10</v>
      </c>
    </row>
    <row r="59" spans="1:16">
      <c r="A59" t="str">
        <f t="shared" si="4"/>
        <v>06</v>
      </c>
      <c r="B59" t="str">
        <f t="shared" ca="1" si="5"/>
        <v>GRP</v>
      </c>
      <c r="C59" t="s">
        <v>245</v>
      </c>
      <c r="D59" s="1" t="s">
        <v>315</v>
      </c>
      <c r="E59">
        <f t="shared" ca="1" si="6"/>
        <v>0</v>
      </c>
      <c r="H59" t="str">
        <f t="shared" ca="1" si="7"/>
        <v>'READY GRP'!</v>
      </c>
      <c r="I59" t="str">
        <f t="shared" ca="1" si="8"/>
        <v>'READY GRP'!</v>
      </c>
      <c r="J59">
        <f t="shared" ca="1" si="11"/>
        <v>0</v>
      </c>
      <c r="K59">
        <f t="shared" ca="1" si="11"/>
        <v>0</v>
      </c>
      <c r="L59">
        <f t="shared" ca="1" si="11"/>
        <v>0</v>
      </c>
      <c r="M59">
        <f t="shared" ca="1" si="11"/>
        <v>0</v>
      </c>
      <c r="N59">
        <f t="shared" ca="1" si="11"/>
        <v>0</v>
      </c>
      <c r="O59" t="str">
        <f t="shared" ca="1" si="9"/>
        <v>E:AC</v>
      </c>
      <c r="P59" t="str">
        <f t="shared" ca="1" si="10"/>
        <v>E10:AC10</v>
      </c>
    </row>
    <row r="60" spans="1:16">
      <c r="A60" t="str">
        <f t="shared" si="4"/>
        <v>07</v>
      </c>
      <c r="B60" t="str">
        <f t="shared" ca="1" si="5"/>
        <v>GRP</v>
      </c>
      <c r="C60" t="s">
        <v>245</v>
      </c>
      <c r="D60" s="1" t="s">
        <v>316</v>
      </c>
      <c r="E60">
        <f t="shared" ca="1" si="6"/>
        <v>0</v>
      </c>
      <c r="H60" t="str">
        <f t="shared" ca="1" si="7"/>
        <v>'READY GRP'!</v>
      </c>
      <c r="I60" t="str">
        <f t="shared" ca="1" si="8"/>
        <v>'READY GRP'!</v>
      </c>
      <c r="J60">
        <f t="shared" ca="1" si="11"/>
        <v>0</v>
      </c>
      <c r="K60">
        <f t="shared" ca="1" si="11"/>
        <v>0</v>
      </c>
      <c r="L60">
        <f t="shared" ca="1" si="11"/>
        <v>0</v>
      </c>
      <c r="M60">
        <f t="shared" ca="1" si="11"/>
        <v>0</v>
      </c>
      <c r="N60">
        <f t="shared" ca="1" si="11"/>
        <v>0</v>
      </c>
      <c r="O60" t="str">
        <f t="shared" ca="1" si="9"/>
        <v>E:AC</v>
      </c>
      <c r="P60" t="str">
        <f t="shared" ca="1" si="10"/>
        <v>E10:AC10</v>
      </c>
    </row>
    <row r="61" spans="1:16">
      <c r="A61" t="str">
        <f t="shared" si="4"/>
        <v>08</v>
      </c>
      <c r="B61" t="str">
        <f t="shared" ca="1" si="5"/>
        <v>GRP</v>
      </c>
      <c r="C61" t="s">
        <v>245</v>
      </c>
      <c r="D61" s="1" t="s">
        <v>317</v>
      </c>
      <c r="E61">
        <f t="shared" ca="1" si="6"/>
        <v>0</v>
      </c>
      <c r="H61" t="str">
        <f t="shared" ca="1" si="7"/>
        <v>'READY GRP'!</v>
      </c>
      <c r="I61" t="str">
        <f t="shared" ca="1" si="8"/>
        <v>'READY GRP'!</v>
      </c>
      <c r="J61">
        <f t="shared" ca="1" si="11"/>
        <v>0</v>
      </c>
      <c r="K61">
        <f t="shared" ca="1" si="11"/>
        <v>0</v>
      </c>
      <c r="L61">
        <f t="shared" ca="1" si="11"/>
        <v>0</v>
      </c>
      <c r="M61">
        <f t="shared" ca="1" si="11"/>
        <v>0</v>
      </c>
      <c r="N61">
        <f t="shared" ca="1" si="11"/>
        <v>0</v>
      </c>
      <c r="O61" t="str">
        <f t="shared" ca="1" si="9"/>
        <v>E:AC</v>
      </c>
      <c r="P61" t="str">
        <f t="shared" ca="1" si="10"/>
        <v>E10:AC10</v>
      </c>
    </row>
    <row r="62" spans="1:16">
      <c r="A62" t="str">
        <f t="shared" si="4"/>
        <v>09</v>
      </c>
      <c r="B62" t="str">
        <f t="shared" ca="1" si="5"/>
        <v>GRP</v>
      </c>
      <c r="C62" t="s">
        <v>245</v>
      </c>
      <c r="D62" s="1" t="s">
        <v>318</v>
      </c>
      <c r="E62">
        <f t="shared" ca="1" si="6"/>
        <v>0</v>
      </c>
      <c r="H62" t="str">
        <f t="shared" ca="1" si="7"/>
        <v>'READY GRP'!</v>
      </c>
      <c r="I62" t="str">
        <f t="shared" ca="1" si="8"/>
        <v>'READY GRP'!</v>
      </c>
      <c r="J62">
        <f t="shared" ca="1" si="11"/>
        <v>0</v>
      </c>
      <c r="K62">
        <f t="shared" ca="1" si="11"/>
        <v>0</v>
      </c>
      <c r="L62">
        <f t="shared" ca="1" si="11"/>
        <v>0</v>
      </c>
      <c r="M62">
        <f t="shared" ca="1" si="11"/>
        <v>0</v>
      </c>
      <c r="N62">
        <f t="shared" ca="1" si="11"/>
        <v>0</v>
      </c>
      <c r="O62" t="str">
        <f t="shared" ca="1" si="9"/>
        <v>E:AC</v>
      </c>
      <c r="P62" t="str">
        <f t="shared" ca="1" si="10"/>
        <v>E10:AC10</v>
      </c>
    </row>
    <row r="63" spans="1:16">
      <c r="A63" t="str">
        <f t="shared" si="4"/>
        <v>10</v>
      </c>
      <c r="B63" t="str">
        <f t="shared" ca="1" si="5"/>
        <v>GRP</v>
      </c>
      <c r="C63" t="s">
        <v>245</v>
      </c>
      <c r="D63" s="1" t="s">
        <v>319</v>
      </c>
      <c r="E63">
        <f t="shared" ca="1" si="6"/>
        <v>0</v>
      </c>
      <c r="H63" t="str">
        <f t="shared" ca="1" si="7"/>
        <v>'READY GRP'!</v>
      </c>
      <c r="I63" t="str">
        <f t="shared" ca="1" si="8"/>
        <v>'READY GRP'!</v>
      </c>
      <c r="J63">
        <f t="shared" ca="1" si="11"/>
        <v>0</v>
      </c>
      <c r="K63">
        <f t="shared" ca="1" si="11"/>
        <v>0</v>
      </c>
      <c r="L63">
        <f t="shared" ca="1" si="11"/>
        <v>0</v>
      </c>
      <c r="M63">
        <f t="shared" ca="1" si="11"/>
        <v>0</v>
      </c>
      <c r="N63">
        <f t="shared" ca="1" si="11"/>
        <v>0</v>
      </c>
      <c r="O63" t="str">
        <f t="shared" ca="1" si="9"/>
        <v>E:AC</v>
      </c>
      <c r="P63" t="str">
        <f t="shared" ca="1" si="10"/>
        <v>E10:AC10</v>
      </c>
    </row>
    <row r="64" spans="1:16">
      <c r="A64" t="str">
        <f t="shared" si="4"/>
        <v>11</v>
      </c>
      <c r="B64" t="str">
        <f t="shared" ca="1" si="5"/>
        <v>GRP</v>
      </c>
      <c r="C64" t="s">
        <v>245</v>
      </c>
      <c r="D64" s="1" t="s">
        <v>320</v>
      </c>
      <c r="E64">
        <f t="shared" ca="1" si="6"/>
        <v>0</v>
      </c>
      <c r="H64" t="str">
        <f t="shared" ca="1" si="7"/>
        <v>'READY GRP'!</v>
      </c>
      <c r="I64" t="str">
        <f t="shared" ca="1" si="8"/>
        <v>'READY GRP'!</v>
      </c>
      <c r="J64">
        <f t="shared" ca="1" si="11"/>
        <v>0</v>
      </c>
      <c r="K64">
        <f t="shared" ca="1" si="11"/>
        <v>0</v>
      </c>
      <c r="L64">
        <f t="shared" ca="1" si="11"/>
        <v>0</v>
      </c>
      <c r="M64">
        <f t="shared" ca="1" si="11"/>
        <v>0</v>
      </c>
      <c r="N64">
        <f t="shared" ca="1" si="11"/>
        <v>0</v>
      </c>
      <c r="O64" t="str">
        <f t="shared" ca="1" si="9"/>
        <v>E:AC</v>
      </c>
      <c r="P64" t="str">
        <f t="shared" ca="1" si="10"/>
        <v>E10:AC10</v>
      </c>
    </row>
    <row r="65" spans="1:16">
      <c r="A65" t="str">
        <f t="shared" si="4"/>
        <v>12</v>
      </c>
      <c r="B65" t="str">
        <f t="shared" ca="1" si="5"/>
        <v>GRP</v>
      </c>
      <c r="C65" t="s">
        <v>245</v>
      </c>
      <c r="D65" s="1" t="s">
        <v>321</v>
      </c>
      <c r="E65">
        <f t="shared" ca="1" si="6"/>
        <v>0</v>
      </c>
      <c r="H65" t="str">
        <f t="shared" ca="1" si="7"/>
        <v>'READY GRP'!</v>
      </c>
      <c r="I65" t="str">
        <f t="shared" ca="1" si="8"/>
        <v>'READY GRP'!</v>
      </c>
      <c r="J65">
        <f t="shared" ca="1" si="11"/>
        <v>0</v>
      </c>
      <c r="K65">
        <f t="shared" ca="1" si="11"/>
        <v>0</v>
      </c>
      <c r="L65">
        <f t="shared" ca="1" si="11"/>
        <v>0</v>
      </c>
      <c r="M65">
        <f t="shared" ca="1" si="11"/>
        <v>0</v>
      </c>
      <c r="N65">
        <f t="shared" ca="1" si="11"/>
        <v>0</v>
      </c>
      <c r="O65" t="str">
        <f t="shared" ca="1" si="9"/>
        <v>E:AC</v>
      </c>
      <c r="P65" t="str">
        <f t="shared" ca="1" si="10"/>
        <v>E10:AC10</v>
      </c>
    </row>
    <row r="66" spans="1:16">
      <c r="A66" t="str">
        <f t="shared" si="4"/>
        <v>13</v>
      </c>
      <c r="B66" t="str">
        <f t="shared" ca="1" si="5"/>
        <v>GRP</v>
      </c>
      <c r="C66" t="s">
        <v>245</v>
      </c>
      <c r="D66" s="1" t="s">
        <v>322</v>
      </c>
      <c r="E66">
        <f t="shared" ca="1" si="6"/>
        <v>0</v>
      </c>
      <c r="H66" t="str">
        <f t="shared" ca="1" si="7"/>
        <v>'READY GRP'!</v>
      </c>
      <c r="I66" t="str">
        <f t="shared" ca="1" si="8"/>
        <v>'READY GRP'!</v>
      </c>
      <c r="J66">
        <f t="shared" ca="1" si="11"/>
        <v>0</v>
      </c>
      <c r="K66">
        <f t="shared" ca="1" si="11"/>
        <v>0</v>
      </c>
      <c r="L66">
        <f t="shared" ca="1" si="11"/>
        <v>0</v>
      </c>
      <c r="M66">
        <f t="shared" ca="1" si="11"/>
        <v>0</v>
      </c>
      <c r="N66">
        <f t="shared" ca="1" si="11"/>
        <v>0</v>
      </c>
      <c r="O66" t="str">
        <f t="shared" ca="1" si="9"/>
        <v>E:AC</v>
      </c>
      <c r="P66" t="str">
        <f t="shared" ca="1" si="10"/>
        <v>E10:AC10</v>
      </c>
    </row>
    <row r="67" spans="1:16">
      <c r="A67" t="str">
        <f t="shared" si="4"/>
        <v>01</v>
      </c>
      <c r="B67" t="str">
        <f t="shared" ca="1" si="5"/>
        <v>GRP</v>
      </c>
      <c r="C67" t="s">
        <v>239</v>
      </c>
      <c r="D67" s="1" t="s">
        <v>323</v>
      </c>
      <c r="E67">
        <f t="shared" ca="1" si="6"/>
        <v>0</v>
      </c>
      <c r="H67" t="str">
        <f t="shared" ca="1" si="7"/>
        <v>'READY GRP'!</v>
      </c>
      <c r="I67" t="str">
        <f t="shared" ca="1" si="8"/>
        <v>'READY GRP'!</v>
      </c>
      <c r="J67">
        <f t="shared" ca="1" si="11"/>
        <v>0</v>
      </c>
      <c r="K67">
        <f t="shared" ca="1" si="11"/>
        <v>0</v>
      </c>
      <c r="L67">
        <f t="shared" ca="1" si="11"/>
        <v>0</v>
      </c>
      <c r="M67">
        <f t="shared" ca="1" si="11"/>
        <v>0</v>
      </c>
      <c r="N67">
        <f t="shared" ca="1" si="11"/>
        <v>0</v>
      </c>
      <c r="O67" t="str">
        <f t="shared" ca="1" si="9"/>
        <v>E:AC</v>
      </c>
      <c r="P67" t="str">
        <f t="shared" ca="1" si="10"/>
        <v>E10:AC10</v>
      </c>
    </row>
    <row r="68" spans="1:16">
      <c r="A68" t="str">
        <f t="shared" si="4"/>
        <v>02</v>
      </c>
      <c r="B68" t="str">
        <f t="shared" ca="1" si="5"/>
        <v>GRP</v>
      </c>
      <c r="C68" t="s">
        <v>239</v>
      </c>
      <c r="D68" s="1" t="s">
        <v>324</v>
      </c>
      <c r="E68">
        <f t="shared" ca="1" si="6"/>
        <v>0</v>
      </c>
      <c r="H68" t="str">
        <f t="shared" ca="1" si="7"/>
        <v>'READY GRP'!</v>
      </c>
      <c r="I68" t="str">
        <f t="shared" ca="1" si="8"/>
        <v>'READY GRP'!</v>
      </c>
      <c r="J68">
        <f t="shared" ca="1" si="11"/>
        <v>0</v>
      </c>
      <c r="K68">
        <f t="shared" ca="1" si="11"/>
        <v>0</v>
      </c>
      <c r="L68">
        <f t="shared" ca="1" si="11"/>
        <v>0</v>
      </c>
      <c r="M68">
        <f t="shared" ca="1" si="11"/>
        <v>0</v>
      </c>
      <c r="N68">
        <f t="shared" ca="1" si="11"/>
        <v>0</v>
      </c>
      <c r="O68" t="str">
        <f t="shared" ca="1" si="9"/>
        <v>E:AC</v>
      </c>
      <c r="P68" t="str">
        <f t="shared" ca="1" si="10"/>
        <v>E10:AC10</v>
      </c>
    </row>
    <row r="69" spans="1:16">
      <c r="A69" t="str">
        <f t="shared" si="4"/>
        <v>03</v>
      </c>
      <c r="B69" t="str">
        <f t="shared" ca="1" si="5"/>
        <v>GRP</v>
      </c>
      <c r="C69" t="s">
        <v>239</v>
      </c>
      <c r="D69" s="1" t="s">
        <v>325</v>
      </c>
      <c r="E69">
        <f t="shared" ca="1" si="6"/>
        <v>0</v>
      </c>
      <c r="H69" t="str">
        <f t="shared" ca="1" si="7"/>
        <v>'READY GRP'!</v>
      </c>
      <c r="I69" t="str">
        <f t="shared" ca="1" si="8"/>
        <v>'READY GRP'!</v>
      </c>
      <c r="J69">
        <f t="shared" ca="1" si="11"/>
        <v>0</v>
      </c>
      <c r="K69">
        <f t="shared" ca="1" si="11"/>
        <v>0</v>
      </c>
      <c r="L69">
        <f t="shared" ca="1" si="11"/>
        <v>0</v>
      </c>
      <c r="M69">
        <f t="shared" ca="1" si="11"/>
        <v>0</v>
      </c>
      <c r="N69">
        <f t="shared" ca="1" si="11"/>
        <v>0</v>
      </c>
      <c r="O69" t="str">
        <f t="shared" ca="1" si="9"/>
        <v>E:AC</v>
      </c>
      <c r="P69" t="str">
        <f t="shared" ca="1" si="10"/>
        <v>E10:AC10</v>
      </c>
    </row>
    <row r="70" spans="1:16">
      <c r="A70" t="str">
        <f t="shared" si="4"/>
        <v>04</v>
      </c>
      <c r="B70" t="str">
        <f t="shared" ca="1" si="5"/>
        <v>GRP</v>
      </c>
      <c r="C70" t="s">
        <v>239</v>
      </c>
      <c r="D70" s="1" t="s">
        <v>326</v>
      </c>
      <c r="E70">
        <f t="shared" ca="1" si="6"/>
        <v>0</v>
      </c>
      <c r="H70" t="str">
        <f t="shared" ca="1" si="7"/>
        <v>'READY GRP'!</v>
      </c>
      <c r="I70" t="str">
        <f t="shared" ca="1" si="8"/>
        <v>'READY GRP'!</v>
      </c>
      <c r="J70">
        <f t="shared" ca="1" si="11"/>
        <v>0</v>
      </c>
      <c r="K70">
        <f t="shared" ca="1" si="11"/>
        <v>0</v>
      </c>
      <c r="L70">
        <f t="shared" ca="1" si="11"/>
        <v>0</v>
      </c>
      <c r="M70">
        <f t="shared" ca="1" si="11"/>
        <v>0</v>
      </c>
      <c r="N70">
        <f t="shared" ca="1" si="11"/>
        <v>0</v>
      </c>
      <c r="O70" t="str">
        <f t="shared" ca="1" si="9"/>
        <v>E:AC</v>
      </c>
      <c r="P70" t="str">
        <f t="shared" ca="1" si="10"/>
        <v>E10:AC10</v>
      </c>
    </row>
    <row r="71" spans="1:16">
      <c r="A71" t="str">
        <f t="shared" si="4"/>
        <v>05</v>
      </c>
      <c r="B71" t="str">
        <f t="shared" ca="1" si="5"/>
        <v>GRP</v>
      </c>
      <c r="C71" t="s">
        <v>239</v>
      </c>
      <c r="D71" s="1" t="s">
        <v>327</v>
      </c>
      <c r="E71">
        <f t="shared" ca="1" si="6"/>
        <v>0</v>
      </c>
      <c r="H71" t="str">
        <f t="shared" ca="1" si="7"/>
        <v>'READY GRP'!</v>
      </c>
      <c r="I71" t="str">
        <f t="shared" ca="1" si="8"/>
        <v>'READY GRP'!</v>
      </c>
      <c r="J71">
        <f t="shared" ca="1" si="11"/>
        <v>0</v>
      </c>
      <c r="K71">
        <f t="shared" ca="1" si="11"/>
        <v>0</v>
      </c>
      <c r="L71">
        <f t="shared" ca="1" si="11"/>
        <v>0</v>
      </c>
      <c r="M71">
        <f t="shared" ca="1" si="11"/>
        <v>0</v>
      </c>
      <c r="N71">
        <f t="shared" ca="1" si="11"/>
        <v>0</v>
      </c>
      <c r="O71" t="str">
        <f t="shared" ca="1" si="9"/>
        <v>E:AC</v>
      </c>
      <c r="P71" t="str">
        <f t="shared" ca="1" si="10"/>
        <v>E10:AC10</v>
      </c>
    </row>
    <row r="72" spans="1:16">
      <c r="A72" t="str">
        <f t="shared" si="4"/>
        <v>06</v>
      </c>
      <c r="B72" t="str">
        <f t="shared" ca="1" si="5"/>
        <v>GRP</v>
      </c>
      <c r="C72" t="s">
        <v>239</v>
      </c>
      <c r="D72" s="1" t="s">
        <v>328</v>
      </c>
      <c r="E72">
        <f t="shared" ca="1" si="6"/>
        <v>0</v>
      </c>
      <c r="H72" t="str">
        <f t="shared" ca="1" si="7"/>
        <v>'READY GRP'!</v>
      </c>
      <c r="I72" t="str">
        <f t="shared" ca="1" si="8"/>
        <v>'READY GRP'!</v>
      </c>
      <c r="J72">
        <f t="shared" ca="1" si="11"/>
        <v>0</v>
      </c>
      <c r="K72">
        <f t="shared" ca="1" si="11"/>
        <v>0</v>
      </c>
      <c r="L72">
        <f t="shared" ca="1" si="11"/>
        <v>0</v>
      </c>
      <c r="M72">
        <f t="shared" ca="1" si="11"/>
        <v>0</v>
      </c>
      <c r="N72">
        <f t="shared" ca="1" si="11"/>
        <v>0</v>
      </c>
      <c r="O72" t="str">
        <f t="shared" ca="1" si="9"/>
        <v>E:AC</v>
      </c>
      <c r="P72" t="str">
        <f t="shared" ca="1" si="10"/>
        <v>E10:AC10</v>
      </c>
    </row>
    <row r="73" spans="1:16">
      <c r="A73" t="str">
        <f t="shared" si="4"/>
        <v>07</v>
      </c>
      <c r="B73" t="str">
        <f t="shared" ca="1" si="5"/>
        <v>GRP</v>
      </c>
      <c r="C73" t="s">
        <v>239</v>
      </c>
      <c r="D73" s="1" t="s">
        <v>329</v>
      </c>
      <c r="E73">
        <f t="shared" ca="1" si="6"/>
        <v>0</v>
      </c>
      <c r="H73" t="str">
        <f t="shared" ca="1" si="7"/>
        <v>'READY GRP'!</v>
      </c>
      <c r="I73" t="str">
        <f t="shared" ca="1" si="8"/>
        <v>'READY GRP'!</v>
      </c>
      <c r="J73">
        <f t="shared" ca="1" si="11"/>
        <v>0</v>
      </c>
      <c r="K73">
        <f t="shared" ca="1" si="11"/>
        <v>0</v>
      </c>
      <c r="L73">
        <f t="shared" ca="1" si="11"/>
        <v>0</v>
      </c>
      <c r="M73">
        <f t="shared" ca="1" si="11"/>
        <v>0</v>
      </c>
      <c r="N73">
        <f t="shared" ca="1" si="11"/>
        <v>0</v>
      </c>
      <c r="O73" t="str">
        <f t="shared" ca="1" si="9"/>
        <v>E:AC</v>
      </c>
      <c r="P73" t="str">
        <f t="shared" ca="1" si="10"/>
        <v>E10:AC10</v>
      </c>
    </row>
    <row r="74" spans="1:16">
      <c r="A74" t="str">
        <f t="shared" si="4"/>
        <v>08</v>
      </c>
      <c r="B74" t="str">
        <f t="shared" ca="1" si="5"/>
        <v>GRP</v>
      </c>
      <c r="C74" t="s">
        <v>239</v>
      </c>
      <c r="D74" s="1" t="s">
        <v>330</v>
      </c>
      <c r="E74">
        <f t="shared" ca="1" si="6"/>
        <v>0</v>
      </c>
      <c r="H74" t="str">
        <f t="shared" ca="1" si="7"/>
        <v>'READY GRP'!</v>
      </c>
      <c r="I74" t="str">
        <f t="shared" ca="1" si="8"/>
        <v>'READY GRP'!</v>
      </c>
      <c r="J74">
        <f t="shared" ca="1" si="11"/>
        <v>0</v>
      </c>
      <c r="K74">
        <f t="shared" ca="1" si="11"/>
        <v>0</v>
      </c>
      <c r="L74">
        <f t="shared" ca="1" si="11"/>
        <v>0</v>
      </c>
      <c r="M74">
        <f t="shared" ca="1" si="11"/>
        <v>0</v>
      </c>
      <c r="N74">
        <f t="shared" ca="1" si="11"/>
        <v>0</v>
      </c>
      <c r="O74" t="str">
        <f t="shared" ca="1" si="9"/>
        <v>E:AC</v>
      </c>
      <c r="P74" t="str">
        <f t="shared" ca="1" si="10"/>
        <v>E10:AC10</v>
      </c>
    </row>
    <row r="75" spans="1:16">
      <c r="A75" t="str">
        <f t="shared" si="4"/>
        <v>09</v>
      </c>
      <c r="B75" t="str">
        <f t="shared" ca="1" si="5"/>
        <v>GRP</v>
      </c>
      <c r="C75" t="s">
        <v>239</v>
      </c>
      <c r="D75" s="1" t="s">
        <v>331</v>
      </c>
      <c r="E75">
        <f t="shared" ca="1" si="6"/>
        <v>0</v>
      </c>
      <c r="H75" t="str">
        <f t="shared" ca="1" si="7"/>
        <v>'READY GRP'!</v>
      </c>
      <c r="I75" t="str">
        <f t="shared" ca="1" si="8"/>
        <v>'READY GRP'!</v>
      </c>
      <c r="J75">
        <f t="shared" ca="1" si="11"/>
        <v>0</v>
      </c>
      <c r="K75">
        <f t="shared" ca="1" si="11"/>
        <v>0</v>
      </c>
      <c r="L75">
        <f t="shared" ca="1" si="11"/>
        <v>0</v>
      </c>
      <c r="M75">
        <f t="shared" ca="1" si="11"/>
        <v>0</v>
      </c>
      <c r="N75">
        <f t="shared" ca="1" si="11"/>
        <v>0</v>
      </c>
      <c r="O75" t="str">
        <f t="shared" ca="1" si="9"/>
        <v>E:AC</v>
      </c>
      <c r="P75" t="str">
        <f t="shared" ca="1" si="10"/>
        <v>E10:AC10</v>
      </c>
    </row>
    <row r="76" spans="1:16">
      <c r="A76" t="str">
        <f t="shared" si="4"/>
        <v>10</v>
      </c>
      <c r="B76" t="str">
        <f t="shared" ca="1" si="5"/>
        <v>GRP</v>
      </c>
      <c r="C76" t="s">
        <v>239</v>
      </c>
      <c r="D76" s="1" t="s">
        <v>332</v>
      </c>
      <c r="E76">
        <f t="shared" ca="1" si="6"/>
        <v>0</v>
      </c>
      <c r="H76" t="str">
        <f t="shared" ca="1" si="7"/>
        <v>'READY GRP'!</v>
      </c>
      <c r="I76" t="str">
        <f t="shared" ca="1" si="8"/>
        <v>'READY GRP'!</v>
      </c>
      <c r="J76">
        <f t="shared" ca="1" si="11"/>
        <v>0</v>
      </c>
      <c r="K76">
        <f t="shared" ca="1" si="11"/>
        <v>0</v>
      </c>
      <c r="L76">
        <f t="shared" ca="1" si="11"/>
        <v>0</v>
      </c>
      <c r="M76">
        <f t="shared" ca="1" si="11"/>
        <v>0</v>
      </c>
      <c r="N76">
        <f t="shared" ca="1" si="11"/>
        <v>0</v>
      </c>
      <c r="O76" t="str">
        <f t="shared" ca="1" si="9"/>
        <v>E:AC</v>
      </c>
      <c r="P76" t="str">
        <f t="shared" ca="1" si="10"/>
        <v>E10:AC10</v>
      </c>
    </row>
    <row r="77" spans="1:16">
      <c r="A77" t="str">
        <f t="shared" si="4"/>
        <v>11</v>
      </c>
      <c r="B77" t="str">
        <f t="shared" ca="1" si="5"/>
        <v>GRP</v>
      </c>
      <c r="C77" t="s">
        <v>239</v>
      </c>
      <c r="D77" s="1" t="s">
        <v>333</v>
      </c>
      <c r="E77">
        <f t="shared" ca="1" si="6"/>
        <v>0</v>
      </c>
      <c r="H77" t="str">
        <f t="shared" ca="1" si="7"/>
        <v>'READY GRP'!</v>
      </c>
      <c r="I77" t="str">
        <f t="shared" ca="1" si="8"/>
        <v>'READY GRP'!</v>
      </c>
      <c r="J77">
        <f t="shared" ca="1" si="11"/>
        <v>0</v>
      </c>
      <c r="K77">
        <f t="shared" ca="1" si="11"/>
        <v>0</v>
      </c>
      <c r="L77">
        <f t="shared" ca="1" si="11"/>
        <v>0</v>
      </c>
      <c r="M77">
        <f t="shared" ca="1" si="11"/>
        <v>0</v>
      </c>
      <c r="N77">
        <f t="shared" ca="1" si="11"/>
        <v>0</v>
      </c>
      <c r="O77" t="str">
        <f t="shared" ca="1" si="9"/>
        <v>E:AC</v>
      </c>
      <c r="P77" t="str">
        <f t="shared" ca="1" si="10"/>
        <v>E10:AC10</v>
      </c>
    </row>
    <row r="78" spans="1:16">
      <c r="A78" t="str">
        <f t="shared" si="4"/>
        <v>12</v>
      </c>
      <c r="B78" t="str">
        <f t="shared" ca="1" si="5"/>
        <v>GRP</v>
      </c>
      <c r="C78" t="s">
        <v>239</v>
      </c>
      <c r="D78" s="1" t="s">
        <v>334</v>
      </c>
      <c r="E78">
        <f t="shared" ca="1" si="6"/>
        <v>0</v>
      </c>
      <c r="H78" t="str">
        <f t="shared" ca="1" si="7"/>
        <v>'READY GRP'!</v>
      </c>
      <c r="I78" t="str">
        <f t="shared" ca="1" si="8"/>
        <v>'READY GRP'!</v>
      </c>
      <c r="J78">
        <f t="shared" ca="1" si="11"/>
        <v>0</v>
      </c>
      <c r="K78">
        <f t="shared" ca="1" si="11"/>
        <v>0</v>
      </c>
      <c r="L78">
        <f t="shared" ca="1" si="11"/>
        <v>0</v>
      </c>
      <c r="M78">
        <f t="shared" ca="1" si="11"/>
        <v>0</v>
      </c>
      <c r="N78">
        <f t="shared" ca="1" si="11"/>
        <v>0</v>
      </c>
      <c r="O78" t="str">
        <f t="shared" ca="1" si="9"/>
        <v>E:AC</v>
      </c>
      <c r="P78" t="str">
        <f t="shared" ca="1" si="10"/>
        <v>E10:AC10</v>
      </c>
    </row>
    <row r="79" spans="1:16">
      <c r="A79" t="str">
        <f t="shared" si="4"/>
        <v>13</v>
      </c>
      <c r="B79" t="str">
        <f t="shared" ca="1" si="5"/>
        <v>GRP</v>
      </c>
      <c r="C79" t="s">
        <v>239</v>
      </c>
      <c r="D79" s="1" t="s">
        <v>335</v>
      </c>
      <c r="E79">
        <f t="shared" ca="1" si="6"/>
        <v>0</v>
      </c>
      <c r="H79" t="str">
        <f t="shared" ca="1" si="7"/>
        <v>'READY GRP'!</v>
      </c>
      <c r="I79" t="str">
        <f t="shared" ca="1" si="8"/>
        <v>'READY GRP'!</v>
      </c>
      <c r="J79">
        <f t="shared" ca="1" si="11"/>
        <v>0</v>
      </c>
      <c r="K79">
        <f t="shared" ca="1" si="11"/>
        <v>0</v>
      </c>
      <c r="L79">
        <f t="shared" ca="1" si="11"/>
        <v>0</v>
      </c>
      <c r="M79">
        <f t="shared" ca="1" si="11"/>
        <v>0</v>
      </c>
      <c r="N79">
        <f t="shared" ca="1" si="11"/>
        <v>0</v>
      </c>
      <c r="O79" t="str">
        <f t="shared" ca="1" si="9"/>
        <v>E:AC</v>
      </c>
      <c r="P79" t="str">
        <f t="shared" ca="1" si="10"/>
        <v>E10:AC10</v>
      </c>
    </row>
    <row r="80" spans="1:16">
      <c r="A80" t="str">
        <f t="shared" ref="A80:A143" si="12">MID(D80,LEN(C80)+2,LEN(D80)-LEN(C80))</f>
        <v>01</v>
      </c>
      <c r="B80" t="str">
        <f t="shared" ref="B80:B143" ca="1" si="13">VLOOKUP(H80,$A$1:$K$6,11,FALSE)</f>
        <v>GRP</v>
      </c>
      <c r="C80" t="s">
        <v>240</v>
      </c>
      <c r="D80" s="1" t="s">
        <v>336</v>
      </c>
      <c r="E80">
        <f t="shared" ref="E80:E143" ca="1" si="14">IFERROR(VLOOKUP(C80,INDIRECT($H80&amp;$O80),MATCH($A80,INDIRECT($H80&amp;$P80),0),FALSE),0)</f>
        <v>0</v>
      </c>
      <c r="H80" t="str">
        <f t="shared" ref="H80:H143" ca="1" si="15">IF(I80&lt;&gt;0,I80,IF(J80&lt;&gt;0,J80,IF(K80&lt;&gt;0,K80,IF(L80&lt;&gt;0,L80,IF(M80&lt;&gt;0,M80,N80)))))</f>
        <v>'READY GRP'!</v>
      </c>
      <c r="I80" t="str">
        <f t="shared" ref="I80:I143" ca="1" si="16">IF(IFERROR(VLOOKUP($C80,INDIRECT(I$14&amp;"E:E"),1,FALSE),0)&lt;&gt;0,I$14,0)</f>
        <v>'READY GRP'!</v>
      </c>
      <c r="J80">
        <f t="shared" ca="1" si="11"/>
        <v>0</v>
      </c>
      <c r="K80">
        <f t="shared" ca="1" si="11"/>
        <v>0</v>
      </c>
      <c r="L80">
        <f t="shared" ca="1" si="11"/>
        <v>0</v>
      </c>
      <c r="M80">
        <f t="shared" ca="1" si="11"/>
        <v>0</v>
      </c>
      <c r="N80">
        <f t="shared" ca="1" si="11"/>
        <v>0</v>
      </c>
      <c r="O80" t="str">
        <f t="shared" ref="O80:O143" ca="1" si="17">VLOOKUP($H80,$G$8:$I$13,2,FALSE)</f>
        <v>E:AC</v>
      </c>
      <c r="P80" t="str">
        <f t="shared" ref="P80:P143" ca="1" si="18">VLOOKUP($H80,$G$8:$I$13,3,FALSE)</f>
        <v>E10:AC10</v>
      </c>
    </row>
    <row r="81" spans="1:16">
      <c r="A81" t="str">
        <f t="shared" si="12"/>
        <v>02</v>
      </c>
      <c r="B81" t="str">
        <f t="shared" ca="1" si="13"/>
        <v>GRP</v>
      </c>
      <c r="C81" t="s">
        <v>240</v>
      </c>
      <c r="D81" s="1" t="s">
        <v>337</v>
      </c>
      <c r="E81">
        <f t="shared" ca="1" si="14"/>
        <v>0</v>
      </c>
      <c r="H81" t="str">
        <f t="shared" ca="1" si="15"/>
        <v>'READY GRP'!</v>
      </c>
      <c r="I81" t="str">
        <f t="shared" ca="1" si="16"/>
        <v>'READY GRP'!</v>
      </c>
      <c r="J81">
        <f t="shared" ca="1" si="11"/>
        <v>0</v>
      </c>
      <c r="K81">
        <f t="shared" ca="1" si="11"/>
        <v>0</v>
      </c>
      <c r="L81">
        <f t="shared" ca="1" si="11"/>
        <v>0</v>
      </c>
      <c r="M81">
        <f t="shared" ca="1" si="11"/>
        <v>0</v>
      </c>
      <c r="N81">
        <f t="shared" ca="1" si="11"/>
        <v>0</v>
      </c>
      <c r="O81" t="str">
        <f t="shared" ca="1" si="17"/>
        <v>E:AC</v>
      </c>
      <c r="P81" t="str">
        <f t="shared" ca="1" si="18"/>
        <v>E10:AC10</v>
      </c>
    </row>
    <row r="82" spans="1:16">
      <c r="A82" t="str">
        <f t="shared" si="12"/>
        <v>03</v>
      </c>
      <c r="B82" t="str">
        <f t="shared" ca="1" si="13"/>
        <v>GRP</v>
      </c>
      <c r="C82" t="s">
        <v>240</v>
      </c>
      <c r="D82" s="1" t="s">
        <v>338</v>
      </c>
      <c r="E82">
        <f t="shared" ca="1" si="14"/>
        <v>0</v>
      </c>
      <c r="H82" t="str">
        <f t="shared" ca="1" si="15"/>
        <v>'READY GRP'!</v>
      </c>
      <c r="I82" t="str">
        <f t="shared" ca="1" si="16"/>
        <v>'READY GRP'!</v>
      </c>
      <c r="J82">
        <f t="shared" ref="J82:N132" ca="1" si="19">IF(IFERROR(VLOOKUP($C82,INDIRECT(J$14&amp;"D:D"),1,FALSE),0)&lt;&gt;0,J$14,0)</f>
        <v>0</v>
      </c>
      <c r="K82">
        <f t="shared" ca="1" si="19"/>
        <v>0</v>
      </c>
      <c r="L82">
        <f t="shared" ca="1" si="19"/>
        <v>0</v>
      </c>
      <c r="M82">
        <f t="shared" ca="1" si="19"/>
        <v>0</v>
      </c>
      <c r="N82">
        <f t="shared" ca="1" si="19"/>
        <v>0</v>
      </c>
      <c r="O82" t="str">
        <f t="shared" ca="1" si="17"/>
        <v>E:AC</v>
      </c>
      <c r="P82" t="str">
        <f t="shared" ca="1" si="18"/>
        <v>E10:AC10</v>
      </c>
    </row>
    <row r="83" spans="1:16">
      <c r="A83" t="str">
        <f t="shared" si="12"/>
        <v>04</v>
      </c>
      <c r="B83" t="str">
        <f t="shared" ca="1" si="13"/>
        <v>GRP</v>
      </c>
      <c r="C83" t="s">
        <v>240</v>
      </c>
      <c r="D83" s="1" t="s">
        <v>339</v>
      </c>
      <c r="E83">
        <f t="shared" ca="1" si="14"/>
        <v>0</v>
      </c>
      <c r="H83" t="str">
        <f t="shared" ca="1" si="15"/>
        <v>'READY GRP'!</v>
      </c>
      <c r="I83" t="str">
        <f t="shared" ca="1" si="16"/>
        <v>'READY GRP'!</v>
      </c>
      <c r="J83">
        <f t="shared" ca="1" si="19"/>
        <v>0</v>
      </c>
      <c r="K83">
        <f t="shared" ca="1" si="19"/>
        <v>0</v>
      </c>
      <c r="L83">
        <f t="shared" ca="1" si="19"/>
        <v>0</v>
      </c>
      <c r="M83">
        <f t="shared" ca="1" si="19"/>
        <v>0</v>
      </c>
      <c r="N83">
        <f t="shared" ca="1" si="19"/>
        <v>0</v>
      </c>
      <c r="O83" t="str">
        <f t="shared" ca="1" si="17"/>
        <v>E:AC</v>
      </c>
      <c r="P83" t="str">
        <f t="shared" ca="1" si="18"/>
        <v>E10:AC10</v>
      </c>
    </row>
    <row r="84" spans="1:16">
      <c r="A84" t="str">
        <f t="shared" si="12"/>
        <v>05</v>
      </c>
      <c r="B84" t="str">
        <f t="shared" ca="1" si="13"/>
        <v>GRP</v>
      </c>
      <c r="C84" t="s">
        <v>240</v>
      </c>
      <c r="D84" s="1" t="s">
        <v>340</v>
      </c>
      <c r="E84">
        <f t="shared" ca="1" si="14"/>
        <v>0</v>
      </c>
      <c r="H84" t="str">
        <f t="shared" ca="1" si="15"/>
        <v>'READY GRP'!</v>
      </c>
      <c r="I84" t="str">
        <f t="shared" ca="1" si="16"/>
        <v>'READY GRP'!</v>
      </c>
      <c r="J84">
        <f t="shared" ca="1" si="19"/>
        <v>0</v>
      </c>
      <c r="K84">
        <f t="shared" ca="1" si="19"/>
        <v>0</v>
      </c>
      <c r="L84">
        <f t="shared" ca="1" si="19"/>
        <v>0</v>
      </c>
      <c r="M84">
        <f t="shared" ca="1" si="19"/>
        <v>0</v>
      </c>
      <c r="N84">
        <f t="shared" ca="1" si="19"/>
        <v>0</v>
      </c>
      <c r="O84" t="str">
        <f t="shared" ca="1" si="17"/>
        <v>E:AC</v>
      </c>
      <c r="P84" t="str">
        <f t="shared" ca="1" si="18"/>
        <v>E10:AC10</v>
      </c>
    </row>
    <row r="85" spans="1:16">
      <c r="A85" t="str">
        <f t="shared" si="12"/>
        <v>06</v>
      </c>
      <c r="B85" t="str">
        <f t="shared" ca="1" si="13"/>
        <v>GRP</v>
      </c>
      <c r="C85" t="s">
        <v>240</v>
      </c>
      <c r="D85" s="1" t="s">
        <v>341</v>
      </c>
      <c r="E85">
        <f t="shared" ca="1" si="14"/>
        <v>0</v>
      </c>
      <c r="H85" t="str">
        <f t="shared" ca="1" si="15"/>
        <v>'READY GRP'!</v>
      </c>
      <c r="I85" t="str">
        <f t="shared" ca="1" si="16"/>
        <v>'READY GRP'!</v>
      </c>
      <c r="J85">
        <f t="shared" ca="1" si="19"/>
        <v>0</v>
      </c>
      <c r="K85">
        <f t="shared" ca="1" si="19"/>
        <v>0</v>
      </c>
      <c r="L85">
        <f t="shared" ca="1" si="19"/>
        <v>0</v>
      </c>
      <c r="M85">
        <f t="shared" ca="1" si="19"/>
        <v>0</v>
      </c>
      <c r="N85">
        <f t="shared" ca="1" si="19"/>
        <v>0</v>
      </c>
      <c r="O85" t="str">
        <f t="shared" ca="1" si="17"/>
        <v>E:AC</v>
      </c>
      <c r="P85" t="str">
        <f t="shared" ca="1" si="18"/>
        <v>E10:AC10</v>
      </c>
    </row>
    <row r="86" spans="1:16">
      <c r="A86" t="str">
        <f t="shared" si="12"/>
        <v>07</v>
      </c>
      <c r="B86" t="str">
        <f t="shared" ca="1" si="13"/>
        <v>GRP</v>
      </c>
      <c r="C86" t="s">
        <v>240</v>
      </c>
      <c r="D86" s="1" t="s">
        <v>342</v>
      </c>
      <c r="E86">
        <f t="shared" ca="1" si="14"/>
        <v>0</v>
      </c>
      <c r="H86" t="str">
        <f t="shared" ca="1" si="15"/>
        <v>'READY GRP'!</v>
      </c>
      <c r="I86" t="str">
        <f t="shared" ca="1" si="16"/>
        <v>'READY GRP'!</v>
      </c>
      <c r="J86">
        <f t="shared" ca="1" si="19"/>
        <v>0</v>
      </c>
      <c r="K86">
        <f t="shared" ca="1" si="19"/>
        <v>0</v>
      </c>
      <c r="L86">
        <f t="shared" ca="1" si="19"/>
        <v>0</v>
      </c>
      <c r="M86">
        <f t="shared" ca="1" si="19"/>
        <v>0</v>
      </c>
      <c r="N86">
        <f t="shared" ca="1" si="19"/>
        <v>0</v>
      </c>
      <c r="O86" t="str">
        <f t="shared" ca="1" si="17"/>
        <v>E:AC</v>
      </c>
      <c r="P86" t="str">
        <f t="shared" ca="1" si="18"/>
        <v>E10:AC10</v>
      </c>
    </row>
    <row r="87" spans="1:16">
      <c r="A87" t="str">
        <f t="shared" si="12"/>
        <v>08</v>
      </c>
      <c r="B87" t="str">
        <f t="shared" ca="1" si="13"/>
        <v>GRP</v>
      </c>
      <c r="C87" t="s">
        <v>240</v>
      </c>
      <c r="D87" s="1" t="s">
        <v>343</v>
      </c>
      <c r="E87">
        <f t="shared" ca="1" si="14"/>
        <v>0</v>
      </c>
      <c r="H87" t="str">
        <f t="shared" ca="1" si="15"/>
        <v>'READY GRP'!</v>
      </c>
      <c r="I87" t="str">
        <f t="shared" ca="1" si="16"/>
        <v>'READY GRP'!</v>
      </c>
      <c r="J87">
        <f t="shared" ca="1" si="19"/>
        <v>0</v>
      </c>
      <c r="K87">
        <f t="shared" ca="1" si="19"/>
        <v>0</v>
      </c>
      <c r="L87">
        <f t="shared" ca="1" si="19"/>
        <v>0</v>
      </c>
      <c r="M87">
        <f t="shared" ca="1" si="19"/>
        <v>0</v>
      </c>
      <c r="N87">
        <f t="shared" ca="1" si="19"/>
        <v>0</v>
      </c>
      <c r="O87" t="str">
        <f t="shared" ca="1" si="17"/>
        <v>E:AC</v>
      </c>
      <c r="P87" t="str">
        <f t="shared" ca="1" si="18"/>
        <v>E10:AC10</v>
      </c>
    </row>
    <row r="88" spans="1:16">
      <c r="A88" t="str">
        <f t="shared" si="12"/>
        <v>09</v>
      </c>
      <c r="B88" t="str">
        <f t="shared" ca="1" si="13"/>
        <v>GRP</v>
      </c>
      <c r="C88" t="s">
        <v>240</v>
      </c>
      <c r="D88" s="1" t="s">
        <v>344</v>
      </c>
      <c r="E88">
        <f t="shared" ca="1" si="14"/>
        <v>0</v>
      </c>
      <c r="H88" t="str">
        <f t="shared" ca="1" si="15"/>
        <v>'READY GRP'!</v>
      </c>
      <c r="I88" t="str">
        <f t="shared" ca="1" si="16"/>
        <v>'READY GRP'!</v>
      </c>
      <c r="J88">
        <f t="shared" ca="1" si="19"/>
        <v>0</v>
      </c>
      <c r="K88">
        <f t="shared" ca="1" si="19"/>
        <v>0</v>
      </c>
      <c r="L88">
        <f t="shared" ca="1" si="19"/>
        <v>0</v>
      </c>
      <c r="M88">
        <f t="shared" ca="1" si="19"/>
        <v>0</v>
      </c>
      <c r="N88">
        <f t="shared" ca="1" si="19"/>
        <v>0</v>
      </c>
      <c r="O88" t="str">
        <f t="shared" ca="1" si="17"/>
        <v>E:AC</v>
      </c>
      <c r="P88" t="str">
        <f t="shared" ca="1" si="18"/>
        <v>E10:AC10</v>
      </c>
    </row>
    <row r="89" spans="1:16">
      <c r="A89" t="str">
        <f t="shared" si="12"/>
        <v>10</v>
      </c>
      <c r="B89" t="str">
        <f t="shared" ca="1" si="13"/>
        <v>GRP</v>
      </c>
      <c r="C89" t="s">
        <v>240</v>
      </c>
      <c r="D89" s="1" t="s">
        <v>345</v>
      </c>
      <c r="E89">
        <f t="shared" ca="1" si="14"/>
        <v>0</v>
      </c>
      <c r="H89" t="str">
        <f t="shared" ca="1" si="15"/>
        <v>'READY GRP'!</v>
      </c>
      <c r="I89" t="str">
        <f t="shared" ca="1" si="16"/>
        <v>'READY GRP'!</v>
      </c>
      <c r="J89">
        <f t="shared" ca="1" si="19"/>
        <v>0</v>
      </c>
      <c r="K89">
        <f t="shared" ca="1" si="19"/>
        <v>0</v>
      </c>
      <c r="L89">
        <f t="shared" ca="1" si="19"/>
        <v>0</v>
      </c>
      <c r="M89">
        <f t="shared" ca="1" si="19"/>
        <v>0</v>
      </c>
      <c r="N89">
        <f t="shared" ca="1" si="19"/>
        <v>0</v>
      </c>
      <c r="O89" t="str">
        <f t="shared" ca="1" si="17"/>
        <v>E:AC</v>
      </c>
      <c r="P89" t="str">
        <f t="shared" ca="1" si="18"/>
        <v>E10:AC10</v>
      </c>
    </row>
    <row r="90" spans="1:16">
      <c r="A90" t="str">
        <f t="shared" si="12"/>
        <v>11</v>
      </c>
      <c r="B90" t="str">
        <f t="shared" ca="1" si="13"/>
        <v>GRP</v>
      </c>
      <c r="C90" t="s">
        <v>240</v>
      </c>
      <c r="D90" s="1" t="s">
        <v>346</v>
      </c>
      <c r="E90">
        <f t="shared" ca="1" si="14"/>
        <v>0</v>
      </c>
      <c r="H90" t="str">
        <f t="shared" ca="1" si="15"/>
        <v>'READY GRP'!</v>
      </c>
      <c r="I90" t="str">
        <f t="shared" ca="1" si="16"/>
        <v>'READY GRP'!</v>
      </c>
      <c r="J90">
        <f t="shared" ca="1" si="19"/>
        <v>0</v>
      </c>
      <c r="K90">
        <f t="shared" ca="1" si="19"/>
        <v>0</v>
      </c>
      <c r="L90">
        <f t="shared" ca="1" si="19"/>
        <v>0</v>
      </c>
      <c r="M90">
        <f t="shared" ca="1" si="19"/>
        <v>0</v>
      </c>
      <c r="N90">
        <f t="shared" ca="1" si="19"/>
        <v>0</v>
      </c>
      <c r="O90" t="str">
        <f t="shared" ca="1" si="17"/>
        <v>E:AC</v>
      </c>
      <c r="P90" t="str">
        <f t="shared" ca="1" si="18"/>
        <v>E10:AC10</v>
      </c>
    </row>
    <row r="91" spans="1:16">
      <c r="A91" t="str">
        <f t="shared" si="12"/>
        <v>12</v>
      </c>
      <c r="B91" t="str">
        <f t="shared" ca="1" si="13"/>
        <v>GRP</v>
      </c>
      <c r="C91" t="s">
        <v>240</v>
      </c>
      <c r="D91" s="1" t="s">
        <v>347</v>
      </c>
      <c r="E91">
        <f t="shared" ca="1" si="14"/>
        <v>0</v>
      </c>
      <c r="H91" t="str">
        <f t="shared" ca="1" si="15"/>
        <v>'READY GRP'!</v>
      </c>
      <c r="I91" t="str">
        <f t="shared" ca="1" si="16"/>
        <v>'READY GRP'!</v>
      </c>
      <c r="J91">
        <f t="shared" ca="1" si="19"/>
        <v>0</v>
      </c>
      <c r="K91">
        <f t="shared" ca="1" si="19"/>
        <v>0</v>
      </c>
      <c r="L91">
        <f t="shared" ca="1" si="19"/>
        <v>0</v>
      </c>
      <c r="M91">
        <f t="shared" ca="1" si="19"/>
        <v>0</v>
      </c>
      <c r="N91">
        <f t="shared" ca="1" si="19"/>
        <v>0</v>
      </c>
      <c r="O91" t="str">
        <f t="shared" ca="1" si="17"/>
        <v>E:AC</v>
      </c>
      <c r="P91" t="str">
        <f t="shared" ca="1" si="18"/>
        <v>E10:AC10</v>
      </c>
    </row>
    <row r="92" spans="1:16">
      <c r="A92" t="str">
        <f t="shared" si="12"/>
        <v>13</v>
      </c>
      <c r="B92" t="str">
        <f t="shared" ca="1" si="13"/>
        <v>GRP</v>
      </c>
      <c r="C92" t="s">
        <v>240</v>
      </c>
      <c r="D92" s="1" t="s">
        <v>348</v>
      </c>
      <c r="E92">
        <f t="shared" ca="1" si="14"/>
        <v>0</v>
      </c>
      <c r="H92" t="str">
        <f t="shared" ca="1" si="15"/>
        <v>'READY GRP'!</v>
      </c>
      <c r="I92" t="str">
        <f t="shared" ca="1" si="16"/>
        <v>'READY GRP'!</v>
      </c>
      <c r="J92">
        <f t="shared" ca="1" si="19"/>
        <v>0</v>
      </c>
      <c r="K92">
        <f t="shared" ca="1" si="19"/>
        <v>0</v>
      </c>
      <c r="L92">
        <f t="shared" ca="1" si="19"/>
        <v>0</v>
      </c>
      <c r="M92">
        <f t="shared" ca="1" si="19"/>
        <v>0</v>
      </c>
      <c r="N92">
        <f t="shared" ca="1" si="19"/>
        <v>0</v>
      </c>
      <c r="O92" t="str">
        <f t="shared" ca="1" si="17"/>
        <v>E:AC</v>
      </c>
      <c r="P92" t="str">
        <f t="shared" ca="1" si="18"/>
        <v>E10:AC10</v>
      </c>
    </row>
    <row r="93" spans="1:16">
      <c r="A93" t="str">
        <f t="shared" si="12"/>
        <v>01</v>
      </c>
      <c r="B93" t="str">
        <f t="shared" ca="1" si="13"/>
        <v>GRP</v>
      </c>
      <c r="C93" t="s">
        <v>243</v>
      </c>
      <c r="D93" s="1" t="s">
        <v>349</v>
      </c>
      <c r="E93">
        <f t="shared" ca="1" si="14"/>
        <v>0</v>
      </c>
      <c r="H93" t="str">
        <f t="shared" ca="1" si="15"/>
        <v>'READY GRP'!</v>
      </c>
      <c r="I93" t="str">
        <f t="shared" ca="1" si="16"/>
        <v>'READY GRP'!</v>
      </c>
      <c r="J93">
        <f t="shared" ca="1" si="19"/>
        <v>0</v>
      </c>
      <c r="K93">
        <f t="shared" ca="1" si="19"/>
        <v>0</v>
      </c>
      <c r="L93">
        <f t="shared" ca="1" si="19"/>
        <v>0</v>
      </c>
      <c r="M93">
        <f t="shared" ca="1" si="19"/>
        <v>0</v>
      </c>
      <c r="N93">
        <f t="shared" ca="1" si="19"/>
        <v>0</v>
      </c>
      <c r="O93" t="str">
        <f t="shared" ca="1" si="17"/>
        <v>E:AC</v>
      </c>
      <c r="P93" t="str">
        <f t="shared" ca="1" si="18"/>
        <v>E10:AC10</v>
      </c>
    </row>
    <row r="94" spans="1:16">
      <c r="A94" t="str">
        <f t="shared" si="12"/>
        <v>02</v>
      </c>
      <c r="B94" t="str">
        <f t="shared" ca="1" si="13"/>
        <v>GRP</v>
      </c>
      <c r="C94" t="s">
        <v>243</v>
      </c>
      <c r="D94" s="1" t="s">
        <v>350</v>
      </c>
      <c r="E94">
        <f t="shared" ca="1" si="14"/>
        <v>0</v>
      </c>
      <c r="H94" t="str">
        <f t="shared" ca="1" si="15"/>
        <v>'READY GRP'!</v>
      </c>
      <c r="I94" t="str">
        <f t="shared" ca="1" si="16"/>
        <v>'READY GRP'!</v>
      </c>
      <c r="J94">
        <f t="shared" ca="1" si="19"/>
        <v>0</v>
      </c>
      <c r="K94">
        <f t="shared" ca="1" si="19"/>
        <v>0</v>
      </c>
      <c r="L94">
        <f t="shared" ca="1" si="19"/>
        <v>0</v>
      </c>
      <c r="M94">
        <f t="shared" ca="1" si="19"/>
        <v>0</v>
      </c>
      <c r="N94">
        <f t="shared" ca="1" si="19"/>
        <v>0</v>
      </c>
      <c r="O94" t="str">
        <f t="shared" ca="1" si="17"/>
        <v>E:AC</v>
      </c>
      <c r="P94" t="str">
        <f t="shared" ca="1" si="18"/>
        <v>E10:AC10</v>
      </c>
    </row>
    <row r="95" spans="1:16">
      <c r="A95" t="str">
        <f t="shared" si="12"/>
        <v>03</v>
      </c>
      <c r="B95" t="str">
        <f t="shared" ca="1" si="13"/>
        <v>GRP</v>
      </c>
      <c r="C95" t="s">
        <v>243</v>
      </c>
      <c r="D95" s="1" t="s">
        <v>351</v>
      </c>
      <c r="E95">
        <f t="shared" ca="1" si="14"/>
        <v>0</v>
      </c>
      <c r="H95" t="str">
        <f t="shared" ca="1" si="15"/>
        <v>'READY GRP'!</v>
      </c>
      <c r="I95" t="str">
        <f t="shared" ca="1" si="16"/>
        <v>'READY GRP'!</v>
      </c>
      <c r="J95">
        <f t="shared" ca="1" si="19"/>
        <v>0</v>
      </c>
      <c r="K95">
        <f t="shared" ca="1" si="19"/>
        <v>0</v>
      </c>
      <c r="L95">
        <f t="shared" ca="1" si="19"/>
        <v>0</v>
      </c>
      <c r="M95">
        <f t="shared" ca="1" si="19"/>
        <v>0</v>
      </c>
      <c r="N95">
        <f t="shared" ca="1" si="19"/>
        <v>0</v>
      </c>
      <c r="O95" t="str">
        <f t="shared" ca="1" si="17"/>
        <v>E:AC</v>
      </c>
      <c r="P95" t="str">
        <f t="shared" ca="1" si="18"/>
        <v>E10:AC10</v>
      </c>
    </row>
    <row r="96" spans="1:16">
      <c r="A96" t="str">
        <f t="shared" si="12"/>
        <v>04</v>
      </c>
      <c r="B96" t="str">
        <f t="shared" ca="1" si="13"/>
        <v>GRP</v>
      </c>
      <c r="C96" t="s">
        <v>243</v>
      </c>
      <c r="D96" s="1" t="s">
        <v>352</v>
      </c>
      <c r="E96">
        <f t="shared" ca="1" si="14"/>
        <v>0</v>
      </c>
      <c r="H96" t="str">
        <f t="shared" ca="1" si="15"/>
        <v>'READY GRP'!</v>
      </c>
      <c r="I96" t="str">
        <f t="shared" ca="1" si="16"/>
        <v>'READY GRP'!</v>
      </c>
      <c r="J96">
        <f t="shared" ca="1" si="19"/>
        <v>0</v>
      </c>
      <c r="K96">
        <f t="shared" ca="1" si="19"/>
        <v>0</v>
      </c>
      <c r="L96">
        <f t="shared" ca="1" si="19"/>
        <v>0</v>
      </c>
      <c r="M96">
        <f t="shared" ca="1" si="19"/>
        <v>0</v>
      </c>
      <c r="N96">
        <f t="shared" ca="1" si="19"/>
        <v>0</v>
      </c>
      <c r="O96" t="str">
        <f t="shared" ca="1" si="17"/>
        <v>E:AC</v>
      </c>
      <c r="P96" t="str">
        <f t="shared" ca="1" si="18"/>
        <v>E10:AC10</v>
      </c>
    </row>
    <row r="97" spans="1:16">
      <c r="A97" t="str">
        <f t="shared" si="12"/>
        <v>05</v>
      </c>
      <c r="B97" t="str">
        <f t="shared" ca="1" si="13"/>
        <v>GRP</v>
      </c>
      <c r="C97" t="s">
        <v>243</v>
      </c>
      <c r="D97" s="1" t="s">
        <v>353</v>
      </c>
      <c r="E97">
        <f t="shared" ca="1" si="14"/>
        <v>0</v>
      </c>
      <c r="H97" t="str">
        <f t="shared" ca="1" si="15"/>
        <v>'READY GRP'!</v>
      </c>
      <c r="I97" t="str">
        <f t="shared" ca="1" si="16"/>
        <v>'READY GRP'!</v>
      </c>
      <c r="J97">
        <f t="shared" ca="1" si="19"/>
        <v>0</v>
      </c>
      <c r="K97">
        <f t="shared" ca="1" si="19"/>
        <v>0</v>
      </c>
      <c r="L97">
        <f t="shared" ca="1" si="19"/>
        <v>0</v>
      </c>
      <c r="M97">
        <f t="shared" ca="1" si="19"/>
        <v>0</v>
      </c>
      <c r="N97">
        <f t="shared" ca="1" si="19"/>
        <v>0</v>
      </c>
      <c r="O97" t="str">
        <f t="shared" ca="1" si="17"/>
        <v>E:AC</v>
      </c>
      <c r="P97" t="str">
        <f t="shared" ca="1" si="18"/>
        <v>E10:AC10</v>
      </c>
    </row>
    <row r="98" spans="1:16">
      <c r="A98" t="str">
        <f t="shared" si="12"/>
        <v>06</v>
      </c>
      <c r="B98" t="str">
        <f t="shared" ca="1" si="13"/>
        <v>GRP</v>
      </c>
      <c r="C98" t="s">
        <v>243</v>
      </c>
      <c r="D98" s="1" t="s">
        <v>354</v>
      </c>
      <c r="E98">
        <f t="shared" ca="1" si="14"/>
        <v>0</v>
      </c>
      <c r="H98" t="str">
        <f t="shared" ca="1" si="15"/>
        <v>'READY GRP'!</v>
      </c>
      <c r="I98" t="str">
        <f t="shared" ca="1" si="16"/>
        <v>'READY GRP'!</v>
      </c>
      <c r="J98">
        <f t="shared" ca="1" si="19"/>
        <v>0</v>
      </c>
      <c r="K98">
        <f t="shared" ca="1" si="19"/>
        <v>0</v>
      </c>
      <c r="L98">
        <f t="shared" ca="1" si="19"/>
        <v>0</v>
      </c>
      <c r="M98">
        <f t="shared" ca="1" si="19"/>
        <v>0</v>
      </c>
      <c r="N98">
        <f t="shared" ca="1" si="19"/>
        <v>0</v>
      </c>
      <c r="O98" t="str">
        <f t="shared" ca="1" si="17"/>
        <v>E:AC</v>
      </c>
      <c r="P98" t="str">
        <f t="shared" ca="1" si="18"/>
        <v>E10:AC10</v>
      </c>
    </row>
    <row r="99" spans="1:16">
      <c r="A99" t="str">
        <f t="shared" si="12"/>
        <v>07</v>
      </c>
      <c r="B99" t="str">
        <f t="shared" ca="1" si="13"/>
        <v>GRP</v>
      </c>
      <c r="C99" t="s">
        <v>243</v>
      </c>
      <c r="D99" s="1" t="s">
        <v>355</v>
      </c>
      <c r="E99">
        <f t="shared" ca="1" si="14"/>
        <v>0</v>
      </c>
      <c r="H99" t="str">
        <f t="shared" ca="1" si="15"/>
        <v>'READY GRP'!</v>
      </c>
      <c r="I99" t="str">
        <f t="shared" ca="1" si="16"/>
        <v>'READY GRP'!</v>
      </c>
      <c r="J99">
        <f t="shared" ca="1" si="19"/>
        <v>0</v>
      </c>
      <c r="K99">
        <f t="shared" ca="1" si="19"/>
        <v>0</v>
      </c>
      <c r="L99">
        <f t="shared" ca="1" si="19"/>
        <v>0</v>
      </c>
      <c r="M99">
        <f t="shared" ca="1" si="19"/>
        <v>0</v>
      </c>
      <c r="N99">
        <f t="shared" ca="1" si="19"/>
        <v>0</v>
      </c>
      <c r="O99" t="str">
        <f t="shared" ca="1" si="17"/>
        <v>E:AC</v>
      </c>
      <c r="P99" t="str">
        <f t="shared" ca="1" si="18"/>
        <v>E10:AC10</v>
      </c>
    </row>
    <row r="100" spans="1:16">
      <c r="A100" t="str">
        <f t="shared" si="12"/>
        <v>08</v>
      </c>
      <c r="B100" t="str">
        <f t="shared" ca="1" si="13"/>
        <v>GRP</v>
      </c>
      <c r="C100" t="s">
        <v>243</v>
      </c>
      <c r="D100" s="1" t="s">
        <v>356</v>
      </c>
      <c r="E100">
        <f t="shared" ca="1" si="14"/>
        <v>0</v>
      </c>
      <c r="H100" t="str">
        <f t="shared" ca="1" si="15"/>
        <v>'READY GRP'!</v>
      </c>
      <c r="I100" t="str">
        <f t="shared" ca="1" si="16"/>
        <v>'READY GRP'!</v>
      </c>
      <c r="J100">
        <f t="shared" ca="1" si="19"/>
        <v>0</v>
      </c>
      <c r="K100">
        <f t="shared" ca="1" si="19"/>
        <v>0</v>
      </c>
      <c r="L100">
        <f t="shared" ca="1" si="19"/>
        <v>0</v>
      </c>
      <c r="M100">
        <f t="shared" ca="1" si="19"/>
        <v>0</v>
      </c>
      <c r="N100">
        <f t="shared" ca="1" si="19"/>
        <v>0</v>
      </c>
      <c r="O100" t="str">
        <f t="shared" ca="1" si="17"/>
        <v>E:AC</v>
      </c>
      <c r="P100" t="str">
        <f t="shared" ca="1" si="18"/>
        <v>E10:AC10</v>
      </c>
    </row>
    <row r="101" spans="1:16">
      <c r="A101" t="str">
        <f t="shared" si="12"/>
        <v>09</v>
      </c>
      <c r="B101" t="str">
        <f t="shared" ca="1" si="13"/>
        <v>GRP</v>
      </c>
      <c r="C101" t="s">
        <v>243</v>
      </c>
      <c r="D101" s="1" t="s">
        <v>357</v>
      </c>
      <c r="E101">
        <f t="shared" ca="1" si="14"/>
        <v>0</v>
      </c>
      <c r="H101" t="str">
        <f t="shared" ca="1" si="15"/>
        <v>'READY GRP'!</v>
      </c>
      <c r="I101" t="str">
        <f t="shared" ca="1" si="16"/>
        <v>'READY GRP'!</v>
      </c>
      <c r="J101">
        <f t="shared" ca="1" si="19"/>
        <v>0</v>
      </c>
      <c r="K101">
        <f t="shared" ca="1" si="19"/>
        <v>0</v>
      </c>
      <c r="L101">
        <f t="shared" ca="1" si="19"/>
        <v>0</v>
      </c>
      <c r="M101">
        <f t="shared" ca="1" si="19"/>
        <v>0</v>
      </c>
      <c r="N101">
        <f t="shared" ca="1" si="19"/>
        <v>0</v>
      </c>
      <c r="O101" t="str">
        <f t="shared" ca="1" si="17"/>
        <v>E:AC</v>
      </c>
      <c r="P101" t="str">
        <f t="shared" ca="1" si="18"/>
        <v>E10:AC10</v>
      </c>
    </row>
    <row r="102" spans="1:16">
      <c r="A102" t="str">
        <f t="shared" si="12"/>
        <v>10</v>
      </c>
      <c r="B102" t="str">
        <f t="shared" ca="1" si="13"/>
        <v>GRP</v>
      </c>
      <c r="C102" t="s">
        <v>243</v>
      </c>
      <c r="D102" s="1" t="s">
        <v>358</v>
      </c>
      <c r="E102">
        <f t="shared" ca="1" si="14"/>
        <v>0</v>
      </c>
      <c r="H102" t="str">
        <f t="shared" ca="1" si="15"/>
        <v>'READY GRP'!</v>
      </c>
      <c r="I102" t="str">
        <f t="shared" ca="1" si="16"/>
        <v>'READY GRP'!</v>
      </c>
      <c r="J102">
        <f t="shared" ca="1" si="19"/>
        <v>0</v>
      </c>
      <c r="K102">
        <f t="shared" ca="1" si="19"/>
        <v>0</v>
      </c>
      <c r="L102">
        <f t="shared" ca="1" si="19"/>
        <v>0</v>
      </c>
      <c r="M102">
        <f t="shared" ca="1" si="19"/>
        <v>0</v>
      </c>
      <c r="N102">
        <f t="shared" ca="1" si="19"/>
        <v>0</v>
      </c>
      <c r="O102" t="str">
        <f t="shared" ca="1" si="17"/>
        <v>E:AC</v>
      </c>
      <c r="P102" t="str">
        <f t="shared" ca="1" si="18"/>
        <v>E10:AC10</v>
      </c>
    </row>
    <row r="103" spans="1:16">
      <c r="A103" t="str">
        <f t="shared" si="12"/>
        <v>11</v>
      </c>
      <c r="B103" t="str">
        <f t="shared" ca="1" si="13"/>
        <v>GRP</v>
      </c>
      <c r="C103" t="s">
        <v>243</v>
      </c>
      <c r="D103" s="1" t="s">
        <v>359</v>
      </c>
      <c r="E103">
        <f t="shared" ca="1" si="14"/>
        <v>0</v>
      </c>
      <c r="H103" t="str">
        <f t="shared" ca="1" si="15"/>
        <v>'READY GRP'!</v>
      </c>
      <c r="I103" t="str">
        <f t="shared" ca="1" si="16"/>
        <v>'READY GRP'!</v>
      </c>
      <c r="J103">
        <f t="shared" ca="1" si="19"/>
        <v>0</v>
      </c>
      <c r="K103">
        <f t="shared" ca="1" si="19"/>
        <v>0</v>
      </c>
      <c r="L103">
        <f t="shared" ca="1" si="19"/>
        <v>0</v>
      </c>
      <c r="M103">
        <f t="shared" ca="1" si="19"/>
        <v>0</v>
      </c>
      <c r="N103">
        <f t="shared" ca="1" si="19"/>
        <v>0</v>
      </c>
      <c r="O103" t="str">
        <f t="shared" ca="1" si="17"/>
        <v>E:AC</v>
      </c>
      <c r="P103" t="str">
        <f t="shared" ca="1" si="18"/>
        <v>E10:AC10</v>
      </c>
    </row>
    <row r="104" spans="1:16">
      <c r="A104" t="str">
        <f t="shared" si="12"/>
        <v>12</v>
      </c>
      <c r="B104" t="str">
        <f t="shared" ca="1" si="13"/>
        <v>GRP</v>
      </c>
      <c r="C104" t="s">
        <v>243</v>
      </c>
      <c r="D104" s="1" t="s">
        <v>360</v>
      </c>
      <c r="E104">
        <f t="shared" ca="1" si="14"/>
        <v>0</v>
      </c>
      <c r="H104" t="str">
        <f t="shared" ca="1" si="15"/>
        <v>'READY GRP'!</v>
      </c>
      <c r="I104" t="str">
        <f t="shared" ca="1" si="16"/>
        <v>'READY GRP'!</v>
      </c>
      <c r="J104">
        <f t="shared" ca="1" si="19"/>
        <v>0</v>
      </c>
      <c r="K104">
        <f t="shared" ca="1" si="19"/>
        <v>0</v>
      </c>
      <c r="L104">
        <f t="shared" ca="1" si="19"/>
        <v>0</v>
      </c>
      <c r="M104">
        <f t="shared" ca="1" si="19"/>
        <v>0</v>
      </c>
      <c r="N104">
        <f t="shared" ca="1" si="19"/>
        <v>0</v>
      </c>
      <c r="O104" t="str">
        <f t="shared" ca="1" si="17"/>
        <v>E:AC</v>
      </c>
      <c r="P104" t="str">
        <f t="shared" ca="1" si="18"/>
        <v>E10:AC10</v>
      </c>
    </row>
    <row r="105" spans="1:16">
      <c r="A105" t="str">
        <f t="shared" si="12"/>
        <v>13</v>
      </c>
      <c r="B105" t="str">
        <f t="shared" ca="1" si="13"/>
        <v>GRP</v>
      </c>
      <c r="C105" t="s">
        <v>243</v>
      </c>
      <c r="D105" s="1" t="s">
        <v>361</v>
      </c>
      <c r="E105">
        <f t="shared" ca="1" si="14"/>
        <v>0</v>
      </c>
      <c r="H105" t="str">
        <f t="shared" ca="1" si="15"/>
        <v>'READY GRP'!</v>
      </c>
      <c r="I105" t="str">
        <f t="shared" ca="1" si="16"/>
        <v>'READY GRP'!</v>
      </c>
      <c r="J105">
        <f t="shared" ca="1" si="19"/>
        <v>0</v>
      </c>
      <c r="K105">
        <f t="shared" ca="1" si="19"/>
        <v>0</v>
      </c>
      <c r="L105">
        <f t="shared" ca="1" si="19"/>
        <v>0</v>
      </c>
      <c r="M105">
        <f t="shared" ca="1" si="19"/>
        <v>0</v>
      </c>
      <c r="N105">
        <f t="shared" ca="1" si="19"/>
        <v>0</v>
      </c>
      <c r="O105" t="str">
        <f t="shared" ca="1" si="17"/>
        <v>E:AC</v>
      </c>
      <c r="P105" t="str">
        <f t="shared" ca="1" si="18"/>
        <v>E10:AC10</v>
      </c>
    </row>
    <row r="106" spans="1:16">
      <c r="A106" t="str">
        <f t="shared" si="12"/>
        <v>01</v>
      </c>
      <c r="B106" t="str">
        <f t="shared" ca="1" si="13"/>
        <v>GRP</v>
      </c>
      <c r="C106" t="s">
        <v>252</v>
      </c>
      <c r="D106" s="1" t="s">
        <v>362</v>
      </c>
      <c r="E106">
        <f t="shared" ca="1" si="14"/>
        <v>0</v>
      </c>
      <c r="H106" t="str">
        <f t="shared" ca="1" si="15"/>
        <v>'READY GRP'!</v>
      </c>
      <c r="I106" t="str">
        <f t="shared" ca="1" si="16"/>
        <v>'READY GRP'!</v>
      </c>
      <c r="J106">
        <f t="shared" ca="1" si="19"/>
        <v>0</v>
      </c>
      <c r="K106">
        <f t="shared" ca="1" si="19"/>
        <v>0</v>
      </c>
      <c r="L106">
        <f t="shared" ca="1" si="19"/>
        <v>0</v>
      </c>
      <c r="M106">
        <f t="shared" ca="1" si="19"/>
        <v>0</v>
      </c>
      <c r="N106">
        <f t="shared" ca="1" si="19"/>
        <v>0</v>
      </c>
      <c r="O106" t="str">
        <f t="shared" ca="1" si="17"/>
        <v>E:AC</v>
      </c>
      <c r="P106" t="str">
        <f t="shared" ca="1" si="18"/>
        <v>E10:AC10</v>
      </c>
    </row>
    <row r="107" spans="1:16">
      <c r="A107" t="str">
        <f t="shared" si="12"/>
        <v>02</v>
      </c>
      <c r="B107" t="str">
        <f t="shared" ca="1" si="13"/>
        <v>GRP</v>
      </c>
      <c r="C107" t="s">
        <v>252</v>
      </c>
      <c r="D107" s="1" t="s">
        <v>363</v>
      </c>
      <c r="E107">
        <f t="shared" ca="1" si="14"/>
        <v>0</v>
      </c>
      <c r="H107" t="str">
        <f t="shared" ca="1" si="15"/>
        <v>'READY GRP'!</v>
      </c>
      <c r="I107" t="str">
        <f t="shared" ca="1" si="16"/>
        <v>'READY GRP'!</v>
      </c>
      <c r="J107">
        <f t="shared" ca="1" si="19"/>
        <v>0</v>
      </c>
      <c r="K107">
        <f t="shared" ca="1" si="19"/>
        <v>0</v>
      </c>
      <c r="L107">
        <f t="shared" ca="1" si="19"/>
        <v>0</v>
      </c>
      <c r="M107">
        <f t="shared" ca="1" si="19"/>
        <v>0</v>
      </c>
      <c r="N107">
        <f t="shared" ca="1" si="19"/>
        <v>0</v>
      </c>
      <c r="O107" t="str">
        <f t="shared" ca="1" si="17"/>
        <v>E:AC</v>
      </c>
      <c r="P107" t="str">
        <f t="shared" ca="1" si="18"/>
        <v>E10:AC10</v>
      </c>
    </row>
    <row r="108" spans="1:16">
      <c r="A108" t="str">
        <f t="shared" si="12"/>
        <v>03</v>
      </c>
      <c r="B108" t="str">
        <f t="shared" ca="1" si="13"/>
        <v>GRP</v>
      </c>
      <c r="C108" t="s">
        <v>252</v>
      </c>
      <c r="D108" s="1" t="s">
        <v>364</v>
      </c>
      <c r="E108">
        <f t="shared" ca="1" si="14"/>
        <v>0</v>
      </c>
      <c r="H108" t="str">
        <f t="shared" ca="1" si="15"/>
        <v>'READY GRP'!</v>
      </c>
      <c r="I108" t="str">
        <f t="shared" ca="1" si="16"/>
        <v>'READY GRP'!</v>
      </c>
      <c r="J108">
        <f t="shared" ca="1" si="19"/>
        <v>0</v>
      </c>
      <c r="K108">
        <f t="shared" ca="1" si="19"/>
        <v>0</v>
      </c>
      <c r="L108">
        <f t="shared" ca="1" si="19"/>
        <v>0</v>
      </c>
      <c r="M108">
        <f t="shared" ca="1" si="19"/>
        <v>0</v>
      </c>
      <c r="N108">
        <f t="shared" ca="1" si="19"/>
        <v>0</v>
      </c>
      <c r="O108" t="str">
        <f t="shared" ca="1" si="17"/>
        <v>E:AC</v>
      </c>
      <c r="P108" t="str">
        <f t="shared" ca="1" si="18"/>
        <v>E10:AC10</v>
      </c>
    </row>
    <row r="109" spans="1:16">
      <c r="A109" t="str">
        <f t="shared" si="12"/>
        <v>04</v>
      </c>
      <c r="B109" t="str">
        <f t="shared" ca="1" si="13"/>
        <v>GRP</v>
      </c>
      <c r="C109" t="s">
        <v>252</v>
      </c>
      <c r="D109" s="1" t="s">
        <v>365</v>
      </c>
      <c r="E109">
        <f t="shared" ca="1" si="14"/>
        <v>0</v>
      </c>
      <c r="H109" t="str">
        <f t="shared" ca="1" si="15"/>
        <v>'READY GRP'!</v>
      </c>
      <c r="I109" t="str">
        <f t="shared" ca="1" si="16"/>
        <v>'READY GRP'!</v>
      </c>
      <c r="J109">
        <f t="shared" ca="1" si="19"/>
        <v>0</v>
      </c>
      <c r="K109">
        <f t="shared" ca="1" si="19"/>
        <v>0</v>
      </c>
      <c r="L109">
        <f t="shared" ca="1" si="19"/>
        <v>0</v>
      </c>
      <c r="M109">
        <f t="shared" ca="1" si="19"/>
        <v>0</v>
      </c>
      <c r="N109">
        <f t="shared" ca="1" si="19"/>
        <v>0</v>
      </c>
      <c r="O109" t="str">
        <f t="shared" ca="1" si="17"/>
        <v>E:AC</v>
      </c>
      <c r="P109" t="str">
        <f t="shared" ca="1" si="18"/>
        <v>E10:AC10</v>
      </c>
    </row>
    <row r="110" spans="1:16">
      <c r="A110" t="str">
        <f t="shared" si="12"/>
        <v>05</v>
      </c>
      <c r="B110" t="str">
        <f t="shared" ca="1" si="13"/>
        <v>GRP</v>
      </c>
      <c r="C110" t="s">
        <v>252</v>
      </c>
      <c r="D110" s="1" t="s">
        <v>366</v>
      </c>
      <c r="E110">
        <f t="shared" ca="1" si="14"/>
        <v>0</v>
      </c>
      <c r="H110" t="str">
        <f t="shared" ca="1" si="15"/>
        <v>'READY GRP'!</v>
      </c>
      <c r="I110" t="str">
        <f t="shared" ca="1" si="16"/>
        <v>'READY GRP'!</v>
      </c>
      <c r="J110">
        <f t="shared" ca="1" si="19"/>
        <v>0</v>
      </c>
      <c r="K110">
        <f t="shared" ca="1" si="19"/>
        <v>0</v>
      </c>
      <c r="L110">
        <f t="shared" ca="1" si="19"/>
        <v>0</v>
      </c>
      <c r="M110">
        <f t="shared" ca="1" si="19"/>
        <v>0</v>
      </c>
      <c r="N110">
        <f t="shared" ca="1" si="19"/>
        <v>0</v>
      </c>
      <c r="O110" t="str">
        <f t="shared" ca="1" si="17"/>
        <v>E:AC</v>
      </c>
      <c r="P110" t="str">
        <f t="shared" ca="1" si="18"/>
        <v>E10:AC10</v>
      </c>
    </row>
    <row r="111" spans="1:16">
      <c r="A111" t="str">
        <f t="shared" si="12"/>
        <v>06</v>
      </c>
      <c r="B111" t="str">
        <f t="shared" ca="1" si="13"/>
        <v>GRP</v>
      </c>
      <c r="C111" t="s">
        <v>252</v>
      </c>
      <c r="D111" s="1" t="s">
        <v>367</v>
      </c>
      <c r="E111">
        <f t="shared" ca="1" si="14"/>
        <v>0</v>
      </c>
      <c r="H111" t="str">
        <f t="shared" ca="1" si="15"/>
        <v>'READY GRP'!</v>
      </c>
      <c r="I111" t="str">
        <f t="shared" ca="1" si="16"/>
        <v>'READY GRP'!</v>
      </c>
      <c r="J111">
        <f t="shared" ca="1" si="19"/>
        <v>0</v>
      </c>
      <c r="K111">
        <f t="shared" ca="1" si="19"/>
        <v>0</v>
      </c>
      <c r="L111">
        <f t="shared" ca="1" si="19"/>
        <v>0</v>
      </c>
      <c r="M111">
        <f t="shared" ca="1" si="19"/>
        <v>0</v>
      </c>
      <c r="N111">
        <f t="shared" ca="1" si="19"/>
        <v>0</v>
      </c>
      <c r="O111" t="str">
        <f t="shared" ca="1" si="17"/>
        <v>E:AC</v>
      </c>
      <c r="P111" t="str">
        <f t="shared" ca="1" si="18"/>
        <v>E10:AC10</v>
      </c>
    </row>
    <row r="112" spans="1:16">
      <c r="A112" t="str">
        <f t="shared" si="12"/>
        <v>07</v>
      </c>
      <c r="B112" t="str">
        <f t="shared" ca="1" si="13"/>
        <v>GRP</v>
      </c>
      <c r="C112" t="s">
        <v>252</v>
      </c>
      <c r="D112" s="1" t="s">
        <v>368</v>
      </c>
      <c r="E112">
        <f t="shared" ca="1" si="14"/>
        <v>0</v>
      </c>
      <c r="H112" t="str">
        <f t="shared" ca="1" si="15"/>
        <v>'READY GRP'!</v>
      </c>
      <c r="I112" t="str">
        <f t="shared" ca="1" si="16"/>
        <v>'READY GRP'!</v>
      </c>
      <c r="J112">
        <f t="shared" ca="1" si="19"/>
        <v>0</v>
      </c>
      <c r="K112">
        <f t="shared" ca="1" si="19"/>
        <v>0</v>
      </c>
      <c r="L112">
        <f t="shared" ca="1" si="19"/>
        <v>0</v>
      </c>
      <c r="M112">
        <f t="shared" ca="1" si="19"/>
        <v>0</v>
      </c>
      <c r="N112">
        <f t="shared" ca="1" si="19"/>
        <v>0</v>
      </c>
      <c r="O112" t="str">
        <f t="shared" ca="1" si="17"/>
        <v>E:AC</v>
      </c>
      <c r="P112" t="str">
        <f t="shared" ca="1" si="18"/>
        <v>E10:AC10</v>
      </c>
    </row>
    <row r="113" spans="1:16">
      <c r="A113" t="str">
        <f t="shared" si="12"/>
        <v>08</v>
      </c>
      <c r="B113" t="str">
        <f t="shared" ca="1" si="13"/>
        <v>GRP</v>
      </c>
      <c r="C113" t="s">
        <v>252</v>
      </c>
      <c r="D113" s="1" t="s">
        <v>369</v>
      </c>
      <c r="E113">
        <f t="shared" ca="1" si="14"/>
        <v>0</v>
      </c>
      <c r="H113" t="str">
        <f t="shared" ca="1" si="15"/>
        <v>'READY GRP'!</v>
      </c>
      <c r="I113" t="str">
        <f t="shared" ca="1" si="16"/>
        <v>'READY GRP'!</v>
      </c>
      <c r="J113">
        <f t="shared" ca="1" si="19"/>
        <v>0</v>
      </c>
      <c r="K113">
        <f t="shared" ca="1" si="19"/>
        <v>0</v>
      </c>
      <c r="L113">
        <f t="shared" ca="1" si="19"/>
        <v>0</v>
      </c>
      <c r="M113">
        <f t="shared" ca="1" si="19"/>
        <v>0</v>
      </c>
      <c r="N113">
        <f t="shared" ca="1" si="19"/>
        <v>0</v>
      </c>
      <c r="O113" t="str">
        <f t="shared" ca="1" si="17"/>
        <v>E:AC</v>
      </c>
      <c r="P113" t="str">
        <f t="shared" ca="1" si="18"/>
        <v>E10:AC10</v>
      </c>
    </row>
    <row r="114" spans="1:16">
      <c r="A114" t="str">
        <f t="shared" si="12"/>
        <v>09</v>
      </c>
      <c r="B114" t="str">
        <f t="shared" ca="1" si="13"/>
        <v>GRP</v>
      </c>
      <c r="C114" t="s">
        <v>252</v>
      </c>
      <c r="D114" s="1" t="s">
        <v>370</v>
      </c>
      <c r="E114">
        <f t="shared" ca="1" si="14"/>
        <v>0</v>
      </c>
      <c r="H114" t="str">
        <f t="shared" ca="1" si="15"/>
        <v>'READY GRP'!</v>
      </c>
      <c r="I114" t="str">
        <f t="shared" ca="1" si="16"/>
        <v>'READY GRP'!</v>
      </c>
      <c r="J114">
        <f t="shared" ca="1" si="19"/>
        <v>0</v>
      </c>
      <c r="K114">
        <f t="shared" ca="1" si="19"/>
        <v>0</v>
      </c>
      <c r="L114">
        <f t="shared" ca="1" si="19"/>
        <v>0</v>
      </c>
      <c r="M114">
        <f t="shared" ca="1" si="19"/>
        <v>0</v>
      </c>
      <c r="N114">
        <f t="shared" ca="1" si="19"/>
        <v>0</v>
      </c>
      <c r="O114" t="str">
        <f t="shared" ca="1" si="17"/>
        <v>E:AC</v>
      </c>
      <c r="P114" t="str">
        <f t="shared" ca="1" si="18"/>
        <v>E10:AC10</v>
      </c>
    </row>
    <row r="115" spans="1:16">
      <c r="A115" t="str">
        <f t="shared" si="12"/>
        <v>10</v>
      </c>
      <c r="B115" t="str">
        <f t="shared" ca="1" si="13"/>
        <v>GRP</v>
      </c>
      <c r="C115" t="s">
        <v>252</v>
      </c>
      <c r="D115" s="1" t="s">
        <v>371</v>
      </c>
      <c r="E115">
        <f t="shared" ca="1" si="14"/>
        <v>0</v>
      </c>
      <c r="H115" t="str">
        <f t="shared" ca="1" si="15"/>
        <v>'READY GRP'!</v>
      </c>
      <c r="I115" t="str">
        <f t="shared" ca="1" si="16"/>
        <v>'READY GRP'!</v>
      </c>
      <c r="J115">
        <f t="shared" ca="1" si="19"/>
        <v>0</v>
      </c>
      <c r="K115">
        <f t="shared" ca="1" si="19"/>
        <v>0</v>
      </c>
      <c r="L115">
        <f t="shared" ca="1" si="19"/>
        <v>0</v>
      </c>
      <c r="M115">
        <f t="shared" ca="1" si="19"/>
        <v>0</v>
      </c>
      <c r="N115">
        <f t="shared" ca="1" si="19"/>
        <v>0</v>
      </c>
      <c r="O115" t="str">
        <f t="shared" ca="1" si="17"/>
        <v>E:AC</v>
      </c>
      <c r="P115" t="str">
        <f t="shared" ca="1" si="18"/>
        <v>E10:AC10</v>
      </c>
    </row>
    <row r="116" spans="1:16">
      <c r="A116" t="str">
        <f t="shared" si="12"/>
        <v>11</v>
      </c>
      <c r="B116" t="str">
        <f t="shared" ca="1" si="13"/>
        <v>GRP</v>
      </c>
      <c r="C116" t="s">
        <v>252</v>
      </c>
      <c r="D116" s="1" t="s">
        <v>372</v>
      </c>
      <c r="E116">
        <f t="shared" ca="1" si="14"/>
        <v>0</v>
      </c>
      <c r="H116" t="str">
        <f t="shared" ca="1" si="15"/>
        <v>'READY GRP'!</v>
      </c>
      <c r="I116" t="str">
        <f t="shared" ca="1" si="16"/>
        <v>'READY GRP'!</v>
      </c>
      <c r="J116">
        <f t="shared" ca="1" si="19"/>
        <v>0</v>
      </c>
      <c r="K116">
        <f t="shared" ca="1" si="19"/>
        <v>0</v>
      </c>
      <c r="L116">
        <f t="shared" ca="1" si="19"/>
        <v>0</v>
      </c>
      <c r="M116">
        <f t="shared" ca="1" si="19"/>
        <v>0</v>
      </c>
      <c r="N116">
        <f t="shared" ca="1" si="19"/>
        <v>0</v>
      </c>
      <c r="O116" t="str">
        <f t="shared" ca="1" si="17"/>
        <v>E:AC</v>
      </c>
      <c r="P116" t="str">
        <f t="shared" ca="1" si="18"/>
        <v>E10:AC10</v>
      </c>
    </row>
    <row r="117" spans="1:16">
      <c r="A117" t="str">
        <f t="shared" si="12"/>
        <v>12</v>
      </c>
      <c r="B117" t="str">
        <f t="shared" ca="1" si="13"/>
        <v>GRP</v>
      </c>
      <c r="C117" t="s">
        <v>252</v>
      </c>
      <c r="D117" s="1" t="s">
        <v>373</v>
      </c>
      <c r="E117">
        <f t="shared" ca="1" si="14"/>
        <v>0</v>
      </c>
      <c r="H117" t="str">
        <f t="shared" ca="1" si="15"/>
        <v>'READY GRP'!</v>
      </c>
      <c r="I117" t="str">
        <f t="shared" ca="1" si="16"/>
        <v>'READY GRP'!</v>
      </c>
      <c r="J117">
        <f t="shared" ca="1" si="19"/>
        <v>0</v>
      </c>
      <c r="K117">
        <f t="shared" ca="1" si="19"/>
        <v>0</v>
      </c>
      <c r="L117">
        <f t="shared" ca="1" si="19"/>
        <v>0</v>
      </c>
      <c r="M117">
        <f t="shared" ca="1" si="19"/>
        <v>0</v>
      </c>
      <c r="N117">
        <f t="shared" ca="1" si="19"/>
        <v>0</v>
      </c>
      <c r="O117" t="str">
        <f t="shared" ca="1" si="17"/>
        <v>E:AC</v>
      </c>
      <c r="P117" t="str">
        <f t="shared" ca="1" si="18"/>
        <v>E10:AC10</v>
      </c>
    </row>
    <row r="118" spans="1:16">
      <c r="A118" t="str">
        <f t="shared" si="12"/>
        <v>13</v>
      </c>
      <c r="B118" t="str">
        <f t="shared" ca="1" si="13"/>
        <v>GRP</v>
      </c>
      <c r="C118" t="s">
        <v>252</v>
      </c>
      <c r="D118" s="1" t="s">
        <v>374</v>
      </c>
      <c r="E118">
        <f t="shared" ca="1" si="14"/>
        <v>0</v>
      </c>
      <c r="H118" t="str">
        <f t="shared" ca="1" si="15"/>
        <v>'READY GRP'!</v>
      </c>
      <c r="I118" t="str">
        <f t="shared" ca="1" si="16"/>
        <v>'READY GRP'!</v>
      </c>
      <c r="J118">
        <f t="shared" ca="1" si="19"/>
        <v>0</v>
      </c>
      <c r="K118">
        <f t="shared" ca="1" si="19"/>
        <v>0</v>
      </c>
      <c r="L118">
        <f t="shared" ca="1" si="19"/>
        <v>0</v>
      </c>
      <c r="M118">
        <f t="shared" ca="1" si="19"/>
        <v>0</v>
      </c>
      <c r="N118">
        <f t="shared" ca="1" si="19"/>
        <v>0</v>
      </c>
      <c r="O118" t="str">
        <f t="shared" ca="1" si="17"/>
        <v>E:AC</v>
      </c>
      <c r="P118" t="str">
        <f t="shared" ca="1" si="18"/>
        <v>E10:AC10</v>
      </c>
    </row>
    <row r="119" spans="1:16">
      <c r="A119" t="str">
        <f t="shared" si="12"/>
        <v>01</v>
      </c>
      <c r="B119" t="str">
        <f t="shared" ca="1" si="13"/>
        <v>GRP</v>
      </c>
      <c r="C119" t="s">
        <v>241</v>
      </c>
      <c r="D119" s="1" t="s">
        <v>375</v>
      </c>
      <c r="E119">
        <f t="shared" ca="1" si="14"/>
        <v>0</v>
      </c>
      <c r="H119" t="str">
        <f t="shared" ca="1" si="15"/>
        <v>'READY GRP'!</v>
      </c>
      <c r="I119" t="str">
        <f t="shared" ca="1" si="16"/>
        <v>'READY GRP'!</v>
      </c>
      <c r="J119">
        <f t="shared" ca="1" si="19"/>
        <v>0</v>
      </c>
      <c r="K119">
        <f t="shared" ca="1" si="19"/>
        <v>0</v>
      </c>
      <c r="L119">
        <f t="shared" ca="1" si="19"/>
        <v>0</v>
      </c>
      <c r="M119">
        <f t="shared" ca="1" si="19"/>
        <v>0</v>
      </c>
      <c r="N119">
        <f t="shared" ca="1" si="19"/>
        <v>0</v>
      </c>
      <c r="O119" t="str">
        <f t="shared" ca="1" si="17"/>
        <v>E:AC</v>
      </c>
      <c r="P119" t="str">
        <f t="shared" ca="1" si="18"/>
        <v>E10:AC10</v>
      </c>
    </row>
    <row r="120" spans="1:16">
      <c r="A120" t="str">
        <f t="shared" si="12"/>
        <v>02</v>
      </c>
      <c r="B120" t="str">
        <f t="shared" ca="1" si="13"/>
        <v>GRP</v>
      </c>
      <c r="C120" t="s">
        <v>241</v>
      </c>
      <c r="D120" s="1" t="s">
        <v>376</v>
      </c>
      <c r="E120">
        <f t="shared" ca="1" si="14"/>
        <v>0</v>
      </c>
      <c r="H120" t="str">
        <f t="shared" ca="1" si="15"/>
        <v>'READY GRP'!</v>
      </c>
      <c r="I120" t="str">
        <f t="shared" ca="1" si="16"/>
        <v>'READY GRP'!</v>
      </c>
      <c r="J120">
        <f t="shared" ca="1" si="19"/>
        <v>0</v>
      </c>
      <c r="K120">
        <f t="shared" ca="1" si="19"/>
        <v>0</v>
      </c>
      <c r="L120">
        <f t="shared" ca="1" si="19"/>
        <v>0</v>
      </c>
      <c r="M120">
        <f t="shared" ca="1" si="19"/>
        <v>0</v>
      </c>
      <c r="N120">
        <f t="shared" ca="1" si="19"/>
        <v>0</v>
      </c>
      <c r="O120" t="str">
        <f t="shared" ca="1" si="17"/>
        <v>E:AC</v>
      </c>
      <c r="P120" t="str">
        <f t="shared" ca="1" si="18"/>
        <v>E10:AC10</v>
      </c>
    </row>
    <row r="121" spans="1:16">
      <c r="A121" t="str">
        <f t="shared" si="12"/>
        <v>03</v>
      </c>
      <c r="B121" t="str">
        <f t="shared" ca="1" si="13"/>
        <v>GRP</v>
      </c>
      <c r="C121" t="s">
        <v>241</v>
      </c>
      <c r="D121" s="1" t="s">
        <v>377</v>
      </c>
      <c r="E121">
        <f t="shared" ca="1" si="14"/>
        <v>0</v>
      </c>
      <c r="H121" t="str">
        <f t="shared" ca="1" si="15"/>
        <v>'READY GRP'!</v>
      </c>
      <c r="I121" t="str">
        <f t="shared" ca="1" si="16"/>
        <v>'READY GRP'!</v>
      </c>
      <c r="J121">
        <f t="shared" ca="1" si="19"/>
        <v>0</v>
      </c>
      <c r="K121">
        <f t="shared" ca="1" si="19"/>
        <v>0</v>
      </c>
      <c r="L121">
        <f t="shared" ca="1" si="19"/>
        <v>0</v>
      </c>
      <c r="M121">
        <f t="shared" ca="1" si="19"/>
        <v>0</v>
      </c>
      <c r="N121">
        <f t="shared" ca="1" si="19"/>
        <v>0</v>
      </c>
      <c r="O121" t="str">
        <f t="shared" ca="1" si="17"/>
        <v>E:AC</v>
      </c>
      <c r="P121" t="str">
        <f t="shared" ca="1" si="18"/>
        <v>E10:AC10</v>
      </c>
    </row>
    <row r="122" spans="1:16">
      <c r="A122" t="str">
        <f t="shared" si="12"/>
        <v>04</v>
      </c>
      <c r="B122" t="str">
        <f t="shared" ca="1" si="13"/>
        <v>GRP</v>
      </c>
      <c r="C122" t="s">
        <v>241</v>
      </c>
      <c r="D122" s="1" t="s">
        <v>378</v>
      </c>
      <c r="E122">
        <f t="shared" ca="1" si="14"/>
        <v>0</v>
      </c>
      <c r="H122" t="str">
        <f t="shared" ca="1" si="15"/>
        <v>'READY GRP'!</v>
      </c>
      <c r="I122" t="str">
        <f t="shared" ca="1" si="16"/>
        <v>'READY GRP'!</v>
      </c>
      <c r="J122">
        <f t="shared" ca="1" si="19"/>
        <v>0</v>
      </c>
      <c r="K122">
        <f t="shared" ca="1" si="19"/>
        <v>0</v>
      </c>
      <c r="L122">
        <f t="shared" ca="1" si="19"/>
        <v>0</v>
      </c>
      <c r="M122">
        <f t="shared" ca="1" si="19"/>
        <v>0</v>
      </c>
      <c r="N122">
        <f t="shared" ca="1" si="19"/>
        <v>0</v>
      </c>
      <c r="O122" t="str">
        <f t="shared" ca="1" si="17"/>
        <v>E:AC</v>
      </c>
      <c r="P122" t="str">
        <f t="shared" ca="1" si="18"/>
        <v>E10:AC10</v>
      </c>
    </row>
    <row r="123" spans="1:16">
      <c r="A123" t="str">
        <f t="shared" si="12"/>
        <v>05</v>
      </c>
      <c r="B123" t="str">
        <f t="shared" ca="1" si="13"/>
        <v>GRP</v>
      </c>
      <c r="C123" t="s">
        <v>241</v>
      </c>
      <c r="D123" s="1" t="s">
        <v>379</v>
      </c>
      <c r="E123">
        <f t="shared" ca="1" si="14"/>
        <v>0</v>
      </c>
      <c r="H123" t="str">
        <f t="shared" ca="1" si="15"/>
        <v>'READY GRP'!</v>
      </c>
      <c r="I123" t="str">
        <f t="shared" ca="1" si="16"/>
        <v>'READY GRP'!</v>
      </c>
      <c r="J123">
        <f t="shared" ca="1" si="19"/>
        <v>0</v>
      </c>
      <c r="K123">
        <f t="shared" ca="1" si="19"/>
        <v>0</v>
      </c>
      <c r="L123">
        <f t="shared" ca="1" si="19"/>
        <v>0</v>
      </c>
      <c r="M123">
        <f t="shared" ca="1" si="19"/>
        <v>0</v>
      </c>
      <c r="N123">
        <f t="shared" ca="1" si="19"/>
        <v>0</v>
      </c>
      <c r="O123" t="str">
        <f t="shared" ca="1" si="17"/>
        <v>E:AC</v>
      </c>
      <c r="P123" t="str">
        <f t="shared" ca="1" si="18"/>
        <v>E10:AC10</v>
      </c>
    </row>
    <row r="124" spans="1:16">
      <c r="A124" t="str">
        <f t="shared" si="12"/>
        <v>06</v>
      </c>
      <c r="B124" t="str">
        <f t="shared" ca="1" si="13"/>
        <v>GRP</v>
      </c>
      <c r="C124" t="s">
        <v>241</v>
      </c>
      <c r="D124" s="1" t="s">
        <v>380</v>
      </c>
      <c r="E124">
        <f t="shared" ca="1" si="14"/>
        <v>0</v>
      </c>
      <c r="H124" t="str">
        <f t="shared" ca="1" si="15"/>
        <v>'READY GRP'!</v>
      </c>
      <c r="I124" t="str">
        <f t="shared" ca="1" si="16"/>
        <v>'READY GRP'!</v>
      </c>
      <c r="J124">
        <f t="shared" ca="1" si="19"/>
        <v>0</v>
      </c>
      <c r="K124">
        <f t="shared" ca="1" si="19"/>
        <v>0</v>
      </c>
      <c r="L124">
        <f t="shared" ca="1" si="19"/>
        <v>0</v>
      </c>
      <c r="M124">
        <f t="shared" ca="1" si="19"/>
        <v>0</v>
      </c>
      <c r="N124">
        <f t="shared" ca="1" si="19"/>
        <v>0</v>
      </c>
      <c r="O124" t="str">
        <f t="shared" ca="1" si="17"/>
        <v>E:AC</v>
      </c>
      <c r="P124" t="str">
        <f t="shared" ca="1" si="18"/>
        <v>E10:AC10</v>
      </c>
    </row>
    <row r="125" spans="1:16">
      <c r="A125" t="str">
        <f t="shared" si="12"/>
        <v>07</v>
      </c>
      <c r="B125" t="str">
        <f t="shared" ca="1" si="13"/>
        <v>GRP</v>
      </c>
      <c r="C125" t="s">
        <v>241</v>
      </c>
      <c r="D125" s="1" t="s">
        <v>381</v>
      </c>
      <c r="E125">
        <f t="shared" ca="1" si="14"/>
        <v>0</v>
      </c>
      <c r="H125" t="str">
        <f t="shared" ca="1" si="15"/>
        <v>'READY GRP'!</v>
      </c>
      <c r="I125" t="str">
        <f t="shared" ca="1" si="16"/>
        <v>'READY GRP'!</v>
      </c>
      <c r="J125">
        <f t="shared" ca="1" si="19"/>
        <v>0</v>
      </c>
      <c r="K125">
        <f t="shared" ca="1" si="19"/>
        <v>0</v>
      </c>
      <c r="L125">
        <f t="shared" ca="1" si="19"/>
        <v>0</v>
      </c>
      <c r="M125">
        <f t="shared" ca="1" si="19"/>
        <v>0</v>
      </c>
      <c r="N125">
        <f t="shared" ca="1" si="19"/>
        <v>0</v>
      </c>
      <c r="O125" t="str">
        <f t="shared" ca="1" si="17"/>
        <v>E:AC</v>
      </c>
      <c r="P125" t="str">
        <f t="shared" ca="1" si="18"/>
        <v>E10:AC10</v>
      </c>
    </row>
    <row r="126" spans="1:16">
      <c r="A126" t="str">
        <f t="shared" si="12"/>
        <v>08</v>
      </c>
      <c r="B126" t="str">
        <f t="shared" ca="1" si="13"/>
        <v>GRP</v>
      </c>
      <c r="C126" t="s">
        <v>241</v>
      </c>
      <c r="D126" s="1" t="s">
        <v>382</v>
      </c>
      <c r="E126">
        <f t="shared" ca="1" si="14"/>
        <v>0</v>
      </c>
      <c r="H126" t="str">
        <f t="shared" ca="1" si="15"/>
        <v>'READY GRP'!</v>
      </c>
      <c r="I126" t="str">
        <f t="shared" ca="1" si="16"/>
        <v>'READY GRP'!</v>
      </c>
      <c r="J126">
        <f t="shared" ca="1" si="19"/>
        <v>0</v>
      </c>
      <c r="K126">
        <f t="shared" ca="1" si="19"/>
        <v>0</v>
      </c>
      <c r="L126">
        <f t="shared" ca="1" si="19"/>
        <v>0</v>
      </c>
      <c r="M126">
        <f t="shared" ca="1" si="19"/>
        <v>0</v>
      </c>
      <c r="N126">
        <f t="shared" ca="1" si="19"/>
        <v>0</v>
      </c>
      <c r="O126" t="str">
        <f t="shared" ca="1" si="17"/>
        <v>E:AC</v>
      </c>
      <c r="P126" t="str">
        <f t="shared" ca="1" si="18"/>
        <v>E10:AC10</v>
      </c>
    </row>
    <row r="127" spans="1:16">
      <c r="A127" t="str">
        <f t="shared" si="12"/>
        <v>09</v>
      </c>
      <c r="B127" t="str">
        <f t="shared" ca="1" si="13"/>
        <v>GRP</v>
      </c>
      <c r="C127" t="s">
        <v>241</v>
      </c>
      <c r="D127" s="1" t="s">
        <v>383</v>
      </c>
      <c r="E127">
        <f t="shared" ca="1" si="14"/>
        <v>0</v>
      </c>
      <c r="H127" t="str">
        <f t="shared" ca="1" si="15"/>
        <v>'READY GRP'!</v>
      </c>
      <c r="I127" t="str">
        <f t="shared" ca="1" si="16"/>
        <v>'READY GRP'!</v>
      </c>
      <c r="J127">
        <f t="shared" ca="1" si="19"/>
        <v>0</v>
      </c>
      <c r="K127">
        <f t="shared" ca="1" si="19"/>
        <v>0</v>
      </c>
      <c r="L127">
        <f t="shared" ca="1" si="19"/>
        <v>0</v>
      </c>
      <c r="M127">
        <f t="shared" ca="1" si="19"/>
        <v>0</v>
      </c>
      <c r="N127">
        <f t="shared" ca="1" si="19"/>
        <v>0</v>
      </c>
      <c r="O127" t="str">
        <f t="shared" ca="1" si="17"/>
        <v>E:AC</v>
      </c>
      <c r="P127" t="str">
        <f t="shared" ca="1" si="18"/>
        <v>E10:AC10</v>
      </c>
    </row>
    <row r="128" spans="1:16">
      <c r="A128" t="str">
        <f t="shared" si="12"/>
        <v>10</v>
      </c>
      <c r="B128" t="str">
        <f t="shared" ca="1" si="13"/>
        <v>GRP</v>
      </c>
      <c r="C128" t="s">
        <v>241</v>
      </c>
      <c r="D128" s="1" t="s">
        <v>384</v>
      </c>
      <c r="E128">
        <f t="shared" ca="1" si="14"/>
        <v>0</v>
      </c>
      <c r="H128" t="str">
        <f t="shared" ca="1" si="15"/>
        <v>'READY GRP'!</v>
      </c>
      <c r="I128" t="str">
        <f t="shared" ca="1" si="16"/>
        <v>'READY GRP'!</v>
      </c>
      <c r="J128">
        <f t="shared" ca="1" si="19"/>
        <v>0</v>
      </c>
      <c r="K128">
        <f t="shared" ca="1" si="19"/>
        <v>0</v>
      </c>
      <c r="L128">
        <f t="shared" ca="1" si="19"/>
        <v>0</v>
      </c>
      <c r="M128">
        <f t="shared" ca="1" si="19"/>
        <v>0</v>
      </c>
      <c r="N128">
        <f t="shared" ca="1" si="19"/>
        <v>0</v>
      </c>
      <c r="O128" t="str">
        <f t="shared" ca="1" si="17"/>
        <v>E:AC</v>
      </c>
      <c r="P128" t="str">
        <f t="shared" ca="1" si="18"/>
        <v>E10:AC10</v>
      </c>
    </row>
    <row r="129" spans="1:16">
      <c r="A129" t="str">
        <f t="shared" si="12"/>
        <v>11</v>
      </c>
      <c r="B129" t="str">
        <f t="shared" ca="1" si="13"/>
        <v>GRP</v>
      </c>
      <c r="C129" t="s">
        <v>241</v>
      </c>
      <c r="D129" s="1" t="s">
        <v>385</v>
      </c>
      <c r="E129">
        <f t="shared" ca="1" si="14"/>
        <v>0</v>
      </c>
      <c r="H129" t="str">
        <f t="shared" ca="1" si="15"/>
        <v>'READY GRP'!</v>
      </c>
      <c r="I129" t="str">
        <f t="shared" ca="1" si="16"/>
        <v>'READY GRP'!</v>
      </c>
      <c r="J129">
        <f t="shared" ca="1" si="19"/>
        <v>0</v>
      </c>
      <c r="K129">
        <f t="shared" ca="1" si="19"/>
        <v>0</v>
      </c>
      <c r="L129">
        <f t="shared" ca="1" si="19"/>
        <v>0</v>
      </c>
      <c r="M129">
        <f t="shared" ca="1" si="19"/>
        <v>0</v>
      </c>
      <c r="N129">
        <f t="shared" ca="1" si="19"/>
        <v>0</v>
      </c>
      <c r="O129" t="str">
        <f t="shared" ca="1" si="17"/>
        <v>E:AC</v>
      </c>
      <c r="P129" t="str">
        <f t="shared" ca="1" si="18"/>
        <v>E10:AC10</v>
      </c>
    </row>
    <row r="130" spans="1:16">
      <c r="A130" t="str">
        <f t="shared" si="12"/>
        <v>12</v>
      </c>
      <c r="B130" t="str">
        <f t="shared" ca="1" si="13"/>
        <v>GRP</v>
      </c>
      <c r="C130" t="s">
        <v>241</v>
      </c>
      <c r="D130" s="1" t="s">
        <v>386</v>
      </c>
      <c r="E130">
        <f t="shared" ca="1" si="14"/>
        <v>0</v>
      </c>
      <c r="H130" t="str">
        <f t="shared" ca="1" si="15"/>
        <v>'READY GRP'!</v>
      </c>
      <c r="I130" t="str">
        <f t="shared" ca="1" si="16"/>
        <v>'READY GRP'!</v>
      </c>
      <c r="J130">
        <f t="shared" ca="1" si="19"/>
        <v>0</v>
      </c>
      <c r="K130">
        <f t="shared" ca="1" si="19"/>
        <v>0</v>
      </c>
      <c r="L130">
        <f t="shared" ca="1" si="19"/>
        <v>0</v>
      </c>
      <c r="M130">
        <f t="shared" ca="1" si="19"/>
        <v>0</v>
      </c>
      <c r="N130">
        <f t="shared" ca="1" si="19"/>
        <v>0</v>
      </c>
      <c r="O130" t="str">
        <f t="shared" ca="1" si="17"/>
        <v>E:AC</v>
      </c>
      <c r="P130" t="str">
        <f t="shared" ca="1" si="18"/>
        <v>E10:AC10</v>
      </c>
    </row>
    <row r="131" spans="1:16">
      <c r="A131" t="str">
        <f t="shared" si="12"/>
        <v>13</v>
      </c>
      <c r="B131" t="str">
        <f t="shared" ca="1" si="13"/>
        <v>GRP</v>
      </c>
      <c r="C131" t="s">
        <v>241</v>
      </c>
      <c r="D131" s="1" t="s">
        <v>387</v>
      </c>
      <c r="E131">
        <f t="shared" ca="1" si="14"/>
        <v>0</v>
      </c>
      <c r="H131" t="str">
        <f t="shared" ca="1" si="15"/>
        <v>'READY GRP'!</v>
      </c>
      <c r="I131" t="str">
        <f t="shared" ca="1" si="16"/>
        <v>'READY GRP'!</v>
      </c>
      <c r="J131">
        <f t="shared" ca="1" si="19"/>
        <v>0</v>
      </c>
      <c r="K131">
        <f t="shared" ca="1" si="19"/>
        <v>0</v>
      </c>
      <c r="L131">
        <f t="shared" ca="1" si="19"/>
        <v>0</v>
      </c>
      <c r="M131">
        <f t="shared" ca="1" si="19"/>
        <v>0</v>
      </c>
      <c r="N131">
        <f t="shared" ca="1" si="19"/>
        <v>0</v>
      </c>
      <c r="O131" t="str">
        <f t="shared" ca="1" si="17"/>
        <v>E:AC</v>
      </c>
      <c r="P131" t="str">
        <f t="shared" ca="1" si="18"/>
        <v>E10:AC10</v>
      </c>
    </row>
    <row r="132" spans="1:16">
      <c r="A132" t="str">
        <f t="shared" si="12"/>
        <v>01</v>
      </c>
      <c r="B132" t="str">
        <f t="shared" ca="1" si="13"/>
        <v>GRP</v>
      </c>
      <c r="C132" t="s">
        <v>242</v>
      </c>
      <c r="D132" s="1" t="s">
        <v>388</v>
      </c>
      <c r="E132">
        <f t="shared" ca="1" si="14"/>
        <v>0</v>
      </c>
      <c r="H132" t="str">
        <f t="shared" ca="1" si="15"/>
        <v>'READY GRP'!</v>
      </c>
      <c r="I132" t="str">
        <f t="shared" ca="1" si="16"/>
        <v>'READY GRP'!</v>
      </c>
      <c r="J132">
        <f t="shared" ca="1" si="19"/>
        <v>0</v>
      </c>
      <c r="K132">
        <f t="shared" ca="1" si="19"/>
        <v>0</v>
      </c>
      <c r="L132">
        <f t="shared" ca="1" si="19"/>
        <v>0</v>
      </c>
      <c r="M132">
        <f t="shared" ca="1" si="19"/>
        <v>0</v>
      </c>
      <c r="N132">
        <f t="shared" ca="1" si="19"/>
        <v>0</v>
      </c>
      <c r="O132" t="str">
        <f t="shared" ca="1" si="17"/>
        <v>E:AC</v>
      </c>
      <c r="P132" t="str">
        <f t="shared" ca="1" si="18"/>
        <v>E10:AC10</v>
      </c>
    </row>
    <row r="133" spans="1:16">
      <c r="A133" t="str">
        <f t="shared" si="12"/>
        <v>02</v>
      </c>
      <c r="B133" t="str">
        <f t="shared" ca="1" si="13"/>
        <v>GRP</v>
      </c>
      <c r="C133" t="s">
        <v>242</v>
      </c>
      <c r="D133" s="1" t="s">
        <v>389</v>
      </c>
      <c r="E133">
        <f t="shared" ca="1" si="14"/>
        <v>0</v>
      </c>
      <c r="H133" t="str">
        <f t="shared" ca="1" si="15"/>
        <v>'READY GRP'!</v>
      </c>
      <c r="I133" t="str">
        <f t="shared" ca="1" si="16"/>
        <v>'READY GRP'!</v>
      </c>
      <c r="J133">
        <f t="shared" ref="J133:N183" ca="1" si="20">IF(IFERROR(VLOOKUP($C133,INDIRECT(J$14&amp;"D:D"),1,FALSE),0)&lt;&gt;0,J$14,0)</f>
        <v>0</v>
      </c>
      <c r="K133">
        <f t="shared" ca="1" si="20"/>
        <v>0</v>
      </c>
      <c r="L133">
        <f t="shared" ca="1" si="20"/>
        <v>0</v>
      </c>
      <c r="M133">
        <f t="shared" ca="1" si="20"/>
        <v>0</v>
      </c>
      <c r="N133">
        <f t="shared" ca="1" si="20"/>
        <v>0</v>
      </c>
      <c r="O133" t="str">
        <f t="shared" ca="1" si="17"/>
        <v>E:AC</v>
      </c>
      <c r="P133" t="str">
        <f t="shared" ca="1" si="18"/>
        <v>E10:AC10</v>
      </c>
    </row>
    <row r="134" spans="1:16">
      <c r="A134" t="str">
        <f t="shared" si="12"/>
        <v>03</v>
      </c>
      <c r="B134" t="str">
        <f t="shared" ca="1" si="13"/>
        <v>GRP</v>
      </c>
      <c r="C134" t="s">
        <v>242</v>
      </c>
      <c r="D134" s="1" t="s">
        <v>390</v>
      </c>
      <c r="E134">
        <f t="shared" ca="1" si="14"/>
        <v>0</v>
      </c>
      <c r="H134" t="str">
        <f t="shared" ca="1" si="15"/>
        <v>'READY GRP'!</v>
      </c>
      <c r="I134" t="str">
        <f t="shared" ca="1" si="16"/>
        <v>'READY GRP'!</v>
      </c>
      <c r="J134">
        <f t="shared" ca="1" si="20"/>
        <v>0</v>
      </c>
      <c r="K134">
        <f t="shared" ca="1" si="20"/>
        <v>0</v>
      </c>
      <c r="L134">
        <f t="shared" ca="1" si="20"/>
        <v>0</v>
      </c>
      <c r="M134">
        <f t="shared" ca="1" si="20"/>
        <v>0</v>
      </c>
      <c r="N134">
        <f t="shared" ca="1" si="20"/>
        <v>0</v>
      </c>
      <c r="O134" t="str">
        <f t="shared" ca="1" si="17"/>
        <v>E:AC</v>
      </c>
      <c r="P134" t="str">
        <f t="shared" ca="1" si="18"/>
        <v>E10:AC10</v>
      </c>
    </row>
    <row r="135" spans="1:16">
      <c r="A135" t="str">
        <f t="shared" si="12"/>
        <v>04</v>
      </c>
      <c r="B135" t="str">
        <f t="shared" ca="1" si="13"/>
        <v>GRP</v>
      </c>
      <c r="C135" t="s">
        <v>242</v>
      </c>
      <c r="D135" s="1" t="s">
        <v>391</v>
      </c>
      <c r="E135">
        <f t="shared" ca="1" si="14"/>
        <v>0</v>
      </c>
      <c r="H135" t="str">
        <f t="shared" ca="1" si="15"/>
        <v>'READY GRP'!</v>
      </c>
      <c r="I135" t="str">
        <f t="shared" ca="1" si="16"/>
        <v>'READY GRP'!</v>
      </c>
      <c r="J135">
        <f t="shared" ca="1" si="20"/>
        <v>0</v>
      </c>
      <c r="K135">
        <f t="shared" ca="1" si="20"/>
        <v>0</v>
      </c>
      <c r="L135">
        <f t="shared" ca="1" si="20"/>
        <v>0</v>
      </c>
      <c r="M135">
        <f t="shared" ca="1" si="20"/>
        <v>0</v>
      </c>
      <c r="N135">
        <f t="shared" ca="1" si="20"/>
        <v>0</v>
      </c>
      <c r="O135" t="str">
        <f t="shared" ca="1" si="17"/>
        <v>E:AC</v>
      </c>
      <c r="P135" t="str">
        <f t="shared" ca="1" si="18"/>
        <v>E10:AC10</v>
      </c>
    </row>
    <row r="136" spans="1:16">
      <c r="A136" t="str">
        <f t="shared" si="12"/>
        <v>05</v>
      </c>
      <c r="B136" t="str">
        <f t="shared" ca="1" si="13"/>
        <v>GRP</v>
      </c>
      <c r="C136" t="s">
        <v>242</v>
      </c>
      <c r="D136" s="1" t="s">
        <v>392</v>
      </c>
      <c r="E136">
        <f t="shared" ca="1" si="14"/>
        <v>0</v>
      </c>
      <c r="H136" t="str">
        <f t="shared" ca="1" si="15"/>
        <v>'READY GRP'!</v>
      </c>
      <c r="I136" t="str">
        <f t="shared" ca="1" si="16"/>
        <v>'READY GRP'!</v>
      </c>
      <c r="J136">
        <f t="shared" ca="1" si="20"/>
        <v>0</v>
      </c>
      <c r="K136">
        <f t="shared" ca="1" si="20"/>
        <v>0</v>
      </c>
      <c r="L136">
        <f t="shared" ca="1" si="20"/>
        <v>0</v>
      </c>
      <c r="M136">
        <f t="shared" ca="1" si="20"/>
        <v>0</v>
      </c>
      <c r="N136">
        <f t="shared" ca="1" si="20"/>
        <v>0</v>
      </c>
      <c r="O136" t="str">
        <f t="shared" ca="1" si="17"/>
        <v>E:AC</v>
      </c>
      <c r="P136" t="str">
        <f t="shared" ca="1" si="18"/>
        <v>E10:AC10</v>
      </c>
    </row>
    <row r="137" spans="1:16">
      <c r="A137" t="str">
        <f t="shared" si="12"/>
        <v>06</v>
      </c>
      <c r="B137" t="str">
        <f t="shared" ca="1" si="13"/>
        <v>GRP</v>
      </c>
      <c r="C137" t="s">
        <v>242</v>
      </c>
      <c r="D137" s="1" t="s">
        <v>393</v>
      </c>
      <c r="E137">
        <f t="shared" ca="1" si="14"/>
        <v>0</v>
      </c>
      <c r="H137" t="str">
        <f t="shared" ca="1" si="15"/>
        <v>'READY GRP'!</v>
      </c>
      <c r="I137" t="str">
        <f t="shared" ca="1" si="16"/>
        <v>'READY GRP'!</v>
      </c>
      <c r="J137">
        <f t="shared" ca="1" si="20"/>
        <v>0</v>
      </c>
      <c r="K137">
        <f t="shared" ca="1" si="20"/>
        <v>0</v>
      </c>
      <c r="L137">
        <f t="shared" ca="1" si="20"/>
        <v>0</v>
      </c>
      <c r="M137">
        <f t="shared" ca="1" si="20"/>
        <v>0</v>
      </c>
      <c r="N137">
        <f t="shared" ca="1" si="20"/>
        <v>0</v>
      </c>
      <c r="O137" t="str">
        <f t="shared" ca="1" si="17"/>
        <v>E:AC</v>
      </c>
      <c r="P137" t="str">
        <f t="shared" ca="1" si="18"/>
        <v>E10:AC10</v>
      </c>
    </row>
    <row r="138" spans="1:16">
      <c r="A138" t="str">
        <f t="shared" si="12"/>
        <v>07</v>
      </c>
      <c r="B138" t="str">
        <f t="shared" ca="1" si="13"/>
        <v>GRP</v>
      </c>
      <c r="C138" t="s">
        <v>242</v>
      </c>
      <c r="D138" s="1" t="s">
        <v>394</v>
      </c>
      <c r="E138">
        <f t="shared" ca="1" si="14"/>
        <v>0</v>
      </c>
      <c r="H138" t="str">
        <f t="shared" ca="1" si="15"/>
        <v>'READY GRP'!</v>
      </c>
      <c r="I138" t="str">
        <f t="shared" ca="1" si="16"/>
        <v>'READY GRP'!</v>
      </c>
      <c r="J138">
        <f t="shared" ca="1" si="20"/>
        <v>0</v>
      </c>
      <c r="K138">
        <f t="shared" ca="1" si="20"/>
        <v>0</v>
      </c>
      <c r="L138">
        <f t="shared" ca="1" si="20"/>
        <v>0</v>
      </c>
      <c r="M138">
        <f t="shared" ca="1" si="20"/>
        <v>0</v>
      </c>
      <c r="N138">
        <f t="shared" ca="1" si="20"/>
        <v>0</v>
      </c>
      <c r="O138" t="str">
        <f t="shared" ca="1" si="17"/>
        <v>E:AC</v>
      </c>
      <c r="P138" t="str">
        <f t="shared" ca="1" si="18"/>
        <v>E10:AC10</v>
      </c>
    </row>
    <row r="139" spans="1:16">
      <c r="A139" t="str">
        <f t="shared" si="12"/>
        <v>08</v>
      </c>
      <c r="B139" t="str">
        <f t="shared" ca="1" si="13"/>
        <v>GRP</v>
      </c>
      <c r="C139" t="s">
        <v>242</v>
      </c>
      <c r="D139" s="1" t="s">
        <v>395</v>
      </c>
      <c r="E139">
        <f t="shared" ca="1" si="14"/>
        <v>0</v>
      </c>
      <c r="H139" t="str">
        <f t="shared" ca="1" si="15"/>
        <v>'READY GRP'!</v>
      </c>
      <c r="I139" t="str">
        <f t="shared" ca="1" si="16"/>
        <v>'READY GRP'!</v>
      </c>
      <c r="J139">
        <f t="shared" ca="1" si="20"/>
        <v>0</v>
      </c>
      <c r="K139">
        <f t="shared" ca="1" si="20"/>
        <v>0</v>
      </c>
      <c r="L139">
        <f t="shared" ca="1" si="20"/>
        <v>0</v>
      </c>
      <c r="M139">
        <f t="shared" ca="1" si="20"/>
        <v>0</v>
      </c>
      <c r="N139">
        <f t="shared" ca="1" si="20"/>
        <v>0</v>
      </c>
      <c r="O139" t="str">
        <f t="shared" ca="1" si="17"/>
        <v>E:AC</v>
      </c>
      <c r="P139" t="str">
        <f t="shared" ca="1" si="18"/>
        <v>E10:AC10</v>
      </c>
    </row>
    <row r="140" spans="1:16">
      <c r="A140" t="str">
        <f t="shared" si="12"/>
        <v>09</v>
      </c>
      <c r="B140" t="str">
        <f t="shared" ca="1" si="13"/>
        <v>GRP</v>
      </c>
      <c r="C140" t="s">
        <v>242</v>
      </c>
      <c r="D140" s="1" t="s">
        <v>396</v>
      </c>
      <c r="E140">
        <f t="shared" ca="1" si="14"/>
        <v>0</v>
      </c>
      <c r="H140" t="str">
        <f t="shared" ca="1" si="15"/>
        <v>'READY GRP'!</v>
      </c>
      <c r="I140" t="str">
        <f t="shared" ca="1" si="16"/>
        <v>'READY GRP'!</v>
      </c>
      <c r="J140">
        <f t="shared" ca="1" si="20"/>
        <v>0</v>
      </c>
      <c r="K140">
        <f t="shared" ca="1" si="20"/>
        <v>0</v>
      </c>
      <c r="L140">
        <f t="shared" ca="1" si="20"/>
        <v>0</v>
      </c>
      <c r="M140">
        <f t="shared" ca="1" si="20"/>
        <v>0</v>
      </c>
      <c r="N140">
        <f t="shared" ca="1" si="20"/>
        <v>0</v>
      </c>
      <c r="O140" t="str">
        <f t="shared" ca="1" si="17"/>
        <v>E:AC</v>
      </c>
      <c r="P140" t="str">
        <f t="shared" ca="1" si="18"/>
        <v>E10:AC10</v>
      </c>
    </row>
    <row r="141" spans="1:16">
      <c r="A141" t="str">
        <f t="shared" si="12"/>
        <v>10</v>
      </c>
      <c r="B141" t="str">
        <f t="shared" ca="1" si="13"/>
        <v>GRP</v>
      </c>
      <c r="C141" t="s">
        <v>242</v>
      </c>
      <c r="D141" s="1" t="s">
        <v>397</v>
      </c>
      <c r="E141">
        <f t="shared" ca="1" si="14"/>
        <v>0</v>
      </c>
      <c r="H141" t="str">
        <f t="shared" ca="1" si="15"/>
        <v>'READY GRP'!</v>
      </c>
      <c r="I141" t="str">
        <f t="shared" ca="1" si="16"/>
        <v>'READY GRP'!</v>
      </c>
      <c r="J141">
        <f t="shared" ca="1" si="20"/>
        <v>0</v>
      </c>
      <c r="K141">
        <f t="shared" ca="1" si="20"/>
        <v>0</v>
      </c>
      <c r="L141">
        <f t="shared" ca="1" si="20"/>
        <v>0</v>
      </c>
      <c r="M141">
        <f t="shared" ca="1" si="20"/>
        <v>0</v>
      </c>
      <c r="N141">
        <f t="shared" ca="1" si="20"/>
        <v>0</v>
      </c>
      <c r="O141" t="str">
        <f t="shared" ca="1" si="17"/>
        <v>E:AC</v>
      </c>
      <c r="P141" t="str">
        <f t="shared" ca="1" si="18"/>
        <v>E10:AC10</v>
      </c>
    </row>
    <row r="142" spans="1:16">
      <c r="A142" t="str">
        <f t="shared" si="12"/>
        <v>11</v>
      </c>
      <c r="B142" t="str">
        <f t="shared" ca="1" si="13"/>
        <v>GRP</v>
      </c>
      <c r="C142" t="s">
        <v>242</v>
      </c>
      <c r="D142" s="1" t="s">
        <v>398</v>
      </c>
      <c r="E142">
        <f t="shared" ca="1" si="14"/>
        <v>0</v>
      </c>
      <c r="H142" t="str">
        <f t="shared" ca="1" si="15"/>
        <v>'READY GRP'!</v>
      </c>
      <c r="I142" t="str">
        <f t="shared" ca="1" si="16"/>
        <v>'READY GRP'!</v>
      </c>
      <c r="J142">
        <f t="shared" ca="1" si="20"/>
        <v>0</v>
      </c>
      <c r="K142">
        <f t="shared" ca="1" si="20"/>
        <v>0</v>
      </c>
      <c r="L142">
        <f t="shared" ca="1" si="20"/>
        <v>0</v>
      </c>
      <c r="M142">
        <f t="shared" ca="1" si="20"/>
        <v>0</v>
      </c>
      <c r="N142">
        <f t="shared" ca="1" si="20"/>
        <v>0</v>
      </c>
      <c r="O142" t="str">
        <f t="shared" ca="1" si="17"/>
        <v>E:AC</v>
      </c>
      <c r="P142" t="str">
        <f t="shared" ca="1" si="18"/>
        <v>E10:AC10</v>
      </c>
    </row>
    <row r="143" spans="1:16">
      <c r="A143" t="str">
        <f t="shared" si="12"/>
        <v>12</v>
      </c>
      <c r="B143" t="str">
        <f t="shared" ca="1" si="13"/>
        <v>GRP</v>
      </c>
      <c r="C143" t="s">
        <v>242</v>
      </c>
      <c r="D143" s="1" t="s">
        <v>399</v>
      </c>
      <c r="E143">
        <f t="shared" ca="1" si="14"/>
        <v>0</v>
      </c>
      <c r="H143" t="str">
        <f t="shared" ca="1" si="15"/>
        <v>'READY GRP'!</v>
      </c>
      <c r="I143" t="str">
        <f t="shared" ca="1" si="16"/>
        <v>'READY GRP'!</v>
      </c>
      <c r="J143">
        <f t="shared" ca="1" si="20"/>
        <v>0</v>
      </c>
      <c r="K143">
        <f t="shared" ca="1" si="20"/>
        <v>0</v>
      </c>
      <c r="L143">
        <f t="shared" ca="1" si="20"/>
        <v>0</v>
      </c>
      <c r="M143">
        <f t="shared" ca="1" si="20"/>
        <v>0</v>
      </c>
      <c r="N143">
        <f t="shared" ca="1" si="20"/>
        <v>0</v>
      </c>
      <c r="O143" t="str">
        <f t="shared" ca="1" si="17"/>
        <v>E:AC</v>
      </c>
      <c r="P143" t="str">
        <f t="shared" ca="1" si="18"/>
        <v>E10:AC10</v>
      </c>
    </row>
    <row r="144" spans="1:16">
      <c r="A144" t="str">
        <f t="shared" ref="A144:A207" si="21">MID(D144,LEN(C144)+2,LEN(D144)-LEN(C144))</f>
        <v>13</v>
      </c>
      <c r="B144" t="str">
        <f t="shared" ref="B144:B207" ca="1" si="22">VLOOKUP(H144,$A$1:$K$6,11,FALSE)</f>
        <v>GRP</v>
      </c>
      <c r="C144" t="s">
        <v>242</v>
      </c>
      <c r="D144" s="1" t="s">
        <v>400</v>
      </c>
      <c r="E144">
        <f t="shared" ref="E144:E207" ca="1" si="23">IFERROR(VLOOKUP(C144,INDIRECT($H144&amp;$O144),MATCH($A144,INDIRECT($H144&amp;$P144),0),FALSE),0)</f>
        <v>0</v>
      </c>
      <c r="H144" t="str">
        <f t="shared" ref="H144:H207" ca="1" si="24">IF(I144&lt;&gt;0,I144,IF(J144&lt;&gt;0,J144,IF(K144&lt;&gt;0,K144,IF(L144&lt;&gt;0,L144,IF(M144&lt;&gt;0,M144,N144)))))</f>
        <v>'READY GRP'!</v>
      </c>
      <c r="I144" t="str">
        <f t="shared" ref="I144:I207" ca="1" si="25">IF(IFERROR(VLOOKUP($C144,INDIRECT(I$14&amp;"E:E"),1,FALSE),0)&lt;&gt;0,I$14,0)</f>
        <v>'READY GRP'!</v>
      </c>
      <c r="J144">
        <f t="shared" ca="1" si="20"/>
        <v>0</v>
      </c>
      <c r="K144">
        <f t="shared" ca="1" si="20"/>
        <v>0</v>
      </c>
      <c r="L144">
        <f t="shared" ca="1" si="20"/>
        <v>0</v>
      </c>
      <c r="M144">
        <f t="shared" ca="1" si="20"/>
        <v>0</v>
      </c>
      <c r="N144">
        <f t="shared" ca="1" si="20"/>
        <v>0</v>
      </c>
      <c r="O144" t="str">
        <f t="shared" ref="O144:O207" ca="1" si="26">VLOOKUP($H144,$G$8:$I$13,2,FALSE)</f>
        <v>E:AC</v>
      </c>
      <c r="P144" t="str">
        <f t="shared" ref="P144:P207" ca="1" si="27">VLOOKUP($H144,$G$8:$I$13,3,FALSE)</f>
        <v>E10:AC10</v>
      </c>
    </row>
    <row r="145" spans="1:16">
      <c r="A145" t="str">
        <f t="shared" si="21"/>
        <v>01</v>
      </c>
      <c r="B145" t="str">
        <f t="shared" ca="1" si="22"/>
        <v>GRP</v>
      </c>
      <c r="C145" t="s">
        <v>250</v>
      </c>
      <c r="D145" s="1" t="s">
        <v>401</v>
      </c>
      <c r="E145">
        <f t="shared" ca="1" si="23"/>
        <v>0</v>
      </c>
      <c r="H145" t="str">
        <f t="shared" ca="1" si="24"/>
        <v>'READY GRP'!</v>
      </c>
      <c r="I145" t="str">
        <f t="shared" ca="1" si="25"/>
        <v>'READY GRP'!</v>
      </c>
      <c r="J145">
        <f t="shared" ca="1" si="20"/>
        <v>0</v>
      </c>
      <c r="K145">
        <f t="shared" ca="1" si="20"/>
        <v>0</v>
      </c>
      <c r="L145">
        <f t="shared" ca="1" si="20"/>
        <v>0</v>
      </c>
      <c r="M145">
        <f t="shared" ca="1" si="20"/>
        <v>0</v>
      </c>
      <c r="N145">
        <f t="shared" ca="1" si="20"/>
        <v>0</v>
      </c>
      <c r="O145" t="str">
        <f t="shared" ca="1" si="26"/>
        <v>E:AC</v>
      </c>
      <c r="P145" t="str">
        <f t="shared" ca="1" si="27"/>
        <v>E10:AC10</v>
      </c>
    </row>
    <row r="146" spans="1:16">
      <c r="A146" t="str">
        <f t="shared" si="21"/>
        <v>02</v>
      </c>
      <c r="B146" t="str">
        <f t="shared" ca="1" si="22"/>
        <v>GRP</v>
      </c>
      <c r="C146" t="s">
        <v>250</v>
      </c>
      <c r="D146" s="1" t="s">
        <v>402</v>
      </c>
      <c r="E146">
        <f t="shared" ca="1" si="23"/>
        <v>0</v>
      </c>
      <c r="H146" t="str">
        <f t="shared" ca="1" si="24"/>
        <v>'READY GRP'!</v>
      </c>
      <c r="I146" t="str">
        <f t="shared" ca="1" si="25"/>
        <v>'READY GRP'!</v>
      </c>
      <c r="J146">
        <f t="shared" ca="1" si="20"/>
        <v>0</v>
      </c>
      <c r="K146">
        <f t="shared" ca="1" si="20"/>
        <v>0</v>
      </c>
      <c r="L146">
        <f t="shared" ca="1" si="20"/>
        <v>0</v>
      </c>
      <c r="M146">
        <f t="shared" ca="1" si="20"/>
        <v>0</v>
      </c>
      <c r="N146">
        <f t="shared" ca="1" si="20"/>
        <v>0</v>
      </c>
      <c r="O146" t="str">
        <f t="shared" ca="1" si="26"/>
        <v>E:AC</v>
      </c>
      <c r="P146" t="str">
        <f t="shared" ca="1" si="27"/>
        <v>E10:AC10</v>
      </c>
    </row>
    <row r="147" spans="1:16">
      <c r="A147" t="str">
        <f t="shared" si="21"/>
        <v>03</v>
      </c>
      <c r="B147" t="str">
        <f t="shared" ca="1" si="22"/>
        <v>GRP</v>
      </c>
      <c r="C147" t="s">
        <v>250</v>
      </c>
      <c r="D147" s="1" t="s">
        <v>403</v>
      </c>
      <c r="E147">
        <f t="shared" ca="1" si="23"/>
        <v>0</v>
      </c>
      <c r="H147" t="str">
        <f t="shared" ca="1" si="24"/>
        <v>'READY GRP'!</v>
      </c>
      <c r="I147" t="str">
        <f t="shared" ca="1" si="25"/>
        <v>'READY GRP'!</v>
      </c>
      <c r="J147">
        <f t="shared" ca="1" si="20"/>
        <v>0</v>
      </c>
      <c r="K147">
        <f t="shared" ca="1" si="20"/>
        <v>0</v>
      </c>
      <c r="L147">
        <f t="shared" ca="1" si="20"/>
        <v>0</v>
      </c>
      <c r="M147">
        <f t="shared" ca="1" si="20"/>
        <v>0</v>
      </c>
      <c r="N147">
        <f t="shared" ca="1" si="20"/>
        <v>0</v>
      </c>
      <c r="O147" t="str">
        <f t="shared" ca="1" si="26"/>
        <v>E:AC</v>
      </c>
      <c r="P147" t="str">
        <f t="shared" ca="1" si="27"/>
        <v>E10:AC10</v>
      </c>
    </row>
    <row r="148" spans="1:16">
      <c r="A148" t="str">
        <f t="shared" si="21"/>
        <v>04</v>
      </c>
      <c r="B148" t="str">
        <f t="shared" ca="1" si="22"/>
        <v>GRP</v>
      </c>
      <c r="C148" t="s">
        <v>250</v>
      </c>
      <c r="D148" s="1" t="s">
        <v>404</v>
      </c>
      <c r="E148">
        <f t="shared" ca="1" si="23"/>
        <v>0</v>
      </c>
      <c r="H148" t="str">
        <f t="shared" ca="1" si="24"/>
        <v>'READY GRP'!</v>
      </c>
      <c r="I148" t="str">
        <f t="shared" ca="1" si="25"/>
        <v>'READY GRP'!</v>
      </c>
      <c r="J148">
        <f t="shared" ca="1" si="20"/>
        <v>0</v>
      </c>
      <c r="K148">
        <f t="shared" ca="1" si="20"/>
        <v>0</v>
      </c>
      <c r="L148">
        <f t="shared" ca="1" si="20"/>
        <v>0</v>
      </c>
      <c r="M148">
        <f t="shared" ca="1" si="20"/>
        <v>0</v>
      </c>
      <c r="N148">
        <f t="shared" ca="1" si="20"/>
        <v>0</v>
      </c>
      <c r="O148" t="str">
        <f t="shared" ca="1" si="26"/>
        <v>E:AC</v>
      </c>
      <c r="P148" t="str">
        <f t="shared" ca="1" si="27"/>
        <v>E10:AC10</v>
      </c>
    </row>
    <row r="149" spans="1:16">
      <c r="A149" t="str">
        <f t="shared" si="21"/>
        <v>05</v>
      </c>
      <c r="B149" t="str">
        <f t="shared" ca="1" si="22"/>
        <v>GRP</v>
      </c>
      <c r="C149" t="s">
        <v>250</v>
      </c>
      <c r="D149" s="1" t="s">
        <v>405</v>
      </c>
      <c r="E149">
        <f t="shared" ca="1" si="23"/>
        <v>0</v>
      </c>
      <c r="H149" t="str">
        <f t="shared" ca="1" si="24"/>
        <v>'READY GRP'!</v>
      </c>
      <c r="I149" t="str">
        <f t="shared" ca="1" si="25"/>
        <v>'READY GRP'!</v>
      </c>
      <c r="J149">
        <f t="shared" ca="1" si="20"/>
        <v>0</v>
      </c>
      <c r="K149">
        <f t="shared" ca="1" si="20"/>
        <v>0</v>
      </c>
      <c r="L149">
        <f t="shared" ca="1" si="20"/>
        <v>0</v>
      </c>
      <c r="M149">
        <f t="shared" ca="1" si="20"/>
        <v>0</v>
      </c>
      <c r="N149">
        <f t="shared" ca="1" si="20"/>
        <v>0</v>
      </c>
      <c r="O149" t="str">
        <f t="shared" ca="1" si="26"/>
        <v>E:AC</v>
      </c>
      <c r="P149" t="str">
        <f t="shared" ca="1" si="27"/>
        <v>E10:AC10</v>
      </c>
    </row>
    <row r="150" spans="1:16">
      <c r="A150" t="str">
        <f t="shared" si="21"/>
        <v>06</v>
      </c>
      <c r="B150" t="str">
        <f t="shared" ca="1" si="22"/>
        <v>GRP</v>
      </c>
      <c r="C150" t="s">
        <v>250</v>
      </c>
      <c r="D150" s="1" t="s">
        <v>406</v>
      </c>
      <c r="E150">
        <f t="shared" ca="1" si="23"/>
        <v>0</v>
      </c>
      <c r="H150" t="str">
        <f t="shared" ca="1" si="24"/>
        <v>'READY GRP'!</v>
      </c>
      <c r="I150" t="str">
        <f t="shared" ca="1" si="25"/>
        <v>'READY GRP'!</v>
      </c>
      <c r="J150">
        <f t="shared" ca="1" si="20"/>
        <v>0</v>
      </c>
      <c r="K150">
        <f t="shared" ca="1" si="20"/>
        <v>0</v>
      </c>
      <c r="L150">
        <f t="shared" ca="1" si="20"/>
        <v>0</v>
      </c>
      <c r="M150">
        <f t="shared" ca="1" si="20"/>
        <v>0</v>
      </c>
      <c r="N150">
        <f t="shared" ca="1" si="20"/>
        <v>0</v>
      </c>
      <c r="O150" t="str">
        <f t="shared" ca="1" si="26"/>
        <v>E:AC</v>
      </c>
      <c r="P150" t="str">
        <f t="shared" ca="1" si="27"/>
        <v>E10:AC10</v>
      </c>
    </row>
    <row r="151" spans="1:16">
      <c r="A151" t="str">
        <f t="shared" si="21"/>
        <v>07</v>
      </c>
      <c r="B151" t="str">
        <f t="shared" ca="1" si="22"/>
        <v>GRP</v>
      </c>
      <c r="C151" t="s">
        <v>250</v>
      </c>
      <c r="D151" s="1" t="s">
        <v>407</v>
      </c>
      <c r="E151">
        <f t="shared" ca="1" si="23"/>
        <v>0</v>
      </c>
      <c r="H151" t="str">
        <f t="shared" ca="1" si="24"/>
        <v>'READY GRP'!</v>
      </c>
      <c r="I151" t="str">
        <f t="shared" ca="1" si="25"/>
        <v>'READY GRP'!</v>
      </c>
      <c r="J151">
        <f t="shared" ca="1" si="20"/>
        <v>0</v>
      </c>
      <c r="K151">
        <f t="shared" ca="1" si="20"/>
        <v>0</v>
      </c>
      <c r="L151">
        <f t="shared" ca="1" si="20"/>
        <v>0</v>
      </c>
      <c r="M151">
        <f t="shared" ca="1" si="20"/>
        <v>0</v>
      </c>
      <c r="N151">
        <f t="shared" ca="1" si="20"/>
        <v>0</v>
      </c>
      <c r="O151" t="str">
        <f t="shared" ca="1" si="26"/>
        <v>E:AC</v>
      </c>
      <c r="P151" t="str">
        <f t="shared" ca="1" si="27"/>
        <v>E10:AC10</v>
      </c>
    </row>
    <row r="152" spans="1:16">
      <c r="A152" t="str">
        <f t="shared" si="21"/>
        <v>08</v>
      </c>
      <c r="B152" t="str">
        <f t="shared" ca="1" si="22"/>
        <v>GRP</v>
      </c>
      <c r="C152" t="s">
        <v>250</v>
      </c>
      <c r="D152" s="1" t="s">
        <v>408</v>
      </c>
      <c r="E152">
        <f t="shared" ca="1" si="23"/>
        <v>0</v>
      </c>
      <c r="H152" t="str">
        <f t="shared" ca="1" si="24"/>
        <v>'READY GRP'!</v>
      </c>
      <c r="I152" t="str">
        <f t="shared" ca="1" si="25"/>
        <v>'READY GRP'!</v>
      </c>
      <c r="J152">
        <f t="shared" ca="1" si="20"/>
        <v>0</v>
      </c>
      <c r="K152">
        <f t="shared" ca="1" si="20"/>
        <v>0</v>
      </c>
      <c r="L152">
        <f t="shared" ca="1" si="20"/>
        <v>0</v>
      </c>
      <c r="M152">
        <f t="shared" ca="1" si="20"/>
        <v>0</v>
      </c>
      <c r="N152">
        <f t="shared" ca="1" si="20"/>
        <v>0</v>
      </c>
      <c r="O152" t="str">
        <f t="shared" ca="1" si="26"/>
        <v>E:AC</v>
      </c>
      <c r="P152" t="str">
        <f t="shared" ca="1" si="27"/>
        <v>E10:AC10</v>
      </c>
    </row>
    <row r="153" spans="1:16">
      <c r="A153" t="str">
        <f t="shared" si="21"/>
        <v>09</v>
      </c>
      <c r="B153" t="str">
        <f t="shared" ca="1" si="22"/>
        <v>GRP</v>
      </c>
      <c r="C153" t="s">
        <v>250</v>
      </c>
      <c r="D153" s="1" t="s">
        <v>409</v>
      </c>
      <c r="E153">
        <f t="shared" ca="1" si="23"/>
        <v>0</v>
      </c>
      <c r="H153" t="str">
        <f t="shared" ca="1" si="24"/>
        <v>'READY GRP'!</v>
      </c>
      <c r="I153" t="str">
        <f t="shared" ca="1" si="25"/>
        <v>'READY GRP'!</v>
      </c>
      <c r="J153">
        <f t="shared" ca="1" si="20"/>
        <v>0</v>
      </c>
      <c r="K153">
        <f t="shared" ca="1" si="20"/>
        <v>0</v>
      </c>
      <c r="L153">
        <f t="shared" ca="1" si="20"/>
        <v>0</v>
      </c>
      <c r="M153">
        <f t="shared" ca="1" si="20"/>
        <v>0</v>
      </c>
      <c r="N153">
        <f t="shared" ca="1" si="20"/>
        <v>0</v>
      </c>
      <c r="O153" t="str">
        <f t="shared" ca="1" si="26"/>
        <v>E:AC</v>
      </c>
      <c r="P153" t="str">
        <f t="shared" ca="1" si="27"/>
        <v>E10:AC10</v>
      </c>
    </row>
    <row r="154" spans="1:16">
      <c r="A154" t="str">
        <f t="shared" si="21"/>
        <v>10</v>
      </c>
      <c r="B154" t="str">
        <f t="shared" ca="1" si="22"/>
        <v>GRP</v>
      </c>
      <c r="C154" t="s">
        <v>250</v>
      </c>
      <c r="D154" s="1" t="s">
        <v>410</v>
      </c>
      <c r="E154">
        <f t="shared" ca="1" si="23"/>
        <v>0</v>
      </c>
      <c r="H154" t="str">
        <f t="shared" ca="1" si="24"/>
        <v>'READY GRP'!</v>
      </c>
      <c r="I154" t="str">
        <f t="shared" ca="1" si="25"/>
        <v>'READY GRP'!</v>
      </c>
      <c r="J154">
        <f t="shared" ca="1" si="20"/>
        <v>0</v>
      </c>
      <c r="K154">
        <f t="shared" ca="1" si="20"/>
        <v>0</v>
      </c>
      <c r="L154">
        <f t="shared" ca="1" si="20"/>
        <v>0</v>
      </c>
      <c r="M154">
        <f t="shared" ca="1" si="20"/>
        <v>0</v>
      </c>
      <c r="N154">
        <f t="shared" ca="1" si="20"/>
        <v>0</v>
      </c>
      <c r="O154" t="str">
        <f t="shared" ca="1" si="26"/>
        <v>E:AC</v>
      </c>
      <c r="P154" t="str">
        <f t="shared" ca="1" si="27"/>
        <v>E10:AC10</v>
      </c>
    </row>
    <row r="155" spans="1:16">
      <c r="A155" t="str">
        <f t="shared" si="21"/>
        <v>11</v>
      </c>
      <c r="B155" t="str">
        <f t="shared" ca="1" si="22"/>
        <v>GRP</v>
      </c>
      <c r="C155" t="s">
        <v>250</v>
      </c>
      <c r="D155" s="1" t="s">
        <v>411</v>
      </c>
      <c r="E155">
        <f t="shared" ca="1" si="23"/>
        <v>0</v>
      </c>
      <c r="H155" t="str">
        <f t="shared" ca="1" si="24"/>
        <v>'READY GRP'!</v>
      </c>
      <c r="I155" t="str">
        <f t="shared" ca="1" si="25"/>
        <v>'READY GRP'!</v>
      </c>
      <c r="J155">
        <f t="shared" ca="1" si="20"/>
        <v>0</v>
      </c>
      <c r="K155">
        <f t="shared" ca="1" si="20"/>
        <v>0</v>
      </c>
      <c r="L155">
        <f t="shared" ca="1" si="20"/>
        <v>0</v>
      </c>
      <c r="M155">
        <f t="shared" ca="1" si="20"/>
        <v>0</v>
      </c>
      <c r="N155">
        <f t="shared" ca="1" si="20"/>
        <v>0</v>
      </c>
      <c r="O155" t="str">
        <f t="shared" ca="1" si="26"/>
        <v>E:AC</v>
      </c>
      <c r="P155" t="str">
        <f t="shared" ca="1" si="27"/>
        <v>E10:AC10</v>
      </c>
    </row>
    <row r="156" spans="1:16">
      <c r="A156" t="str">
        <f t="shared" si="21"/>
        <v>12</v>
      </c>
      <c r="B156" t="str">
        <f t="shared" ca="1" si="22"/>
        <v>GRP</v>
      </c>
      <c r="C156" t="s">
        <v>250</v>
      </c>
      <c r="D156" s="1" t="s">
        <v>412</v>
      </c>
      <c r="E156">
        <f t="shared" ca="1" si="23"/>
        <v>0</v>
      </c>
      <c r="H156" t="str">
        <f t="shared" ca="1" si="24"/>
        <v>'READY GRP'!</v>
      </c>
      <c r="I156" t="str">
        <f t="shared" ca="1" si="25"/>
        <v>'READY GRP'!</v>
      </c>
      <c r="J156">
        <f t="shared" ca="1" si="20"/>
        <v>0</v>
      </c>
      <c r="K156">
        <f t="shared" ca="1" si="20"/>
        <v>0</v>
      </c>
      <c r="L156">
        <f t="shared" ca="1" si="20"/>
        <v>0</v>
      </c>
      <c r="M156">
        <f t="shared" ca="1" si="20"/>
        <v>0</v>
      </c>
      <c r="N156">
        <f t="shared" ca="1" si="20"/>
        <v>0</v>
      </c>
      <c r="O156" t="str">
        <f t="shared" ca="1" si="26"/>
        <v>E:AC</v>
      </c>
      <c r="P156" t="str">
        <f t="shared" ca="1" si="27"/>
        <v>E10:AC10</v>
      </c>
    </row>
    <row r="157" spans="1:16">
      <c r="A157" t="str">
        <f t="shared" si="21"/>
        <v>13</v>
      </c>
      <c r="B157" t="str">
        <f t="shared" ca="1" si="22"/>
        <v>GRP</v>
      </c>
      <c r="C157" t="s">
        <v>250</v>
      </c>
      <c r="D157" s="1" t="s">
        <v>413</v>
      </c>
      <c r="E157">
        <f t="shared" ca="1" si="23"/>
        <v>0</v>
      </c>
      <c r="H157" t="str">
        <f t="shared" ca="1" si="24"/>
        <v>'READY GRP'!</v>
      </c>
      <c r="I157" t="str">
        <f t="shared" ca="1" si="25"/>
        <v>'READY GRP'!</v>
      </c>
      <c r="J157">
        <f t="shared" ca="1" si="20"/>
        <v>0</v>
      </c>
      <c r="K157">
        <f t="shared" ca="1" si="20"/>
        <v>0</v>
      </c>
      <c r="L157">
        <f t="shared" ca="1" si="20"/>
        <v>0</v>
      </c>
      <c r="M157">
        <f t="shared" ca="1" si="20"/>
        <v>0</v>
      </c>
      <c r="N157">
        <f t="shared" ca="1" si="20"/>
        <v>0</v>
      </c>
      <c r="O157" t="str">
        <f t="shared" ca="1" si="26"/>
        <v>E:AC</v>
      </c>
      <c r="P157" t="str">
        <f t="shared" ca="1" si="27"/>
        <v>E10:AC10</v>
      </c>
    </row>
    <row r="158" spans="1:16">
      <c r="A158" t="str">
        <f t="shared" si="21"/>
        <v>01</v>
      </c>
      <c r="B158" t="str">
        <f t="shared" ca="1" si="22"/>
        <v>GRP</v>
      </c>
      <c r="C158" t="s">
        <v>251</v>
      </c>
      <c r="D158" s="1" t="s">
        <v>414</v>
      </c>
      <c r="E158">
        <f t="shared" ca="1" si="23"/>
        <v>0</v>
      </c>
      <c r="H158" t="str">
        <f t="shared" ca="1" si="24"/>
        <v>'READY GRP'!</v>
      </c>
      <c r="I158" t="str">
        <f t="shared" ca="1" si="25"/>
        <v>'READY GRP'!</v>
      </c>
      <c r="J158">
        <f t="shared" ca="1" si="20"/>
        <v>0</v>
      </c>
      <c r="K158">
        <f t="shared" ca="1" si="20"/>
        <v>0</v>
      </c>
      <c r="L158">
        <f t="shared" ca="1" si="20"/>
        <v>0</v>
      </c>
      <c r="M158">
        <f t="shared" ca="1" si="20"/>
        <v>0</v>
      </c>
      <c r="N158">
        <f t="shared" ca="1" si="20"/>
        <v>0</v>
      </c>
      <c r="O158" t="str">
        <f t="shared" ca="1" si="26"/>
        <v>E:AC</v>
      </c>
      <c r="P158" t="str">
        <f t="shared" ca="1" si="27"/>
        <v>E10:AC10</v>
      </c>
    </row>
    <row r="159" spans="1:16">
      <c r="A159" t="str">
        <f t="shared" si="21"/>
        <v>02</v>
      </c>
      <c r="B159" t="str">
        <f t="shared" ca="1" si="22"/>
        <v>GRP</v>
      </c>
      <c r="C159" t="s">
        <v>251</v>
      </c>
      <c r="D159" s="1" t="s">
        <v>415</v>
      </c>
      <c r="E159">
        <f t="shared" ca="1" si="23"/>
        <v>0</v>
      </c>
      <c r="H159" t="str">
        <f t="shared" ca="1" si="24"/>
        <v>'READY GRP'!</v>
      </c>
      <c r="I159" t="str">
        <f t="shared" ca="1" si="25"/>
        <v>'READY GRP'!</v>
      </c>
      <c r="J159">
        <f t="shared" ca="1" si="20"/>
        <v>0</v>
      </c>
      <c r="K159">
        <f t="shared" ca="1" si="20"/>
        <v>0</v>
      </c>
      <c r="L159">
        <f t="shared" ca="1" si="20"/>
        <v>0</v>
      </c>
      <c r="M159">
        <f t="shared" ca="1" si="20"/>
        <v>0</v>
      </c>
      <c r="N159">
        <f t="shared" ca="1" si="20"/>
        <v>0</v>
      </c>
      <c r="O159" t="str">
        <f t="shared" ca="1" si="26"/>
        <v>E:AC</v>
      </c>
      <c r="P159" t="str">
        <f t="shared" ca="1" si="27"/>
        <v>E10:AC10</v>
      </c>
    </row>
    <row r="160" spans="1:16">
      <c r="A160" t="str">
        <f t="shared" si="21"/>
        <v>03</v>
      </c>
      <c r="B160" t="str">
        <f t="shared" ca="1" si="22"/>
        <v>GRP</v>
      </c>
      <c r="C160" t="s">
        <v>251</v>
      </c>
      <c r="D160" s="1" t="s">
        <v>416</v>
      </c>
      <c r="E160">
        <f t="shared" ca="1" si="23"/>
        <v>0</v>
      </c>
      <c r="H160" t="str">
        <f t="shared" ca="1" si="24"/>
        <v>'READY GRP'!</v>
      </c>
      <c r="I160" t="str">
        <f t="shared" ca="1" si="25"/>
        <v>'READY GRP'!</v>
      </c>
      <c r="J160">
        <f t="shared" ca="1" si="20"/>
        <v>0</v>
      </c>
      <c r="K160">
        <f t="shared" ca="1" si="20"/>
        <v>0</v>
      </c>
      <c r="L160">
        <f t="shared" ca="1" si="20"/>
        <v>0</v>
      </c>
      <c r="M160">
        <f t="shared" ca="1" si="20"/>
        <v>0</v>
      </c>
      <c r="N160">
        <f t="shared" ca="1" si="20"/>
        <v>0</v>
      </c>
      <c r="O160" t="str">
        <f t="shared" ca="1" si="26"/>
        <v>E:AC</v>
      </c>
      <c r="P160" t="str">
        <f t="shared" ca="1" si="27"/>
        <v>E10:AC10</v>
      </c>
    </row>
    <row r="161" spans="1:16">
      <c r="A161" t="str">
        <f t="shared" si="21"/>
        <v>04</v>
      </c>
      <c r="B161" t="str">
        <f t="shared" ca="1" si="22"/>
        <v>GRP</v>
      </c>
      <c r="C161" t="s">
        <v>251</v>
      </c>
      <c r="D161" s="1" t="s">
        <v>417</v>
      </c>
      <c r="E161">
        <f t="shared" ca="1" si="23"/>
        <v>0</v>
      </c>
      <c r="H161" t="str">
        <f t="shared" ca="1" si="24"/>
        <v>'READY GRP'!</v>
      </c>
      <c r="I161" t="str">
        <f t="shared" ca="1" si="25"/>
        <v>'READY GRP'!</v>
      </c>
      <c r="J161">
        <f t="shared" ca="1" si="20"/>
        <v>0</v>
      </c>
      <c r="K161">
        <f t="shared" ca="1" si="20"/>
        <v>0</v>
      </c>
      <c r="L161">
        <f t="shared" ca="1" si="20"/>
        <v>0</v>
      </c>
      <c r="M161">
        <f t="shared" ca="1" si="20"/>
        <v>0</v>
      </c>
      <c r="N161">
        <f t="shared" ca="1" si="20"/>
        <v>0</v>
      </c>
      <c r="O161" t="str">
        <f t="shared" ca="1" si="26"/>
        <v>E:AC</v>
      </c>
      <c r="P161" t="str">
        <f t="shared" ca="1" si="27"/>
        <v>E10:AC10</v>
      </c>
    </row>
    <row r="162" spans="1:16">
      <c r="A162" t="str">
        <f t="shared" si="21"/>
        <v>05</v>
      </c>
      <c r="B162" t="str">
        <f t="shared" ca="1" si="22"/>
        <v>GRP</v>
      </c>
      <c r="C162" t="s">
        <v>251</v>
      </c>
      <c r="D162" s="1" t="s">
        <v>418</v>
      </c>
      <c r="E162">
        <f t="shared" ca="1" si="23"/>
        <v>0</v>
      </c>
      <c r="H162" t="str">
        <f t="shared" ca="1" si="24"/>
        <v>'READY GRP'!</v>
      </c>
      <c r="I162" t="str">
        <f t="shared" ca="1" si="25"/>
        <v>'READY GRP'!</v>
      </c>
      <c r="J162">
        <f t="shared" ca="1" si="20"/>
        <v>0</v>
      </c>
      <c r="K162">
        <f t="shared" ca="1" si="20"/>
        <v>0</v>
      </c>
      <c r="L162">
        <f t="shared" ca="1" si="20"/>
        <v>0</v>
      </c>
      <c r="M162">
        <f t="shared" ca="1" si="20"/>
        <v>0</v>
      </c>
      <c r="N162">
        <f t="shared" ca="1" si="20"/>
        <v>0</v>
      </c>
      <c r="O162" t="str">
        <f t="shared" ca="1" si="26"/>
        <v>E:AC</v>
      </c>
      <c r="P162" t="str">
        <f t="shared" ca="1" si="27"/>
        <v>E10:AC10</v>
      </c>
    </row>
    <row r="163" spans="1:16">
      <c r="A163" t="str">
        <f t="shared" si="21"/>
        <v>06</v>
      </c>
      <c r="B163" t="str">
        <f t="shared" ca="1" si="22"/>
        <v>GRP</v>
      </c>
      <c r="C163" t="s">
        <v>251</v>
      </c>
      <c r="D163" s="1" t="s">
        <v>419</v>
      </c>
      <c r="E163">
        <f t="shared" ca="1" si="23"/>
        <v>0</v>
      </c>
      <c r="H163" t="str">
        <f t="shared" ca="1" si="24"/>
        <v>'READY GRP'!</v>
      </c>
      <c r="I163" t="str">
        <f t="shared" ca="1" si="25"/>
        <v>'READY GRP'!</v>
      </c>
      <c r="J163">
        <f t="shared" ca="1" si="20"/>
        <v>0</v>
      </c>
      <c r="K163">
        <f t="shared" ca="1" si="20"/>
        <v>0</v>
      </c>
      <c r="L163">
        <f t="shared" ca="1" si="20"/>
        <v>0</v>
      </c>
      <c r="M163">
        <f t="shared" ca="1" si="20"/>
        <v>0</v>
      </c>
      <c r="N163">
        <f t="shared" ca="1" si="20"/>
        <v>0</v>
      </c>
      <c r="O163" t="str">
        <f t="shared" ca="1" si="26"/>
        <v>E:AC</v>
      </c>
      <c r="P163" t="str">
        <f t="shared" ca="1" si="27"/>
        <v>E10:AC10</v>
      </c>
    </row>
    <row r="164" spans="1:16">
      <c r="A164" t="str">
        <f t="shared" si="21"/>
        <v>07</v>
      </c>
      <c r="B164" t="str">
        <f t="shared" ca="1" si="22"/>
        <v>GRP</v>
      </c>
      <c r="C164" t="s">
        <v>251</v>
      </c>
      <c r="D164" s="1" t="s">
        <v>420</v>
      </c>
      <c r="E164">
        <f t="shared" ca="1" si="23"/>
        <v>0</v>
      </c>
      <c r="H164" t="str">
        <f t="shared" ca="1" si="24"/>
        <v>'READY GRP'!</v>
      </c>
      <c r="I164" t="str">
        <f t="shared" ca="1" si="25"/>
        <v>'READY GRP'!</v>
      </c>
      <c r="J164">
        <f t="shared" ca="1" si="20"/>
        <v>0</v>
      </c>
      <c r="K164">
        <f t="shared" ca="1" si="20"/>
        <v>0</v>
      </c>
      <c r="L164">
        <f t="shared" ca="1" si="20"/>
        <v>0</v>
      </c>
      <c r="M164">
        <f t="shared" ca="1" si="20"/>
        <v>0</v>
      </c>
      <c r="N164">
        <f t="shared" ca="1" si="20"/>
        <v>0</v>
      </c>
      <c r="O164" t="str">
        <f t="shared" ca="1" si="26"/>
        <v>E:AC</v>
      </c>
      <c r="P164" t="str">
        <f t="shared" ca="1" si="27"/>
        <v>E10:AC10</v>
      </c>
    </row>
    <row r="165" spans="1:16">
      <c r="A165" t="str">
        <f t="shared" si="21"/>
        <v>08</v>
      </c>
      <c r="B165" t="str">
        <f t="shared" ca="1" si="22"/>
        <v>GRP</v>
      </c>
      <c r="C165" t="s">
        <v>251</v>
      </c>
      <c r="D165" s="1" t="s">
        <v>421</v>
      </c>
      <c r="E165">
        <f t="shared" ca="1" si="23"/>
        <v>0</v>
      </c>
      <c r="H165" t="str">
        <f t="shared" ca="1" si="24"/>
        <v>'READY GRP'!</v>
      </c>
      <c r="I165" t="str">
        <f t="shared" ca="1" si="25"/>
        <v>'READY GRP'!</v>
      </c>
      <c r="J165">
        <f t="shared" ca="1" si="20"/>
        <v>0</v>
      </c>
      <c r="K165">
        <f t="shared" ca="1" si="20"/>
        <v>0</v>
      </c>
      <c r="L165">
        <f t="shared" ca="1" si="20"/>
        <v>0</v>
      </c>
      <c r="M165">
        <f t="shared" ca="1" si="20"/>
        <v>0</v>
      </c>
      <c r="N165">
        <f t="shared" ca="1" si="20"/>
        <v>0</v>
      </c>
      <c r="O165" t="str">
        <f t="shared" ca="1" si="26"/>
        <v>E:AC</v>
      </c>
      <c r="P165" t="str">
        <f t="shared" ca="1" si="27"/>
        <v>E10:AC10</v>
      </c>
    </row>
    <row r="166" spans="1:16">
      <c r="A166" t="str">
        <f t="shared" si="21"/>
        <v>09</v>
      </c>
      <c r="B166" t="str">
        <f t="shared" ca="1" si="22"/>
        <v>GRP</v>
      </c>
      <c r="C166" t="s">
        <v>251</v>
      </c>
      <c r="D166" s="1" t="s">
        <v>422</v>
      </c>
      <c r="E166">
        <f t="shared" ca="1" si="23"/>
        <v>0</v>
      </c>
      <c r="H166" t="str">
        <f t="shared" ca="1" si="24"/>
        <v>'READY GRP'!</v>
      </c>
      <c r="I166" t="str">
        <f t="shared" ca="1" si="25"/>
        <v>'READY GRP'!</v>
      </c>
      <c r="J166">
        <f t="shared" ca="1" si="20"/>
        <v>0</v>
      </c>
      <c r="K166">
        <f t="shared" ca="1" si="20"/>
        <v>0</v>
      </c>
      <c r="L166">
        <f t="shared" ca="1" si="20"/>
        <v>0</v>
      </c>
      <c r="M166">
        <f t="shared" ca="1" si="20"/>
        <v>0</v>
      </c>
      <c r="N166">
        <f t="shared" ca="1" si="20"/>
        <v>0</v>
      </c>
      <c r="O166" t="str">
        <f t="shared" ca="1" si="26"/>
        <v>E:AC</v>
      </c>
      <c r="P166" t="str">
        <f t="shared" ca="1" si="27"/>
        <v>E10:AC10</v>
      </c>
    </row>
    <row r="167" spans="1:16">
      <c r="A167" t="str">
        <f t="shared" si="21"/>
        <v>10</v>
      </c>
      <c r="B167" t="str">
        <f t="shared" ca="1" si="22"/>
        <v>GRP</v>
      </c>
      <c r="C167" t="s">
        <v>251</v>
      </c>
      <c r="D167" s="1" t="s">
        <v>423</v>
      </c>
      <c r="E167">
        <f t="shared" ca="1" si="23"/>
        <v>0</v>
      </c>
      <c r="H167" t="str">
        <f t="shared" ca="1" si="24"/>
        <v>'READY GRP'!</v>
      </c>
      <c r="I167" t="str">
        <f t="shared" ca="1" si="25"/>
        <v>'READY GRP'!</v>
      </c>
      <c r="J167">
        <f t="shared" ca="1" si="20"/>
        <v>0</v>
      </c>
      <c r="K167">
        <f t="shared" ca="1" si="20"/>
        <v>0</v>
      </c>
      <c r="L167">
        <f t="shared" ca="1" si="20"/>
        <v>0</v>
      </c>
      <c r="M167">
        <f t="shared" ca="1" si="20"/>
        <v>0</v>
      </c>
      <c r="N167">
        <f t="shared" ca="1" si="20"/>
        <v>0</v>
      </c>
      <c r="O167" t="str">
        <f t="shared" ca="1" si="26"/>
        <v>E:AC</v>
      </c>
      <c r="P167" t="str">
        <f t="shared" ca="1" si="27"/>
        <v>E10:AC10</v>
      </c>
    </row>
    <row r="168" spans="1:16">
      <c r="A168" t="str">
        <f t="shared" si="21"/>
        <v>11</v>
      </c>
      <c r="B168" t="str">
        <f t="shared" ca="1" si="22"/>
        <v>GRP</v>
      </c>
      <c r="C168" t="s">
        <v>251</v>
      </c>
      <c r="D168" s="1" t="s">
        <v>424</v>
      </c>
      <c r="E168">
        <f t="shared" ca="1" si="23"/>
        <v>0</v>
      </c>
      <c r="H168" t="str">
        <f t="shared" ca="1" si="24"/>
        <v>'READY GRP'!</v>
      </c>
      <c r="I168" t="str">
        <f t="shared" ca="1" si="25"/>
        <v>'READY GRP'!</v>
      </c>
      <c r="J168">
        <f t="shared" ca="1" si="20"/>
        <v>0</v>
      </c>
      <c r="K168">
        <f t="shared" ca="1" si="20"/>
        <v>0</v>
      </c>
      <c r="L168">
        <f t="shared" ca="1" si="20"/>
        <v>0</v>
      </c>
      <c r="M168">
        <f t="shared" ca="1" si="20"/>
        <v>0</v>
      </c>
      <c r="N168">
        <f t="shared" ca="1" si="20"/>
        <v>0</v>
      </c>
      <c r="O168" t="str">
        <f t="shared" ca="1" si="26"/>
        <v>E:AC</v>
      </c>
      <c r="P168" t="str">
        <f t="shared" ca="1" si="27"/>
        <v>E10:AC10</v>
      </c>
    </row>
    <row r="169" spans="1:16">
      <c r="A169" t="str">
        <f t="shared" si="21"/>
        <v>12</v>
      </c>
      <c r="B169" t="str">
        <f t="shared" ca="1" si="22"/>
        <v>GRP</v>
      </c>
      <c r="C169" t="s">
        <v>251</v>
      </c>
      <c r="D169" s="1" t="s">
        <v>425</v>
      </c>
      <c r="E169">
        <f t="shared" ca="1" si="23"/>
        <v>0</v>
      </c>
      <c r="H169" t="str">
        <f t="shared" ca="1" si="24"/>
        <v>'READY GRP'!</v>
      </c>
      <c r="I169" t="str">
        <f t="shared" ca="1" si="25"/>
        <v>'READY GRP'!</v>
      </c>
      <c r="J169">
        <f t="shared" ca="1" si="20"/>
        <v>0</v>
      </c>
      <c r="K169">
        <f t="shared" ca="1" si="20"/>
        <v>0</v>
      </c>
      <c r="L169">
        <f t="shared" ca="1" si="20"/>
        <v>0</v>
      </c>
      <c r="M169">
        <f t="shared" ca="1" si="20"/>
        <v>0</v>
      </c>
      <c r="N169">
        <f t="shared" ca="1" si="20"/>
        <v>0</v>
      </c>
      <c r="O169" t="str">
        <f t="shared" ca="1" si="26"/>
        <v>E:AC</v>
      </c>
      <c r="P169" t="str">
        <f t="shared" ca="1" si="27"/>
        <v>E10:AC10</v>
      </c>
    </row>
    <row r="170" spans="1:16">
      <c r="A170" t="str">
        <f t="shared" si="21"/>
        <v>13</v>
      </c>
      <c r="B170" t="str">
        <f t="shared" ca="1" si="22"/>
        <v>GRP</v>
      </c>
      <c r="C170" t="s">
        <v>251</v>
      </c>
      <c r="D170" s="1" t="s">
        <v>426</v>
      </c>
      <c r="E170">
        <f t="shared" ca="1" si="23"/>
        <v>0</v>
      </c>
      <c r="H170" t="str">
        <f t="shared" ca="1" si="24"/>
        <v>'READY GRP'!</v>
      </c>
      <c r="I170" t="str">
        <f t="shared" ca="1" si="25"/>
        <v>'READY GRP'!</v>
      </c>
      <c r="J170">
        <f t="shared" ca="1" si="20"/>
        <v>0</v>
      </c>
      <c r="K170">
        <f t="shared" ca="1" si="20"/>
        <v>0</v>
      </c>
      <c r="L170">
        <f t="shared" ca="1" si="20"/>
        <v>0</v>
      </c>
      <c r="M170">
        <f t="shared" ca="1" si="20"/>
        <v>0</v>
      </c>
      <c r="N170">
        <f t="shared" ca="1" si="20"/>
        <v>0</v>
      </c>
      <c r="O170" t="str">
        <f t="shared" ca="1" si="26"/>
        <v>E:AC</v>
      </c>
      <c r="P170" t="str">
        <f t="shared" ca="1" si="27"/>
        <v>E10:AC10</v>
      </c>
    </row>
    <row r="171" spans="1:16">
      <c r="A171" t="str">
        <f t="shared" si="21"/>
        <v>01</v>
      </c>
      <c r="B171" t="str">
        <f t="shared" ca="1" si="22"/>
        <v>GRP</v>
      </c>
      <c r="C171" t="s">
        <v>253</v>
      </c>
      <c r="D171" s="1" t="s">
        <v>427</v>
      </c>
      <c r="E171">
        <f t="shared" ca="1" si="23"/>
        <v>0</v>
      </c>
      <c r="H171" t="str">
        <f t="shared" ca="1" si="24"/>
        <v>'READY GRP'!</v>
      </c>
      <c r="I171" t="str">
        <f t="shared" ca="1" si="25"/>
        <v>'READY GRP'!</v>
      </c>
      <c r="J171">
        <f t="shared" ca="1" si="20"/>
        <v>0</v>
      </c>
      <c r="K171">
        <f t="shared" ca="1" si="20"/>
        <v>0</v>
      </c>
      <c r="L171">
        <f t="shared" ca="1" si="20"/>
        <v>0</v>
      </c>
      <c r="M171">
        <f t="shared" ca="1" si="20"/>
        <v>0</v>
      </c>
      <c r="N171">
        <f t="shared" ca="1" si="20"/>
        <v>0</v>
      </c>
      <c r="O171" t="str">
        <f t="shared" ca="1" si="26"/>
        <v>E:AC</v>
      </c>
      <c r="P171" t="str">
        <f t="shared" ca="1" si="27"/>
        <v>E10:AC10</v>
      </c>
    </row>
    <row r="172" spans="1:16">
      <c r="A172" t="str">
        <f t="shared" si="21"/>
        <v>02</v>
      </c>
      <c r="B172" t="str">
        <f t="shared" ca="1" si="22"/>
        <v>GRP</v>
      </c>
      <c r="C172" t="s">
        <v>253</v>
      </c>
      <c r="D172" s="1" t="s">
        <v>428</v>
      </c>
      <c r="E172">
        <f t="shared" ca="1" si="23"/>
        <v>0</v>
      </c>
      <c r="H172" t="str">
        <f t="shared" ca="1" si="24"/>
        <v>'READY GRP'!</v>
      </c>
      <c r="I172" t="str">
        <f t="shared" ca="1" si="25"/>
        <v>'READY GRP'!</v>
      </c>
      <c r="J172">
        <f t="shared" ca="1" si="20"/>
        <v>0</v>
      </c>
      <c r="K172">
        <f t="shared" ca="1" si="20"/>
        <v>0</v>
      </c>
      <c r="L172">
        <f t="shared" ca="1" si="20"/>
        <v>0</v>
      </c>
      <c r="M172">
        <f t="shared" ca="1" si="20"/>
        <v>0</v>
      </c>
      <c r="N172">
        <f t="shared" ca="1" si="20"/>
        <v>0</v>
      </c>
      <c r="O172" t="str">
        <f t="shared" ca="1" si="26"/>
        <v>E:AC</v>
      </c>
      <c r="P172" t="str">
        <f t="shared" ca="1" si="27"/>
        <v>E10:AC10</v>
      </c>
    </row>
    <row r="173" spans="1:16">
      <c r="A173" t="str">
        <f t="shared" si="21"/>
        <v>03</v>
      </c>
      <c r="B173" t="str">
        <f t="shared" ca="1" si="22"/>
        <v>GRP</v>
      </c>
      <c r="C173" t="s">
        <v>253</v>
      </c>
      <c r="D173" s="1" t="s">
        <v>429</v>
      </c>
      <c r="E173">
        <f t="shared" ca="1" si="23"/>
        <v>0</v>
      </c>
      <c r="H173" t="str">
        <f t="shared" ca="1" si="24"/>
        <v>'READY GRP'!</v>
      </c>
      <c r="I173" t="str">
        <f t="shared" ca="1" si="25"/>
        <v>'READY GRP'!</v>
      </c>
      <c r="J173">
        <f t="shared" ca="1" si="20"/>
        <v>0</v>
      </c>
      <c r="K173">
        <f t="shared" ca="1" si="20"/>
        <v>0</v>
      </c>
      <c r="L173">
        <f t="shared" ca="1" si="20"/>
        <v>0</v>
      </c>
      <c r="M173">
        <f t="shared" ca="1" si="20"/>
        <v>0</v>
      </c>
      <c r="N173">
        <f t="shared" ca="1" si="20"/>
        <v>0</v>
      </c>
      <c r="O173" t="str">
        <f t="shared" ca="1" si="26"/>
        <v>E:AC</v>
      </c>
      <c r="P173" t="str">
        <f t="shared" ca="1" si="27"/>
        <v>E10:AC10</v>
      </c>
    </row>
    <row r="174" spans="1:16">
      <c r="A174" t="str">
        <f t="shared" si="21"/>
        <v>04</v>
      </c>
      <c r="B174" t="str">
        <f t="shared" ca="1" si="22"/>
        <v>GRP</v>
      </c>
      <c r="C174" t="s">
        <v>253</v>
      </c>
      <c r="D174" s="1" t="s">
        <v>430</v>
      </c>
      <c r="E174">
        <f t="shared" ca="1" si="23"/>
        <v>0</v>
      </c>
      <c r="H174" t="str">
        <f t="shared" ca="1" si="24"/>
        <v>'READY GRP'!</v>
      </c>
      <c r="I174" t="str">
        <f t="shared" ca="1" si="25"/>
        <v>'READY GRP'!</v>
      </c>
      <c r="J174">
        <f t="shared" ca="1" si="20"/>
        <v>0</v>
      </c>
      <c r="K174">
        <f t="shared" ca="1" si="20"/>
        <v>0</v>
      </c>
      <c r="L174">
        <f t="shared" ca="1" si="20"/>
        <v>0</v>
      </c>
      <c r="M174">
        <f t="shared" ca="1" si="20"/>
        <v>0</v>
      </c>
      <c r="N174">
        <f t="shared" ca="1" si="20"/>
        <v>0</v>
      </c>
      <c r="O174" t="str">
        <f t="shared" ca="1" si="26"/>
        <v>E:AC</v>
      </c>
      <c r="P174" t="str">
        <f t="shared" ca="1" si="27"/>
        <v>E10:AC10</v>
      </c>
    </row>
    <row r="175" spans="1:16">
      <c r="A175" t="str">
        <f t="shared" si="21"/>
        <v>05</v>
      </c>
      <c r="B175" t="str">
        <f t="shared" ca="1" si="22"/>
        <v>GRP</v>
      </c>
      <c r="C175" t="s">
        <v>253</v>
      </c>
      <c r="D175" s="1" t="s">
        <v>431</v>
      </c>
      <c r="E175">
        <f t="shared" ca="1" si="23"/>
        <v>0</v>
      </c>
      <c r="H175" t="str">
        <f t="shared" ca="1" si="24"/>
        <v>'READY GRP'!</v>
      </c>
      <c r="I175" t="str">
        <f t="shared" ca="1" si="25"/>
        <v>'READY GRP'!</v>
      </c>
      <c r="J175">
        <f t="shared" ca="1" si="20"/>
        <v>0</v>
      </c>
      <c r="K175">
        <f t="shared" ca="1" si="20"/>
        <v>0</v>
      </c>
      <c r="L175">
        <f t="shared" ca="1" si="20"/>
        <v>0</v>
      </c>
      <c r="M175">
        <f t="shared" ca="1" si="20"/>
        <v>0</v>
      </c>
      <c r="N175">
        <f t="shared" ca="1" si="20"/>
        <v>0</v>
      </c>
      <c r="O175" t="str">
        <f t="shared" ca="1" si="26"/>
        <v>E:AC</v>
      </c>
      <c r="P175" t="str">
        <f t="shared" ca="1" si="27"/>
        <v>E10:AC10</v>
      </c>
    </row>
    <row r="176" spans="1:16">
      <c r="A176" t="str">
        <f t="shared" si="21"/>
        <v>06</v>
      </c>
      <c r="B176" t="str">
        <f t="shared" ca="1" si="22"/>
        <v>GRP</v>
      </c>
      <c r="C176" t="s">
        <v>253</v>
      </c>
      <c r="D176" s="1" t="s">
        <v>432</v>
      </c>
      <c r="E176">
        <f t="shared" ca="1" si="23"/>
        <v>0</v>
      </c>
      <c r="H176" t="str">
        <f t="shared" ca="1" si="24"/>
        <v>'READY GRP'!</v>
      </c>
      <c r="I176" t="str">
        <f t="shared" ca="1" si="25"/>
        <v>'READY GRP'!</v>
      </c>
      <c r="J176">
        <f t="shared" ca="1" si="20"/>
        <v>0</v>
      </c>
      <c r="K176">
        <f t="shared" ca="1" si="20"/>
        <v>0</v>
      </c>
      <c r="L176">
        <f t="shared" ca="1" si="20"/>
        <v>0</v>
      </c>
      <c r="M176">
        <f t="shared" ca="1" si="20"/>
        <v>0</v>
      </c>
      <c r="N176">
        <f t="shared" ca="1" si="20"/>
        <v>0</v>
      </c>
      <c r="O176" t="str">
        <f t="shared" ca="1" si="26"/>
        <v>E:AC</v>
      </c>
      <c r="P176" t="str">
        <f t="shared" ca="1" si="27"/>
        <v>E10:AC10</v>
      </c>
    </row>
    <row r="177" spans="1:16">
      <c r="A177" t="str">
        <f t="shared" si="21"/>
        <v>07</v>
      </c>
      <c r="B177" t="str">
        <f t="shared" ca="1" si="22"/>
        <v>GRP</v>
      </c>
      <c r="C177" t="s">
        <v>253</v>
      </c>
      <c r="D177" s="1" t="s">
        <v>433</v>
      </c>
      <c r="E177">
        <f t="shared" ca="1" si="23"/>
        <v>0</v>
      </c>
      <c r="H177" t="str">
        <f t="shared" ca="1" si="24"/>
        <v>'READY GRP'!</v>
      </c>
      <c r="I177" t="str">
        <f t="shared" ca="1" si="25"/>
        <v>'READY GRP'!</v>
      </c>
      <c r="J177">
        <f t="shared" ca="1" si="20"/>
        <v>0</v>
      </c>
      <c r="K177">
        <f t="shared" ca="1" si="20"/>
        <v>0</v>
      </c>
      <c r="L177">
        <f t="shared" ca="1" si="20"/>
        <v>0</v>
      </c>
      <c r="M177">
        <f t="shared" ca="1" si="20"/>
        <v>0</v>
      </c>
      <c r="N177">
        <f t="shared" ca="1" si="20"/>
        <v>0</v>
      </c>
      <c r="O177" t="str">
        <f t="shared" ca="1" si="26"/>
        <v>E:AC</v>
      </c>
      <c r="P177" t="str">
        <f t="shared" ca="1" si="27"/>
        <v>E10:AC10</v>
      </c>
    </row>
    <row r="178" spans="1:16">
      <c r="A178" t="str">
        <f t="shared" si="21"/>
        <v>08</v>
      </c>
      <c r="B178" t="str">
        <f t="shared" ca="1" si="22"/>
        <v>GRP</v>
      </c>
      <c r="C178" t="s">
        <v>253</v>
      </c>
      <c r="D178" s="1" t="s">
        <v>434</v>
      </c>
      <c r="E178">
        <f t="shared" ca="1" si="23"/>
        <v>0</v>
      </c>
      <c r="H178" t="str">
        <f t="shared" ca="1" si="24"/>
        <v>'READY GRP'!</v>
      </c>
      <c r="I178" t="str">
        <f t="shared" ca="1" si="25"/>
        <v>'READY GRP'!</v>
      </c>
      <c r="J178">
        <f t="shared" ca="1" si="20"/>
        <v>0</v>
      </c>
      <c r="K178">
        <f t="shared" ca="1" si="20"/>
        <v>0</v>
      </c>
      <c r="L178">
        <f t="shared" ca="1" si="20"/>
        <v>0</v>
      </c>
      <c r="M178">
        <f t="shared" ca="1" si="20"/>
        <v>0</v>
      </c>
      <c r="N178">
        <f t="shared" ca="1" si="20"/>
        <v>0</v>
      </c>
      <c r="O178" t="str">
        <f t="shared" ca="1" si="26"/>
        <v>E:AC</v>
      </c>
      <c r="P178" t="str">
        <f t="shared" ca="1" si="27"/>
        <v>E10:AC10</v>
      </c>
    </row>
    <row r="179" spans="1:16">
      <c r="A179" t="str">
        <f t="shared" si="21"/>
        <v>09</v>
      </c>
      <c r="B179" t="str">
        <f t="shared" ca="1" si="22"/>
        <v>GRP</v>
      </c>
      <c r="C179" t="s">
        <v>253</v>
      </c>
      <c r="D179" s="1" t="s">
        <v>435</v>
      </c>
      <c r="E179">
        <f t="shared" ca="1" si="23"/>
        <v>0</v>
      </c>
      <c r="H179" t="str">
        <f t="shared" ca="1" si="24"/>
        <v>'READY GRP'!</v>
      </c>
      <c r="I179" t="str">
        <f t="shared" ca="1" si="25"/>
        <v>'READY GRP'!</v>
      </c>
      <c r="J179">
        <f t="shared" ca="1" si="20"/>
        <v>0</v>
      </c>
      <c r="K179">
        <f t="shared" ca="1" si="20"/>
        <v>0</v>
      </c>
      <c r="L179">
        <f t="shared" ca="1" si="20"/>
        <v>0</v>
      </c>
      <c r="M179">
        <f t="shared" ca="1" si="20"/>
        <v>0</v>
      </c>
      <c r="N179">
        <f t="shared" ca="1" si="20"/>
        <v>0</v>
      </c>
      <c r="O179" t="str">
        <f t="shared" ca="1" si="26"/>
        <v>E:AC</v>
      </c>
      <c r="P179" t="str">
        <f t="shared" ca="1" si="27"/>
        <v>E10:AC10</v>
      </c>
    </row>
    <row r="180" spans="1:16">
      <c r="A180" t="str">
        <f t="shared" si="21"/>
        <v>10</v>
      </c>
      <c r="B180" t="str">
        <f t="shared" ca="1" si="22"/>
        <v>GRP</v>
      </c>
      <c r="C180" t="s">
        <v>253</v>
      </c>
      <c r="D180" s="1" t="s">
        <v>436</v>
      </c>
      <c r="E180">
        <f t="shared" ca="1" si="23"/>
        <v>0</v>
      </c>
      <c r="H180" t="str">
        <f t="shared" ca="1" si="24"/>
        <v>'READY GRP'!</v>
      </c>
      <c r="I180" t="str">
        <f t="shared" ca="1" si="25"/>
        <v>'READY GRP'!</v>
      </c>
      <c r="J180">
        <f t="shared" ca="1" si="20"/>
        <v>0</v>
      </c>
      <c r="K180">
        <f t="shared" ca="1" si="20"/>
        <v>0</v>
      </c>
      <c r="L180">
        <f t="shared" ca="1" si="20"/>
        <v>0</v>
      </c>
      <c r="M180">
        <f t="shared" ca="1" si="20"/>
        <v>0</v>
      </c>
      <c r="N180">
        <f t="shared" ca="1" si="20"/>
        <v>0</v>
      </c>
      <c r="O180" t="str">
        <f t="shared" ca="1" si="26"/>
        <v>E:AC</v>
      </c>
      <c r="P180" t="str">
        <f t="shared" ca="1" si="27"/>
        <v>E10:AC10</v>
      </c>
    </row>
    <row r="181" spans="1:16">
      <c r="A181" t="str">
        <f t="shared" si="21"/>
        <v>11</v>
      </c>
      <c r="B181" t="str">
        <f t="shared" ca="1" si="22"/>
        <v>GRP</v>
      </c>
      <c r="C181" t="s">
        <v>253</v>
      </c>
      <c r="D181" s="1" t="s">
        <v>437</v>
      </c>
      <c r="E181">
        <f t="shared" ca="1" si="23"/>
        <v>0</v>
      </c>
      <c r="H181" t="str">
        <f t="shared" ca="1" si="24"/>
        <v>'READY GRP'!</v>
      </c>
      <c r="I181" t="str">
        <f t="shared" ca="1" si="25"/>
        <v>'READY GRP'!</v>
      </c>
      <c r="J181">
        <f t="shared" ca="1" si="20"/>
        <v>0</v>
      </c>
      <c r="K181">
        <f t="shared" ca="1" si="20"/>
        <v>0</v>
      </c>
      <c r="L181">
        <f t="shared" ca="1" si="20"/>
        <v>0</v>
      </c>
      <c r="M181">
        <f t="shared" ca="1" si="20"/>
        <v>0</v>
      </c>
      <c r="N181">
        <f t="shared" ca="1" si="20"/>
        <v>0</v>
      </c>
      <c r="O181" t="str">
        <f t="shared" ca="1" si="26"/>
        <v>E:AC</v>
      </c>
      <c r="P181" t="str">
        <f t="shared" ca="1" si="27"/>
        <v>E10:AC10</v>
      </c>
    </row>
    <row r="182" spans="1:16">
      <c r="A182" t="str">
        <f t="shared" si="21"/>
        <v>12</v>
      </c>
      <c r="B182" t="str">
        <f t="shared" ca="1" si="22"/>
        <v>GRP</v>
      </c>
      <c r="C182" t="s">
        <v>253</v>
      </c>
      <c r="D182" s="1" t="s">
        <v>438</v>
      </c>
      <c r="E182">
        <f t="shared" ca="1" si="23"/>
        <v>0</v>
      </c>
      <c r="H182" t="str">
        <f t="shared" ca="1" si="24"/>
        <v>'READY GRP'!</v>
      </c>
      <c r="I182" t="str">
        <f t="shared" ca="1" si="25"/>
        <v>'READY GRP'!</v>
      </c>
      <c r="J182">
        <f t="shared" ca="1" si="20"/>
        <v>0</v>
      </c>
      <c r="K182">
        <f t="shared" ca="1" si="20"/>
        <v>0</v>
      </c>
      <c r="L182">
        <f t="shared" ca="1" si="20"/>
        <v>0</v>
      </c>
      <c r="M182">
        <f t="shared" ca="1" si="20"/>
        <v>0</v>
      </c>
      <c r="N182">
        <f t="shared" ca="1" si="20"/>
        <v>0</v>
      </c>
      <c r="O182" t="str">
        <f t="shared" ca="1" si="26"/>
        <v>E:AC</v>
      </c>
      <c r="P182" t="str">
        <f t="shared" ca="1" si="27"/>
        <v>E10:AC10</v>
      </c>
    </row>
    <row r="183" spans="1:16">
      <c r="A183" t="str">
        <f t="shared" si="21"/>
        <v>13</v>
      </c>
      <c r="B183" t="str">
        <f t="shared" ca="1" si="22"/>
        <v>GRP</v>
      </c>
      <c r="C183" t="s">
        <v>253</v>
      </c>
      <c r="D183" s="1" t="s">
        <v>439</v>
      </c>
      <c r="E183">
        <f t="shared" ca="1" si="23"/>
        <v>0</v>
      </c>
      <c r="H183" t="str">
        <f t="shared" ca="1" si="24"/>
        <v>'READY GRP'!</v>
      </c>
      <c r="I183" t="str">
        <f t="shared" ca="1" si="25"/>
        <v>'READY GRP'!</v>
      </c>
      <c r="J183">
        <f t="shared" ca="1" si="20"/>
        <v>0</v>
      </c>
      <c r="K183">
        <f t="shared" ca="1" si="20"/>
        <v>0</v>
      </c>
      <c r="L183">
        <f t="shared" ca="1" si="20"/>
        <v>0</v>
      </c>
      <c r="M183">
        <f t="shared" ca="1" si="20"/>
        <v>0</v>
      </c>
      <c r="N183">
        <f t="shared" ca="1" si="20"/>
        <v>0</v>
      </c>
      <c r="O183" t="str">
        <f t="shared" ca="1" si="26"/>
        <v>E:AC</v>
      </c>
      <c r="P183" t="str">
        <f t="shared" ca="1" si="27"/>
        <v>E10:AC10</v>
      </c>
    </row>
    <row r="184" spans="1:16">
      <c r="A184" t="str">
        <f t="shared" si="21"/>
        <v>01</v>
      </c>
      <c r="B184" t="str">
        <f t="shared" ca="1" si="22"/>
        <v>GRP</v>
      </c>
      <c r="C184" t="s">
        <v>260</v>
      </c>
      <c r="D184" s="1" t="s">
        <v>440</v>
      </c>
      <c r="E184">
        <f t="shared" ca="1" si="23"/>
        <v>0</v>
      </c>
      <c r="H184" t="str">
        <f t="shared" ca="1" si="24"/>
        <v>'READY GRP'!</v>
      </c>
      <c r="I184" t="str">
        <f t="shared" ca="1" si="25"/>
        <v>'READY GRP'!</v>
      </c>
      <c r="J184">
        <f t="shared" ref="J184:N234" ca="1" si="28">IF(IFERROR(VLOOKUP($C184,INDIRECT(J$14&amp;"D:D"),1,FALSE),0)&lt;&gt;0,J$14,0)</f>
        <v>0</v>
      </c>
      <c r="K184">
        <f t="shared" ca="1" si="28"/>
        <v>0</v>
      </c>
      <c r="L184">
        <f t="shared" ca="1" si="28"/>
        <v>0</v>
      </c>
      <c r="M184">
        <f t="shared" ca="1" si="28"/>
        <v>0</v>
      </c>
      <c r="N184">
        <f t="shared" ca="1" si="28"/>
        <v>0</v>
      </c>
      <c r="O184" t="str">
        <f t="shared" ca="1" si="26"/>
        <v>E:AC</v>
      </c>
      <c r="P184" t="str">
        <f t="shared" ca="1" si="27"/>
        <v>E10:AC10</v>
      </c>
    </row>
    <row r="185" spans="1:16">
      <c r="A185" t="str">
        <f t="shared" si="21"/>
        <v>02</v>
      </c>
      <c r="B185" t="str">
        <f t="shared" ca="1" si="22"/>
        <v>GRP</v>
      </c>
      <c r="C185" t="s">
        <v>260</v>
      </c>
      <c r="D185" s="1" t="s">
        <v>441</v>
      </c>
      <c r="E185">
        <f t="shared" ca="1" si="23"/>
        <v>0</v>
      </c>
      <c r="H185" t="str">
        <f t="shared" ca="1" si="24"/>
        <v>'READY GRP'!</v>
      </c>
      <c r="I185" t="str">
        <f t="shared" ca="1" si="25"/>
        <v>'READY GRP'!</v>
      </c>
      <c r="J185">
        <f t="shared" ca="1" si="28"/>
        <v>0</v>
      </c>
      <c r="K185">
        <f t="shared" ca="1" si="28"/>
        <v>0</v>
      </c>
      <c r="L185">
        <f t="shared" ca="1" si="28"/>
        <v>0</v>
      </c>
      <c r="M185">
        <f t="shared" ca="1" si="28"/>
        <v>0</v>
      </c>
      <c r="N185">
        <f t="shared" ca="1" si="28"/>
        <v>0</v>
      </c>
      <c r="O185" t="str">
        <f t="shared" ca="1" si="26"/>
        <v>E:AC</v>
      </c>
      <c r="P185" t="str">
        <f t="shared" ca="1" si="27"/>
        <v>E10:AC10</v>
      </c>
    </row>
    <row r="186" spans="1:16">
      <c r="A186" t="str">
        <f t="shared" si="21"/>
        <v>03</v>
      </c>
      <c r="B186" t="str">
        <f t="shared" ca="1" si="22"/>
        <v>GRP</v>
      </c>
      <c r="C186" t="s">
        <v>260</v>
      </c>
      <c r="D186" s="1" t="s">
        <v>442</v>
      </c>
      <c r="E186">
        <f t="shared" ca="1" si="23"/>
        <v>0</v>
      </c>
      <c r="H186" t="str">
        <f t="shared" ca="1" si="24"/>
        <v>'READY GRP'!</v>
      </c>
      <c r="I186" t="str">
        <f t="shared" ca="1" si="25"/>
        <v>'READY GRP'!</v>
      </c>
      <c r="J186">
        <f t="shared" ca="1" si="28"/>
        <v>0</v>
      </c>
      <c r="K186">
        <f t="shared" ca="1" si="28"/>
        <v>0</v>
      </c>
      <c r="L186">
        <f t="shared" ca="1" si="28"/>
        <v>0</v>
      </c>
      <c r="M186">
        <f t="shared" ca="1" si="28"/>
        <v>0</v>
      </c>
      <c r="N186">
        <f t="shared" ca="1" si="28"/>
        <v>0</v>
      </c>
      <c r="O186" t="str">
        <f t="shared" ca="1" si="26"/>
        <v>E:AC</v>
      </c>
      <c r="P186" t="str">
        <f t="shared" ca="1" si="27"/>
        <v>E10:AC10</v>
      </c>
    </row>
    <row r="187" spans="1:16">
      <c r="A187" t="str">
        <f t="shared" si="21"/>
        <v>04</v>
      </c>
      <c r="B187" t="str">
        <f t="shared" ca="1" si="22"/>
        <v>GRP</v>
      </c>
      <c r="C187" t="s">
        <v>260</v>
      </c>
      <c r="D187" s="1" t="s">
        <v>443</v>
      </c>
      <c r="E187">
        <f t="shared" ca="1" si="23"/>
        <v>0</v>
      </c>
      <c r="H187" t="str">
        <f t="shared" ca="1" si="24"/>
        <v>'READY GRP'!</v>
      </c>
      <c r="I187" t="str">
        <f t="shared" ca="1" si="25"/>
        <v>'READY GRP'!</v>
      </c>
      <c r="J187">
        <f t="shared" ca="1" si="28"/>
        <v>0</v>
      </c>
      <c r="K187">
        <f t="shared" ca="1" si="28"/>
        <v>0</v>
      </c>
      <c r="L187">
        <f t="shared" ca="1" si="28"/>
        <v>0</v>
      </c>
      <c r="M187">
        <f t="shared" ca="1" si="28"/>
        <v>0</v>
      </c>
      <c r="N187">
        <f t="shared" ca="1" si="28"/>
        <v>0</v>
      </c>
      <c r="O187" t="str">
        <f t="shared" ca="1" si="26"/>
        <v>E:AC</v>
      </c>
      <c r="P187" t="str">
        <f t="shared" ca="1" si="27"/>
        <v>E10:AC10</v>
      </c>
    </row>
    <row r="188" spans="1:16">
      <c r="A188" t="str">
        <f t="shared" si="21"/>
        <v>05</v>
      </c>
      <c r="B188" t="str">
        <f t="shared" ca="1" si="22"/>
        <v>GRP</v>
      </c>
      <c r="C188" t="s">
        <v>260</v>
      </c>
      <c r="D188" s="1" t="s">
        <v>444</v>
      </c>
      <c r="E188">
        <f t="shared" ca="1" si="23"/>
        <v>0</v>
      </c>
      <c r="H188" t="str">
        <f t="shared" ca="1" si="24"/>
        <v>'READY GRP'!</v>
      </c>
      <c r="I188" t="str">
        <f t="shared" ca="1" si="25"/>
        <v>'READY GRP'!</v>
      </c>
      <c r="J188">
        <f t="shared" ca="1" si="28"/>
        <v>0</v>
      </c>
      <c r="K188">
        <f t="shared" ca="1" si="28"/>
        <v>0</v>
      </c>
      <c r="L188">
        <f t="shared" ca="1" si="28"/>
        <v>0</v>
      </c>
      <c r="M188">
        <f t="shared" ca="1" si="28"/>
        <v>0</v>
      </c>
      <c r="N188">
        <f t="shared" ca="1" si="28"/>
        <v>0</v>
      </c>
      <c r="O188" t="str">
        <f t="shared" ca="1" si="26"/>
        <v>E:AC</v>
      </c>
      <c r="P188" t="str">
        <f t="shared" ca="1" si="27"/>
        <v>E10:AC10</v>
      </c>
    </row>
    <row r="189" spans="1:16">
      <c r="A189" t="str">
        <f t="shared" si="21"/>
        <v>06</v>
      </c>
      <c r="B189" t="str">
        <f t="shared" ca="1" si="22"/>
        <v>GRP</v>
      </c>
      <c r="C189" t="s">
        <v>260</v>
      </c>
      <c r="D189" s="1" t="s">
        <v>445</v>
      </c>
      <c r="E189">
        <f t="shared" ca="1" si="23"/>
        <v>0</v>
      </c>
      <c r="H189" t="str">
        <f t="shared" ca="1" si="24"/>
        <v>'READY GRP'!</v>
      </c>
      <c r="I189" t="str">
        <f t="shared" ca="1" si="25"/>
        <v>'READY GRP'!</v>
      </c>
      <c r="J189">
        <f t="shared" ca="1" si="28"/>
        <v>0</v>
      </c>
      <c r="K189">
        <f t="shared" ca="1" si="28"/>
        <v>0</v>
      </c>
      <c r="L189">
        <f t="shared" ca="1" si="28"/>
        <v>0</v>
      </c>
      <c r="M189">
        <f t="shared" ca="1" si="28"/>
        <v>0</v>
      </c>
      <c r="N189">
        <f t="shared" ca="1" si="28"/>
        <v>0</v>
      </c>
      <c r="O189" t="str">
        <f t="shared" ca="1" si="26"/>
        <v>E:AC</v>
      </c>
      <c r="P189" t="str">
        <f t="shared" ca="1" si="27"/>
        <v>E10:AC10</v>
      </c>
    </row>
    <row r="190" spans="1:16">
      <c r="A190" t="str">
        <f t="shared" si="21"/>
        <v>07</v>
      </c>
      <c r="B190" t="str">
        <f t="shared" ca="1" si="22"/>
        <v>GRP</v>
      </c>
      <c r="C190" t="s">
        <v>260</v>
      </c>
      <c r="D190" s="1" t="s">
        <v>446</v>
      </c>
      <c r="E190">
        <f t="shared" ca="1" si="23"/>
        <v>0</v>
      </c>
      <c r="H190" t="str">
        <f t="shared" ca="1" si="24"/>
        <v>'READY GRP'!</v>
      </c>
      <c r="I190" t="str">
        <f t="shared" ca="1" si="25"/>
        <v>'READY GRP'!</v>
      </c>
      <c r="J190">
        <f t="shared" ca="1" si="28"/>
        <v>0</v>
      </c>
      <c r="K190">
        <f t="shared" ca="1" si="28"/>
        <v>0</v>
      </c>
      <c r="L190">
        <f t="shared" ca="1" si="28"/>
        <v>0</v>
      </c>
      <c r="M190">
        <f t="shared" ca="1" si="28"/>
        <v>0</v>
      </c>
      <c r="N190">
        <f t="shared" ca="1" si="28"/>
        <v>0</v>
      </c>
      <c r="O190" t="str">
        <f t="shared" ca="1" si="26"/>
        <v>E:AC</v>
      </c>
      <c r="P190" t="str">
        <f t="shared" ca="1" si="27"/>
        <v>E10:AC10</v>
      </c>
    </row>
    <row r="191" spans="1:16">
      <c r="A191" t="str">
        <f t="shared" si="21"/>
        <v>08</v>
      </c>
      <c r="B191" t="str">
        <f t="shared" ca="1" si="22"/>
        <v>GRP</v>
      </c>
      <c r="C191" t="s">
        <v>260</v>
      </c>
      <c r="D191" s="1" t="s">
        <v>447</v>
      </c>
      <c r="E191">
        <f t="shared" ca="1" si="23"/>
        <v>0</v>
      </c>
      <c r="H191" t="str">
        <f t="shared" ca="1" si="24"/>
        <v>'READY GRP'!</v>
      </c>
      <c r="I191" t="str">
        <f t="shared" ca="1" si="25"/>
        <v>'READY GRP'!</v>
      </c>
      <c r="J191">
        <f t="shared" ca="1" si="28"/>
        <v>0</v>
      </c>
      <c r="K191">
        <f t="shared" ca="1" si="28"/>
        <v>0</v>
      </c>
      <c r="L191">
        <f t="shared" ca="1" si="28"/>
        <v>0</v>
      </c>
      <c r="M191">
        <f t="shared" ca="1" si="28"/>
        <v>0</v>
      </c>
      <c r="N191">
        <f t="shared" ca="1" si="28"/>
        <v>0</v>
      </c>
      <c r="O191" t="str">
        <f t="shared" ca="1" si="26"/>
        <v>E:AC</v>
      </c>
      <c r="P191" t="str">
        <f t="shared" ca="1" si="27"/>
        <v>E10:AC10</v>
      </c>
    </row>
    <row r="192" spans="1:16">
      <c r="A192" t="str">
        <f t="shared" si="21"/>
        <v>09</v>
      </c>
      <c r="B192" t="str">
        <f t="shared" ca="1" si="22"/>
        <v>GRP</v>
      </c>
      <c r="C192" t="s">
        <v>260</v>
      </c>
      <c r="D192" s="1" t="s">
        <v>448</v>
      </c>
      <c r="E192">
        <f t="shared" ca="1" si="23"/>
        <v>0</v>
      </c>
      <c r="H192" t="str">
        <f t="shared" ca="1" si="24"/>
        <v>'READY GRP'!</v>
      </c>
      <c r="I192" t="str">
        <f t="shared" ca="1" si="25"/>
        <v>'READY GRP'!</v>
      </c>
      <c r="J192">
        <f t="shared" ca="1" si="28"/>
        <v>0</v>
      </c>
      <c r="K192">
        <f t="shared" ca="1" si="28"/>
        <v>0</v>
      </c>
      <c r="L192">
        <f t="shared" ca="1" si="28"/>
        <v>0</v>
      </c>
      <c r="M192">
        <f t="shared" ca="1" si="28"/>
        <v>0</v>
      </c>
      <c r="N192">
        <f t="shared" ca="1" si="28"/>
        <v>0</v>
      </c>
      <c r="O192" t="str">
        <f t="shared" ca="1" si="26"/>
        <v>E:AC</v>
      </c>
      <c r="P192" t="str">
        <f t="shared" ca="1" si="27"/>
        <v>E10:AC10</v>
      </c>
    </row>
    <row r="193" spans="1:16">
      <c r="A193" t="str">
        <f t="shared" si="21"/>
        <v>10</v>
      </c>
      <c r="B193" t="str">
        <f t="shared" ca="1" si="22"/>
        <v>GRP</v>
      </c>
      <c r="C193" t="s">
        <v>260</v>
      </c>
      <c r="D193" s="1" t="s">
        <v>449</v>
      </c>
      <c r="E193">
        <f t="shared" ca="1" si="23"/>
        <v>0</v>
      </c>
      <c r="H193" t="str">
        <f t="shared" ca="1" si="24"/>
        <v>'READY GRP'!</v>
      </c>
      <c r="I193" t="str">
        <f t="shared" ca="1" si="25"/>
        <v>'READY GRP'!</v>
      </c>
      <c r="J193">
        <f t="shared" ca="1" si="28"/>
        <v>0</v>
      </c>
      <c r="K193">
        <f t="shared" ca="1" si="28"/>
        <v>0</v>
      </c>
      <c r="L193">
        <f t="shared" ca="1" si="28"/>
        <v>0</v>
      </c>
      <c r="M193">
        <f t="shared" ca="1" si="28"/>
        <v>0</v>
      </c>
      <c r="N193">
        <f t="shared" ca="1" si="28"/>
        <v>0</v>
      </c>
      <c r="O193" t="str">
        <f t="shared" ca="1" si="26"/>
        <v>E:AC</v>
      </c>
      <c r="P193" t="str">
        <f t="shared" ca="1" si="27"/>
        <v>E10:AC10</v>
      </c>
    </row>
    <row r="194" spans="1:16">
      <c r="A194" t="str">
        <f t="shared" si="21"/>
        <v>11</v>
      </c>
      <c r="B194" t="str">
        <f t="shared" ca="1" si="22"/>
        <v>GRP</v>
      </c>
      <c r="C194" t="s">
        <v>260</v>
      </c>
      <c r="D194" s="1" t="s">
        <v>450</v>
      </c>
      <c r="E194">
        <f t="shared" ca="1" si="23"/>
        <v>0</v>
      </c>
      <c r="H194" t="str">
        <f t="shared" ca="1" si="24"/>
        <v>'READY GRP'!</v>
      </c>
      <c r="I194" t="str">
        <f t="shared" ca="1" si="25"/>
        <v>'READY GRP'!</v>
      </c>
      <c r="J194">
        <f t="shared" ca="1" si="28"/>
        <v>0</v>
      </c>
      <c r="K194">
        <f t="shared" ca="1" si="28"/>
        <v>0</v>
      </c>
      <c r="L194">
        <f t="shared" ca="1" si="28"/>
        <v>0</v>
      </c>
      <c r="M194">
        <f t="shared" ca="1" si="28"/>
        <v>0</v>
      </c>
      <c r="N194">
        <f t="shared" ca="1" si="28"/>
        <v>0</v>
      </c>
      <c r="O194" t="str">
        <f t="shared" ca="1" si="26"/>
        <v>E:AC</v>
      </c>
      <c r="P194" t="str">
        <f t="shared" ca="1" si="27"/>
        <v>E10:AC10</v>
      </c>
    </row>
    <row r="195" spans="1:16">
      <c r="A195" t="str">
        <f t="shared" si="21"/>
        <v>12</v>
      </c>
      <c r="B195" t="str">
        <f t="shared" ca="1" si="22"/>
        <v>GRP</v>
      </c>
      <c r="C195" t="s">
        <v>260</v>
      </c>
      <c r="D195" s="1" t="s">
        <v>451</v>
      </c>
      <c r="E195">
        <f t="shared" ca="1" si="23"/>
        <v>0</v>
      </c>
      <c r="H195" t="str">
        <f t="shared" ca="1" si="24"/>
        <v>'READY GRP'!</v>
      </c>
      <c r="I195" t="str">
        <f t="shared" ca="1" si="25"/>
        <v>'READY GRP'!</v>
      </c>
      <c r="J195">
        <f t="shared" ca="1" si="28"/>
        <v>0</v>
      </c>
      <c r="K195">
        <f t="shared" ca="1" si="28"/>
        <v>0</v>
      </c>
      <c r="L195">
        <f t="shared" ca="1" si="28"/>
        <v>0</v>
      </c>
      <c r="M195">
        <f t="shared" ca="1" si="28"/>
        <v>0</v>
      </c>
      <c r="N195">
        <f t="shared" ca="1" si="28"/>
        <v>0</v>
      </c>
      <c r="O195" t="str">
        <f t="shared" ca="1" si="26"/>
        <v>E:AC</v>
      </c>
      <c r="P195" t="str">
        <f t="shared" ca="1" si="27"/>
        <v>E10:AC10</v>
      </c>
    </row>
    <row r="196" spans="1:16">
      <c r="A196" t="str">
        <f t="shared" si="21"/>
        <v>13</v>
      </c>
      <c r="B196" t="str">
        <f t="shared" ca="1" si="22"/>
        <v>GRP</v>
      </c>
      <c r="C196" t="s">
        <v>260</v>
      </c>
      <c r="D196" s="1" t="s">
        <v>452</v>
      </c>
      <c r="E196">
        <f t="shared" ca="1" si="23"/>
        <v>0</v>
      </c>
      <c r="H196" t="str">
        <f t="shared" ca="1" si="24"/>
        <v>'READY GRP'!</v>
      </c>
      <c r="I196" t="str">
        <f t="shared" ca="1" si="25"/>
        <v>'READY GRP'!</v>
      </c>
      <c r="J196">
        <f t="shared" ca="1" si="28"/>
        <v>0</v>
      </c>
      <c r="K196">
        <f t="shared" ca="1" si="28"/>
        <v>0</v>
      </c>
      <c r="L196">
        <f t="shared" ca="1" si="28"/>
        <v>0</v>
      </c>
      <c r="M196">
        <f t="shared" ca="1" si="28"/>
        <v>0</v>
      </c>
      <c r="N196">
        <f t="shared" ca="1" si="28"/>
        <v>0</v>
      </c>
      <c r="O196" t="str">
        <f t="shared" ca="1" si="26"/>
        <v>E:AC</v>
      </c>
      <c r="P196" t="str">
        <f t="shared" ca="1" si="27"/>
        <v>E10:AC10</v>
      </c>
    </row>
    <row r="197" spans="1:16">
      <c r="A197" t="str">
        <f t="shared" si="21"/>
        <v>01</v>
      </c>
      <c r="B197" t="str">
        <f t="shared" ca="1" si="22"/>
        <v>GRP</v>
      </c>
      <c r="C197" t="s">
        <v>259</v>
      </c>
      <c r="D197" s="1" t="s">
        <v>453</v>
      </c>
      <c r="E197">
        <f t="shared" ca="1" si="23"/>
        <v>0</v>
      </c>
      <c r="H197" t="str">
        <f t="shared" ca="1" si="24"/>
        <v>'READY GRP'!</v>
      </c>
      <c r="I197" t="str">
        <f t="shared" ca="1" si="25"/>
        <v>'READY GRP'!</v>
      </c>
      <c r="J197">
        <f t="shared" ca="1" si="28"/>
        <v>0</v>
      </c>
      <c r="K197">
        <f t="shared" ca="1" si="28"/>
        <v>0</v>
      </c>
      <c r="L197">
        <f t="shared" ca="1" si="28"/>
        <v>0</v>
      </c>
      <c r="M197">
        <f t="shared" ca="1" si="28"/>
        <v>0</v>
      </c>
      <c r="N197">
        <f t="shared" ca="1" si="28"/>
        <v>0</v>
      </c>
      <c r="O197" t="str">
        <f t="shared" ca="1" si="26"/>
        <v>E:AC</v>
      </c>
      <c r="P197" t="str">
        <f t="shared" ca="1" si="27"/>
        <v>E10:AC10</v>
      </c>
    </row>
    <row r="198" spans="1:16">
      <c r="A198" t="str">
        <f t="shared" si="21"/>
        <v>02</v>
      </c>
      <c r="B198" t="str">
        <f t="shared" ca="1" si="22"/>
        <v>GRP</v>
      </c>
      <c r="C198" t="s">
        <v>259</v>
      </c>
      <c r="D198" s="1" t="s">
        <v>454</v>
      </c>
      <c r="E198">
        <f t="shared" ca="1" si="23"/>
        <v>0</v>
      </c>
      <c r="H198" t="str">
        <f t="shared" ca="1" si="24"/>
        <v>'READY GRP'!</v>
      </c>
      <c r="I198" t="str">
        <f t="shared" ca="1" si="25"/>
        <v>'READY GRP'!</v>
      </c>
      <c r="J198">
        <f t="shared" ca="1" si="28"/>
        <v>0</v>
      </c>
      <c r="K198">
        <f t="shared" ca="1" si="28"/>
        <v>0</v>
      </c>
      <c r="L198">
        <f t="shared" ca="1" si="28"/>
        <v>0</v>
      </c>
      <c r="M198">
        <f t="shared" ca="1" si="28"/>
        <v>0</v>
      </c>
      <c r="N198">
        <f t="shared" ca="1" si="28"/>
        <v>0</v>
      </c>
      <c r="O198" t="str">
        <f t="shared" ca="1" si="26"/>
        <v>E:AC</v>
      </c>
      <c r="P198" t="str">
        <f t="shared" ca="1" si="27"/>
        <v>E10:AC10</v>
      </c>
    </row>
    <row r="199" spans="1:16">
      <c r="A199" t="str">
        <f t="shared" si="21"/>
        <v>03</v>
      </c>
      <c r="B199" t="str">
        <f t="shared" ca="1" si="22"/>
        <v>GRP</v>
      </c>
      <c r="C199" t="s">
        <v>259</v>
      </c>
      <c r="D199" s="1" t="s">
        <v>455</v>
      </c>
      <c r="E199">
        <f t="shared" ca="1" si="23"/>
        <v>0</v>
      </c>
      <c r="H199" t="str">
        <f t="shared" ca="1" si="24"/>
        <v>'READY GRP'!</v>
      </c>
      <c r="I199" t="str">
        <f t="shared" ca="1" si="25"/>
        <v>'READY GRP'!</v>
      </c>
      <c r="J199">
        <f t="shared" ca="1" si="28"/>
        <v>0</v>
      </c>
      <c r="K199">
        <f t="shared" ca="1" si="28"/>
        <v>0</v>
      </c>
      <c r="L199">
        <f t="shared" ca="1" si="28"/>
        <v>0</v>
      </c>
      <c r="M199">
        <f t="shared" ca="1" si="28"/>
        <v>0</v>
      </c>
      <c r="N199">
        <f t="shared" ca="1" si="28"/>
        <v>0</v>
      </c>
      <c r="O199" t="str">
        <f t="shared" ca="1" si="26"/>
        <v>E:AC</v>
      </c>
      <c r="P199" t="str">
        <f t="shared" ca="1" si="27"/>
        <v>E10:AC10</v>
      </c>
    </row>
    <row r="200" spans="1:16">
      <c r="A200" t="str">
        <f t="shared" si="21"/>
        <v>04</v>
      </c>
      <c r="B200" t="str">
        <f t="shared" ca="1" si="22"/>
        <v>GRP</v>
      </c>
      <c r="C200" t="s">
        <v>259</v>
      </c>
      <c r="D200" s="1" t="s">
        <v>456</v>
      </c>
      <c r="E200">
        <f t="shared" ca="1" si="23"/>
        <v>0</v>
      </c>
      <c r="H200" t="str">
        <f t="shared" ca="1" si="24"/>
        <v>'READY GRP'!</v>
      </c>
      <c r="I200" t="str">
        <f t="shared" ca="1" si="25"/>
        <v>'READY GRP'!</v>
      </c>
      <c r="J200">
        <f t="shared" ca="1" si="28"/>
        <v>0</v>
      </c>
      <c r="K200">
        <f t="shared" ca="1" si="28"/>
        <v>0</v>
      </c>
      <c r="L200">
        <f t="shared" ca="1" si="28"/>
        <v>0</v>
      </c>
      <c r="M200">
        <f t="shared" ca="1" si="28"/>
        <v>0</v>
      </c>
      <c r="N200">
        <f t="shared" ca="1" si="28"/>
        <v>0</v>
      </c>
      <c r="O200" t="str">
        <f t="shared" ca="1" si="26"/>
        <v>E:AC</v>
      </c>
      <c r="P200" t="str">
        <f t="shared" ca="1" si="27"/>
        <v>E10:AC10</v>
      </c>
    </row>
    <row r="201" spans="1:16">
      <c r="A201" t="str">
        <f t="shared" si="21"/>
        <v>05</v>
      </c>
      <c r="B201" t="str">
        <f t="shared" ca="1" si="22"/>
        <v>GRP</v>
      </c>
      <c r="C201" t="s">
        <v>259</v>
      </c>
      <c r="D201" s="1" t="s">
        <v>457</v>
      </c>
      <c r="E201">
        <f t="shared" ca="1" si="23"/>
        <v>0</v>
      </c>
      <c r="H201" t="str">
        <f t="shared" ca="1" si="24"/>
        <v>'READY GRP'!</v>
      </c>
      <c r="I201" t="str">
        <f t="shared" ca="1" si="25"/>
        <v>'READY GRP'!</v>
      </c>
      <c r="J201">
        <f t="shared" ca="1" si="28"/>
        <v>0</v>
      </c>
      <c r="K201">
        <f t="shared" ca="1" si="28"/>
        <v>0</v>
      </c>
      <c r="L201">
        <f t="shared" ca="1" si="28"/>
        <v>0</v>
      </c>
      <c r="M201">
        <f t="shared" ca="1" si="28"/>
        <v>0</v>
      </c>
      <c r="N201">
        <f t="shared" ca="1" si="28"/>
        <v>0</v>
      </c>
      <c r="O201" t="str">
        <f t="shared" ca="1" si="26"/>
        <v>E:AC</v>
      </c>
      <c r="P201" t="str">
        <f t="shared" ca="1" si="27"/>
        <v>E10:AC10</v>
      </c>
    </row>
    <row r="202" spans="1:16">
      <c r="A202" t="str">
        <f t="shared" si="21"/>
        <v>06</v>
      </c>
      <c r="B202" t="str">
        <f t="shared" ca="1" si="22"/>
        <v>GRP</v>
      </c>
      <c r="C202" t="s">
        <v>259</v>
      </c>
      <c r="D202" s="1" t="s">
        <v>458</v>
      </c>
      <c r="E202">
        <f t="shared" ca="1" si="23"/>
        <v>0</v>
      </c>
      <c r="H202" t="str">
        <f t="shared" ca="1" si="24"/>
        <v>'READY GRP'!</v>
      </c>
      <c r="I202" t="str">
        <f t="shared" ca="1" si="25"/>
        <v>'READY GRP'!</v>
      </c>
      <c r="J202">
        <f t="shared" ca="1" si="28"/>
        <v>0</v>
      </c>
      <c r="K202">
        <f t="shared" ca="1" si="28"/>
        <v>0</v>
      </c>
      <c r="L202">
        <f t="shared" ca="1" si="28"/>
        <v>0</v>
      </c>
      <c r="M202">
        <f t="shared" ca="1" si="28"/>
        <v>0</v>
      </c>
      <c r="N202">
        <f t="shared" ca="1" si="28"/>
        <v>0</v>
      </c>
      <c r="O202" t="str">
        <f t="shared" ca="1" si="26"/>
        <v>E:AC</v>
      </c>
      <c r="P202" t="str">
        <f t="shared" ca="1" si="27"/>
        <v>E10:AC10</v>
      </c>
    </row>
    <row r="203" spans="1:16">
      <c r="A203" t="str">
        <f t="shared" si="21"/>
        <v>07</v>
      </c>
      <c r="B203" t="str">
        <f t="shared" ca="1" si="22"/>
        <v>GRP</v>
      </c>
      <c r="C203" t="s">
        <v>259</v>
      </c>
      <c r="D203" s="1" t="s">
        <v>459</v>
      </c>
      <c r="E203">
        <f t="shared" ca="1" si="23"/>
        <v>0</v>
      </c>
      <c r="H203" t="str">
        <f t="shared" ca="1" si="24"/>
        <v>'READY GRP'!</v>
      </c>
      <c r="I203" t="str">
        <f t="shared" ca="1" si="25"/>
        <v>'READY GRP'!</v>
      </c>
      <c r="J203">
        <f t="shared" ca="1" si="28"/>
        <v>0</v>
      </c>
      <c r="K203">
        <f t="shared" ca="1" si="28"/>
        <v>0</v>
      </c>
      <c r="L203">
        <f t="shared" ca="1" si="28"/>
        <v>0</v>
      </c>
      <c r="M203">
        <f t="shared" ca="1" si="28"/>
        <v>0</v>
      </c>
      <c r="N203">
        <f t="shared" ca="1" si="28"/>
        <v>0</v>
      </c>
      <c r="O203" t="str">
        <f t="shared" ca="1" si="26"/>
        <v>E:AC</v>
      </c>
      <c r="P203" t="str">
        <f t="shared" ca="1" si="27"/>
        <v>E10:AC10</v>
      </c>
    </row>
    <row r="204" spans="1:16">
      <c r="A204" t="str">
        <f t="shared" si="21"/>
        <v>08</v>
      </c>
      <c r="B204" t="str">
        <f t="shared" ca="1" si="22"/>
        <v>GRP</v>
      </c>
      <c r="C204" t="s">
        <v>259</v>
      </c>
      <c r="D204" s="1" t="s">
        <v>460</v>
      </c>
      <c r="E204">
        <f t="shared" ca="1" si="23"/>
        <v>0</v>
      </c>
      <c r="H204" t="str">
        <f t="shared" ca="1" si="24"/>
        <v>'READY GRP'!</v>
      </c>
      <c r="I204" t="str">
        <f t="shared" ca="1" si="25"/>
        <v>'READY GRP'!</v>
      </c>
      <c r="J204">
        <f t="shared" ca="1" si="28"/>
        <v>0</v>
      </c>
      <c r="K204">
        <f t="shared" ca="1" si="28"/>
        <v>0</v>
      </c>
      <c r="L204">
        <f t="shared" ca="1" si="28"/>
        <v>0</v>
      </c>
      <c r="M204">
        <f t="shared" ca="1" si="28"/>
        <v>0</v>
      </c>
      <c r="N204">
        <f t="shared" ca="1" si="28"/>
        <v>0</v>
      </c>
      <c r="O204" t="str">
        <f t="shared" ca="1" si="26"/>
        <v>E:AC</v>
      </c>
      <c r="P204" t="str">
        <f t="shared" ca="1" si="27"/>
        <v>E10:AC10</v>
      </c>
    </row>
    <row r="205" spans="1:16">
      <c r="A205" t="str">
        <f t="shared" si="21"/>
        <v>09</v>
      </c>
      <c r="B205" t="str">
        <f t="shared" ca="1" si="22"/>
        <v>GRP</v>
      </c>
      <c r="C205" t="s">
        <v>259</v>
      </c>
      <c r="D205" s="1" t="s">
        <v>461</v>
      </c>
      <c r="E205">
        <f t="shared" ca="1" si="23"/>
        <v>0</v>
      </c>
      <c r="H205" t="str">
        <f t="shared" ca="1" si="24"/>
        <v>'READY GRP'!</v>
      </c>
      <c r="I205" t="str">
        <f t="shared" ca="1" si="25"/>
        <v>'READY GRP'!</v>
      </c>
      <c r="J205">
        <f t="shared" ca="1" si="28"/>
        <v>0</v>
      </c>
      <c r="K205">
        <f t="shared" ca="1" si="28"/>
        <v>0</v>
      </c>
      <c r="L205">
        <f t="shared" ca="1" si="28"/>
        <v>0</v>
      </c>
      <c r="M205">
        <f t="shared" ca="1" si="28"/>
        <v>0</v>
      </c>
      <c r="N205">
        <f t="shared" ca="1" si="28"/>
        <v>0</v>
      </c>
      <c r="O205" t="str">
        <f t="shared" ca="1" si="26"/>
        <v>E:AC</v>
      </c>
      <c r="P205" t="str">
        <f t="shared" ca="1" si="27"/>
        <v>E10:AC10</v>
      </c>
    </row>
    <row r="206" spans="1:16">
      <c r="A206" t="str">
        <f t="shared" si="21"/>
        <v>10</v>
      </c>
      <c r="B206" t="str">
        <f t="shared" ca="1" si="22"/>
        <v>GRP</v>
      </c>
      <c r="C206" t="s">
        <v>259</v>
      </c>
      <c r="D206" s="1" t="s">
        <v>462</v>
      </c>
      <c r="E206">
        <f t="shared" ca="1" si="23"/>
        <v>0</v>
      </c>
      <c r="H206" t="str">
        <f t="shared" ca="1" si="24"/>
        <v>'READY GRP'!</v>
      </c>
      <c r="I206" t="str">
        <f t="shared" ca="1" si="25"/>
        <v>'READY GRP'!</v>
      </c>
      <c r="J206">
        <f t="shared" ca="1" si="28"/>
        <v>0</v>
      </c>
      <c r="K206">
        <f t="shared" ca="1" si="28"/>
        <v>0</v>
      </c>
      <c r="L206">
        <f t="shared" ca="1" si="28"/>
        <v>0</v>
      </c>
      <c r="M206">
        <f t="shared" ca="1" si="28"/>
        <v>0</v>
      </c>
      <c r="N206">
        <f t="shared" ca="1" si="28"/>
        <v>0</v>
      </c>
      <c r="O206" t="str">
        <f t="shared" ca="1" si="26"/>
        <v>E:AC</v>
      </c>
      <c r="P206" t="str">
        <f t="shared" ca="1" si="27"/>
        <v>E10:AC10</v>
      </c>
    </row>
    <row r="207" spans="1:16">
      <c r="A207" t="str">
        <f t="shared" si="21"/>
        <v>11</v>
      </c>
      <c r="B207" t="str">
        <f t="shared" ca="1" si="22"/>
        <v>GRP</v>
      </c>
      <c r="C207" t="s">
        <v>259</v>
      </c>
      <c r="D207" s="1" t="s">
        <v>463</v>
      </c>
      <c r="E207">
        <f t="shared" ca="1" si="23"/>
        <v>0</v>
      </c>
      <c r="H207" t="str">
        <f t="shared" ca="1" si="24"/>
        <v>'READY GRP'!</v>
      </c>
      <c r="I207" t="str">
        <f t="shared" ca="1" si="25"/>
        <v>'READY GRP'!</v>
      </c>
      <c r="J207">
        <f t="shared" ca="1" si="28"/>
        <v>0</v>
      </c>
      <c r="K207">
        <f t="shared" ca="1" si="28"/>
        <v>0</v>
      </c>
      <c r="L207">
        <f t="shared" ca="1" si="28"/>
        <v>0</v>
      </c>
      <c r="M207">
        <f t="shared" ca="1" si="28"/>
        <v>0</v>
      </c>
      <c r="N207">
        <f t="shared" ca="1" si="28"/>
        <v>0</v>
      </c>
      <c r="O207" t="str">
        <f t="shared" ca="1" si="26"/>
        <v>E:AC</v>
      </c>
      <c r="P207" t="str">
        <f t="shared" ca="1" si="27"/>
        <v>E10:AC10</v>
      </c>
    </row>
    <row r="208" spans="1:16">
      <c r="A208" t="str">
        <f t="shared" ref="A208:A271" si="29">MID(D208,LEN(C208)+2,LEN(D208)-LEN(C208))</f>
        <v>12</v>
      </c>
      <c r="B208" t="str">
        <f t="shared" ref="B208:B271" ca="1" si="30">VLOOKUP(H208,$A$1:$K$6,11,FALSE)</f>
        <v>GRP</v>
      </c>
      <c r="C208" t="s">
        <v>259</v>
      </c>
      <c r="D208" s="1" t="s">
        <v>464</v>
      </c>
      <c r="E208">
        <f t="shared" ref="E208:E271" ca="1" si="31">IFERROR(VLOOKUP(C208,INDIRECT($H208&amp;$O208),MATCH($A208,INDIRECT($H208&amp;$P208),0),FALSE),0)</f>
        <v>0</v>
      </c>
      <c r="H208" t="str">
        <f t="shared" ref="H208:H271" ca="1" si="32">IF(I208&lt;&gt;0,I208,IF(J208&lt;&gt;0,J208,IF(K208&lt;&gt;0,K208,IF(L208&lt;&gt;0,L208,IF(M208&lt;&gt;0,M208,N208)))))</f>
        <v>'READY GRP'!</v>
      </c>
      <c r="I208" t="str">
        <f t="shared" ref="I208:I271" ca="1" si="33">IF(IFERROR(VLOOKUP($C208,INDIRECT(I$14&amp;"E:E"),1,FALSE),0)&lt;&gt;0,I$14,0)</f>
        <v>'READY GRP'!</v>
      </c>
      <c r="J208">
        <f t="shared" ca="1" si="28"/>
        <v>0</v>
      </c>
      <c r="K208">
        <f t="shared" ca="1" si="28"/>
        <v>0</v>
      </c>
      <c r="L208">
        <f t="shared" ca="1" si="28"/>
        <v>0</v>
      </c>
      <c r="M208">
        <f t="shared" ca="1" si="28"/>
        <v>0</v>
      </c>
      <c r="N208">
        <f t="shared" ca="1" si="28"/>
        <v>0</v>
      </c>
      <c r="O208" t="str">
        <f t="shared" ref="O208:O271" ca="1" si="34">VLOOKUP($H208,$G$8:$I$13,2,FALSE)</f>
        <v>E:AC</v>
      </c>
      <c r="P208" t="str">
        <f t="shared" ref="P208:P271" ca="1" si="35">VLOOKUP($H208,$G$8:$I$13,3,FALSE)</f>
        <v>E10:AC10</v>
      </c>
    </row>
    <row r="209" spans="1:16">
      <c r="A209" t="str">
        <f t="shared" si="29"/>
        <v>13</v>
      </c>
      <c r="B209" t="str">
        <f t="shared" ca="1" si="30"/>
        <v>GRP</v>
      </c>
      <c r="C209" t="s">
        <v>259</v>
      </c>
      <c r="D209" s="1" t="s">
        <v>465</v>
      </c>
      <c r="E209">
        <f t="shared" ca="1" si="31"/>
        <v>0</v>
      </c>
      <c r="H209" t="str">
        <f t="shared" ca="1" si="32"/>
        <v>'READY GRP'!</v>
      </c>
      <c r="I209" t="str">
        <f t="shared" ca="1" si="33"/>
        <v>'READY GRP'!</v>
      </c>
      <c r="J209">
        <f t="shared" ca="1" si="28"/>
        <v>0</v>
      </c>
      <c r="K209">
        <f t="shared" ca="1" si="28"/>
        <v>0</v>
      </c>
      <c r="L209">
        <f t="shared" ca="1" si="28"/>
        <v>0</v>
      </c>
      <c r="M209">
        <f t="shared" ca="1" si="28"/>
        <v>0</v>
      </c>
      <c r="N209">
        <f t="shared" ca="1" si="28"/>
        <v>0</v>
      </c>
      <c r="O209" t="str">
        <f t="shared" ca="1" si="34"/>
        <v>E:AC</v>
      </c>
      <c r="P209" t="str">
        <f t="shared" ca="1" si="35"/>
        <v>E10:AC10</v>
      </c>
    </row>
    <row r="210" spans="1:16">
      <c r="A210" t="str">
        <f t="shared" si="29"/>
        <v>01</v>
      </c>
      <c r="B210" t="str">
        <f t="shared" ca="1" si="30"/>
        <v>GRP</v>
      </c>
      <c r="C210" t="s">
        <v>247</v>
      </c>
      <c r="D210" s="1" t="s">
        <v>466</v>
      </c>
      <c r="E210">
        <f t="shared" ca="1" si="31"/>
        <v>0</v>
      </c>
      <c r="H210" t="str">
        <f t="shared" ca="1" si="32"/>
        <v>'READY GRP'!</v>
      </c>
      <c r="I210" t="str">
        <f t="shared" ca="1" si="33"/>
        <v>'READY GRP'!</v>
      </c>
      <c r="J210">
        <f t="shared" ca="1" si="28"/>
        <v>0</v>
      </c>
      <c r="K210">
        <f t="shared" ca="1" si="28"/>
        <v>0</v>
      </c>
      <c r="L210">
        <f t="shared" ca="1" si="28"/>
        <v>0</v>
      </c>
      <c r="M210">
        <f t="shared" ca="1" si="28"/>
        <v>0</v>
      </c>
      <c r="N210">
        <f t="shared" ca="1" si="28"/>
        <v>0</v>
      </c>
      <c r="O210" t="str">
        <f t="shared" ca="1" si="34"/>
        <v>E:AC</v>
      </c>
      <c r="P210" t="str">
        <f t="shared" ca="1" si="35"/>
        <v>E10:AC10</v>
      </c>
    </row>
    <row r="211" spans="1:16">
      <c r="A211" t="str">
        <f t="shared" si="29"/>
        <v>02</v>
      </c>
      <c r="B211" t="str">
        <f t="shared" ca="1" si="30"/>
        <v>GRP</v>
      </c>
      <c r="C211" t="s">
        <v>247</v>
      </c>
      <c r="D211" s="1" t="s">
        <v>467</v>
      </c>
      <c r="E211">
        <f t="shared" ca="1" si="31"/>
        <v>0</v>
      </c>
      <c r="H211" t="str">
        <f t="shared" ca="1" si="32"/>
        <v>'READY GRP'!</v>
      </c>
      <c r="I211" t="str">
        <f t="shared" ca="1" si="33"/>
        <v>'READY GRP'!</v>
      </c>
      <c r="J211">
        <f t="shared" ca="1" si="28"/>
        <v>0</v>
      </c>
      <c r="K211">
        <f t="shared" ca="1" si="28"/>
        <v>0</v>
      </c>
      <c r="L211">
        <f t="shared" ca="1" si="28"/>
        <v>0</v>
      </c>
      <c r="M211">
        <f t="shared" ca="1" si="28"/>
        <v>0</v>
      </c>
      <c r="N211">
        <f t="shared" ca="1" si="28"/>
        <v>0</v>
      </c>
      <c r="O211" t="str">
        <f t="shared" ca="1" si="34"/>
        <v>E:AC</v>
      </c>
      <c r="P211" t="str">
        <f t="shared" ca="1" si="35"/>
        <v>E10:AC10</v>
      </c>
    </row>
    <row r="212" spans="1:16">
      <c r="A212" t="str">
        <f t="shared" si="29"/>
        <v>03</v>
      </c>
      <c r="B212" t="str">
        <f t="shared" ca="1" si="30"/>
        <v>GRP</v>
      </c>
      <c r="C212" t="s">
        <v>247</v>
      </c>
      <c r="D212" s="1" t="s">
        <v>468</v>
      </c>
      <c r="E212">
        <f t="shared" ca="1" si="31"/>
        <v>0</v>
      </c>
      <c r="H212" t="str">
        <f t="shared" ca="1" si="32"/>
        <v>'READY GRP'!</v>
      </c>
      <c r="I212" t="str">
        <f t="shared" ca="1" si="33"/>
        <v>'READY GRP'!</v>
      </c>
      <c r="J212">
        <f t="shared" ca="1" si="28"/>
        <v>0</v>
      </c>
      <c r="K212">
        <f t="shared" ca="1" si="28"/>
        <v>0</v>
      </c>
      <c r="L212">
        <f t="shared" ca="1" si="28"/>
        <v>0</v>
      </c>
      <c r="M212">
        <f t="shared" ca="1" si="28"/>
        <v>0</v>
      </c>
      <c r="N212">
        <f t="shared" ca="1" si="28"/>
        <v>0</v>
      </c>
      <c r="O212" t="str">
        <f t="shared" ca="1" si="34"/>
        <v>E:AC</v>
      </c>
      <c r="P212" t="str">
        <f t="shared" ca="1" si="35"/>
        <v>E10:AC10</v>
      </c>
    </row>
    <row r="213" spans="1:16">
      <c r="A213" t="str">
        <f t="shared" si="29"/>
        <v>04</v>
      </c>
      <c r="B213" t="str">
        <f t="shared" ca="1" si="30"/>
        <v>GRP</v>
      </c>
      <c r="C213" t="s">
        <v>247</v>
      </c>
      <c r="D213" s="1" t="s">
        <v>469</v>
      </c>
      <c r="E213">
        <f t="shared" ca="1" si="31"/>
        <v>0</v>
      </c>
      <c r="H213" t="str">
        <f t="shared" ca="1" si="32"/>
        <v>'READY GRP'!</v>
      </c>
      <c r="I213" t="str">
        <f t="shared" ca="1" si="33"/>
        <v>'READY GRP'!</v>
      </c>
      <c r="J213">
        <f t="shared" ca="1" si="28"/>
        <v>0</v>
      </c>
      <c r="K213">
        <f t="shared" ca="1" si="28"/>
        <v>0</v>
      </c>
      <c r="L213">
        <f t="shared" ca="1" si="28"/>
        <v>0</v>
      </c>
      <c r="M213">
        <f t="shared" ca="1" si="28"/>
        <v>0</v>
      </c>
      <c r="N213">
        <f t="shared" ca="1" si="28"/>
        <v>0</v>
      </c>
      <c r="O213" t="str">
        <f t="shared" ca="1" si="34"/>
        <v>E:AC</v>
      </c>
      <c r="P213" t="str">
        <f t="shared" ca="1" si="35"/>
        <v>E10:AC10</v>
      </c>
    </row>
    <row r="214" spans="1:16">
      <c r="A214" t="str">
        <f t="shared" si="29"/>
        <v>05</v>
      </c>
      <c r="B214" t="str">
        <f t="shared" ca="1" si="30"/>
        <v>GRP</v>
      </c>
      <c r="C214" t="s">
        <v>247</v>
      </c>
      <c r="D214" s="1" t="s">
        <v>470</v>
      </c>
      <c r="E214">
        <f t="shared" ca="1" si="31"/>
        <v>0</v>
      </c>
      <c r="H214" t="str">
        <f t="shared" ca="1" si="32"/>
        <v>'READY GRP'!</v>
      </c>
      <c r="I214" t="str">
        <f t="shared" ca="1" si="33"/>
        <v>'READY GRP'!</v>
      </c>
      <c r="J214">
        <f t="shared" ca="1" si="28"/>
        <v>0</v>
      </c>
      <c r="K214">
        <f t="shared" ca="1" si="28"/>
        <v>0</v>
      </c>
      <c r="L214">
        <f t="shared" ca="1" si="28"/>
        <v>0</v>
      </c>
      <c r="M214">
        <f t="shared" ca="1" si="28"/>
        <v>0</v>
      </c>
      <c r="N214">
        <f t="shared" ca="1" si="28"/>
        <v>0</v>
      </c>
      <c r="O214" t="str">
        <f t="shared" ca="1" si="34"/>
        <v>E:AC</v>
      </c>
      <c r="P214" t="str">
        <f t="shared" ca="1" si="35"/>
        <v>E10:AC10</v>
      </c>
    </row>
    <row r="215" spans="1:16">
      <c r="A215" t="str">
        <f t="shared" si="29"/>
        <v>06</v>
      </c>
      <c r="B215" t="str">
        <f t="shared" ca="1" si="30"/>
        <v>GRP</v>
      </c>
      <c r="C215" t="s">
        <v>247</v>
      </c>
      <c r="D215" s="1" t="s">
        <v>471</v>
      </c>
      <c r="E215">
        <f t="shared" ca="1" si="31"/>
        <v>0</v>
      </c>
      <c r="H215" t="str">
        <f t="shared" ca="1" si="32"/>
        <v>'READY GRP'!</v>
      </c>
      <c r="I215" t="str">
        <f t="shared" ca="1" si="33"/>
        <v>'READY GRP'!</v>
      </c>
      <c r="J215">
        <f t="shared" ca="1" si="28"/>
        <v>0</v>
      </c>
      <c r="K215">
        <f t="shared" ca="1" si="28"/>
        <v>0</v>
      </c>
      <c r="L215">
        <f t="shared" ca="1" si="28"/>
        <v>0</v>
      </c>
      <c r="M215">
        <f t="shared" ca="1" si="28"/>
        <v>0</v>
      </c>
      <c r="N215">
        <f t="shared" ca="1" si="28"/>
        <v>0</v>
      </c>
      <c r="O215" t="str">
        <f t="shared" ca="1" si="34"/>
        <v>E:AC</v>
      </c>
      <c r="P215" t="str">
        <f t="shared" ca="1" si="35"/>
        <v>E10:AC10</v>
      </c>
    </row>
    <row r="216" spans="1:16">
      <c r="A216" t="str">
        <f t="shared" si="29"/>
        <v>07</v>
      </c>
      <c r="B216" t="str">
        <f t="shared" ca="1" si="30"/>
        <v>GRP</v>
      </c>
      <c r="C216" t="s">
        <v>247</v>
      </c>
      <c r="D216" s="1" t="s">
        <v>472</v>
      </c>
      <c r="E216">
        <f t="shared" ca="1" si="31"/>
        <v>0</v>
      </c>
      <c r="H216" t="str">
        <f t="shared" ca="1" si="32"/>
        <v>'READY GRP'!</v>
      </c>
      <c r="I216" t="str">
        <f t="shared" ca="1" si="33"/>
        <v>'READY GRP'!</v>
      </c>
      <c r="J216">
        <f t="shared" ca="1" si="28"/>
        <v>0</v>
      </c>
      <c r="K216">
        <f t="shared" ca="1" si="28"/>
        <v>0</v>
      </c>
      <c r="L216">
        <f t="shared" ca="1" si="28"/>
        <v>0</v>
      </c>
      <c r="M216">
        <f t="shared" ca="1" si="28"/>
        <v>0</v>
      </c>
      <c r="N216">
        <f t="shared" ca="1" si="28"/>
        <v>0</v>
      </c>
      <c r="O216" t="str">
        <f t="shared" ca="1" si="34"/>
        <v>E:AC</v>
      </c>
      <c r="P216" t="str">
        <f t="shared" ca="1" si="35"/>
        <v>E10:AC10</v>
      </c>
    </row>
    <row r="217" spans="1:16">
      <c r="A217" t="str">
        <f t="shared" si="29"/>
        <v>08</v>
      </c>
      <c r="B217" t="str">
        <f t="shared" ca="1" si="30"/>
        <v>GRP</v>
      </c>
      <c r="C217" t="s">
        <v>247</v>
      </c>
      <c r="D217" s="1" t="s">
        <v>473</v>
      </c>
      <c r="E217">
        <f t="shared" ca="1" si="31"/>
        <v>0</v>
      </c>
      <c r="H217" t="str">
        <f t="shared" ca="1" si="32"/>
        <v>'READY GRP'!</v>
      </c>
      <c r="I217" t="str">
        <f t="shared" ca="1" si="33"/>
        <v>'READY GRP'!</v>
      </c>
      <c r="J217">
        <f t="shared" ca="1" si="28"/>
        <v>0</v>
      </c>
      <c r="K217">
        <f t="shared" ca="1" si="28"/>
        <v>0</v>
      </c>
      <c r="L217">
        <f t="shared" ca="1" si="28"/>
        <v>0</v>
      </c>
      <c r="M217">
        <f t="shared" ca="1" si="28"/>
        <v>0</v>
      </c>
      <c r="N217">
        <f t="shared" ca="1" si="28"/>
        <v>0</v>
      </c>
      <c r="O217" t="str">
        <f t="shared" ca="1" si="34"/>
        <v>E:AC</v>
      </c>
      <c r="P217" t="str">
        <f t="shared" ca="1" si="35"/>
        <v>E10:AC10</v>
      </c>
    </row>
    <row r="218" spans="1:16">
      <c r="A218" t="str">
        <f t="shared" si="29"/>
        <v>09</v>
      </c>
      <c r="B218" t="str">
        <f t="shared" ca="1" si="30"/>
        <v>GRP</v>
      </c>
      <c r="C218" t="s">
        <v>247</v>
      </c>
      <c r="D218" s="1" t="s">
        <v>474</v>
      </c>
      <c r="E218">
        <f t="shared" ca="1" si="31"/>
        <v>0</v>
      </c>
      <c r="H218" t="str">
        <f t="shared" ca="1" si="32"/>
        <v>'READY GRP'!</v>
      </c>
      <c r="I218" t="str">
        <f t="shared" ca="1" si="33"/>
        <v>'READY GRP'!</v>
      </c>
      <c r="J218">
        <f t="shared" ca="1" si="28"/>
        <v>0</v>
      </c>
      <c r="K218">
        <f t="shared" ca="1" si="28"/>
        <v>0</v>
      </c>
      <c r="L218">
        <f t="shared" ca="1" si="28"/>
        <v>0</v>
      </c>
      <c r="M218">
        <f t="shared" ca="1" si="28"/>
        <v>0</v>
      </c>
      <c r="N218">
        <f t="shared" ca="1" si="28"/>
        <v>0</v>
      </c>
      <c r="O218" t="str">
        <f t="shared" ca="1" si="34"/>
        <v>E:AC</v>
      </c>
      <c r="P218" t="str">
        <f t="shared" ca="1" si="35"/>
        <v>E10:AC10</v>
      </c>
    </row>
    <row r="219" spans="1:16">
      <c r="A219" t="str">
        <f t="shared" si="29"/>
        <v>10</v>
      </c>
      <c r="B219" t="str">
        <f t="shared" ca="1" si="30"/>
        <v>GRP</v>
      </c>
      <c r="C219" t="s">
        <v>247</v>
      </c>
      <c r="D219" s="1" t="s">
        <v>475</v>
      </c>
      <c r="E219">
        <f t="shared" ca="1" si="31"/>
        <v>0</v>
      </c>
      <c r="H219" t="str">
        <f t="shared" ca="1" si="32"/>
        <v>'READY GRP'!</v>
      </c>
      <c r="I219" t="str">
        <f t="shared" ca="1" si="33"/>
        <v>'READY GRP'!</v>
      </c>
      <c r="J219">
        <f t="shared" ca="1" si="28"/>
        <v>0</v>
      </c>
      <c r="K219">
        <f t="shared" ca="1" si="28"/>
        <v>0</v>
      </c>
      <c r="L219">
        <f t="shared" ca="1" si="28"/>
        <v>0</v>
      </c>
      <c r="M219">
        <f t="shared" ca="1" si="28"/>
        <v>0</v>
      </c>
      <c r="N219">
        <f t="shared" ca="1" si="28"/>
        <v>0</v>
      </c>
      <c r="O219" t="str">
        <f t="shared" ca="1" si="34"/>
        <v>E:AC</v>
      </c>
      <c r="P219" t="str">
        <f t="shared" ca="1" si="35"/>
        <v>E10:AC10</v>
      </c>
    </row>
    <row r="220" spans="1:16">
      <c r="A220" t="str">
        <f t="shared" si="29"/>
        <v>11</v>
      </c>
      <c r="B220" t="str">
        <f t="shared" ca="1" si="30"/>
        <v>GRP</v>
      </c>
      <c r="C220" t="s">
        <v>247</v>
      </c>
      <c r="D220" s="1" t="s">
        <v>476</v>
      </c>
      <c r="E220">
        <f t="shared" ca="1" si="31"/>
        <v>0</v>
      </c>
      <c r="H220" t="str">
        <f t="shared" ca="1" si="32"/>
        <v>'READY GRP'!</v>
      </c>
      <c r="I220" t="str">
        <f t="shared" ca="1" si="33"/>
        <v>'READY GRP'!</v>
      </c>
      <c r="J220">
        <f t="shared" ca="1" si="28"/>
        <v>0</v>
      </c>
      <c r="K220">
        <f t="shared" ca="1" si="28"/>
        <v>0</v>
      </c>
      <c r="L220">
        <f t="shared" ca="1" si="28"/>
        <v>0</v>
      </c>
      <c r="M220">
        <f t="shared" ca="1" si="28"/>
        <v>0</v>
      </c>
      <c r="N220">
        <f t="shared" ca="1" si="28"/>
        <v>0</v>
      </c>
      <c r="O220" t="str">
        <f t="shared" ca="1" si="34"/>
        <v>E:AC</v>
      </c>
      <c r="P220" t="str">
        <f t="shared" ca="1" si="35"/>
        <v>E10:AC10</v>
      </c>
    </row>
    <row r="221" spans="1:16">
      <c r="A221" t="str">
        <f t="shared" si="29"/>
        <v>12</v>
      </c>
      <c r="B221" t="str">
        <f t="shared" ca="1" si="30"/>
        <v>GRP</v>
      </c>
      <c r="C221" t="s">
        <v>247</v>
      </c>
      <c r="D221" s="1" t="s">
        <v>477</v>
      </c>
      <c r="E221">
        <f t="shared" ca="1" si="31"/>
        <v>0</v>
      </c>
      <c r="H221" t="str">
        <f t="shared" ca="1" si="32"/>
        <v>'READY GRP'!</v>
      </c>
      <c r="I221" t="str">
        <f t="shared" ca="1" si="33"/>
        <v>'READY GRP'!</v>
      </c>
      <c r="J221">
        <f t="shared" ca="1" si="28"/>
        <v>0</v>
      </c>
      <c r="K221">
        <f t="shared" ca="1" si="28"/>
        <v>0</v>
      </c>
      <c r="L221">
        <f t="shared" ca="1" si="28"/>
        <v>0</v>
      </c>
      <c r="M221">
        <f t="shared" ca="1" si="28"/>
        <v>0</v>
      </c>
      <c r="N221">
        <f t="shared" ca="1" si="28"/>
        <v>0</v>
      </c>
      <c r="O221" t="str">
        <f t="shared" ca="1" si="34"/>
        <v>E:AC</v>
      </c>
      <c r="P221" t="str">
        <f t="shared" ca="1" si="35"/>
        <v>E10:AC10</v>
      </c>
    </row>
    <row r="222" spans="1:16">
      <c r="A222" t="str">
        <f t="shared" si="29"/>
        <v>13</v>
      </c>
      <c r="B222" t="str">
        <f t="shared" ca="1" si="30"/>
        <v>GRP</v>
      </c>
      <c r="C222" t="s">
        <v>247</v>
      </c>
      <c r="D222" s="1" t="s">
        <v>478</v>
      </c>
      <c r="E222">
        <f t="shared" ca="1" si="31"/>
        <v>0</v>
      </c>
      <c r="H222" t="str">
        <f t="shared" ca="1" si="32"/>
        <v>'READY GRP'!</v>
      </c>
      <c r="I222" t="str">
        <f t="shared" ca="1" si="33"/>
        <v>'READY GRP'!</v>
      </c>
      <c r="J222">
        <f t="shared" ca="1" si="28"/>
        <v>0</v>
      </c>
      <c r="K222">
        <f t="shared" ca="1" si="28"/>
        <v>0</v>
      </c>
      <c r="L222">
        <f t="shared" ca="1" si="28"/>
        <v>0</v>
      </c>
      <c r="M222">
        <f t="shared" ca="1" si="28"/>
        <v>0</v>
      </c>
      <c r="N222">
        <f t="shared" ca="1" si="28"/>
        <v>0</v>
      </c>
      <c r="O222" t="str">
        <f t="shared" ca="1" si="34"/>
        <v>E:AC</v>
      </c>
      <c r="P222" t="str">
        <f t="shared" ca="1" si="35"/>
        <v>E10:AC10</v>
      </c>
    </row>
    <row r="223" spans="1:16">
      <c r="A223" t="str">
        <f t="shared" si="29"/>
        <v>01</v>
      </c>
      <c r="B223" t="str">
        <f t="shared" ca="1" si="30"/>
        <v>GRP</v>
      </c>
      <c r="C223" t="s">
        <v>249</v>
      </c>
      <c r="D223" s="1" t="s">
        <v>479</v>
      </c>
      <c r="E223">
        <f t="shared" ca="1" si="31"/>
        <v>0</v>
      </c>
      <c r="H223" t="str">
        <f t="shared" ca="1" si="32"/>
        <v>'READY GRP'!</v>
      </c>
      <c r="I223" t="str">
        <f t="shared" ca="1" si="33"/>
        <v>'READY GRP'!</v>
      </c>
      <c r="J223">
        <f t="shared" ca="1" si="28"/>
        <v>0</v>
      </c>
      <c r="K223">
        <f t="shared" ca="1" si="28"/>
        <v>0</v>
      </c>
      <c r="L223">
        <f t="shared" ca="1" si="28"/>
        <v>0</v>
      </c>
      <c r="M223">
        <f t="shared" ca="1" si="28"/>
        <v>0</v>
      </c>
      <c r="N223">
        <f t="shared" ca="1" si="28"/>
        <v>0</v>
      </c>
      <c r="O223" t="str">
        <f t="shared" ca="1" si="34"/>
        <v>E:AC</v>
      </c>
      <c r="P223" t="str">
        <f t="shared" ca="1" si="35"/>
        <v>E10:AC10</v>
      </c>
    </row>
    <row r="224" spans="1:16">
      <c r="A224" t="str">
        <f t="shared" si="29"/>
        <v>02</v>
      </c>
      <c r="B224" t="str">
        <f t="shared" ca="1" si="30"/>
        <v>GRP</v>
      </c>
      <c r="C224" t="s">
        <v>249</v>
      </c>
      <c r="D224" s="1" t="s">
        <v>480</v>
      </c>
      <c r="E224">
        <f t="shared" ca="1" si="31"/>
        <v>0</v>
      </c>
      <c r="H224" t="str">
        <f t="shared" ca="1" si="32"/>
        <v>'READY GRP'!</v>
      </c>
      <c r="I224" t="str">
        <f t="shared" ca="1" si="33"/>
        <v>'READY GRP'!</v>
      </c>
      <c r="J224">
        <f t="shared" ca="1" si="28"/>
        <v>0</v>
      </c>
      <c r="K224">
        <f t="shared" ca="1" si="28"/>
        <v>0</v>
      </c>
      <c r="L224">
        <f t="shared" ca="1" si="28"/>
        <v>0</v>
      </c>
      <c r="M224">
        <f t="shared" ca="1" si="28"/>
        <v>0</v>
      </c>
      <c r="N224">
        <f t="shared" ca="1" si="28"/>
        <v>0</v>
      </c>
      <c r="O224" t="str">
        <f t="shared" ca="1" si="34"/>
        <v>E:AC</v>
      </c>
      <c r="P224" t="str">
        <f t="shared" ca="1" si="35"/>
        <v>E10:AC10</v>
      </c>
    </row>
    <row r="225" spans="1:16">
      <c r="A225" t="str">
        <f t="shared" si="29"/>
        <v>03</v>
      </c>
      <c r="B225" t="str">
        <f t="shared" ca="1" si="30"/>
        <v>GRP</v>
      </c>
      <c r="C225" t="s">
        <v>249</v>
      </c>
      <c r="D225" s="1" t="s">
        <v>481</v>
      </c>
      <c r="E225">
        <f t="shared" ca="1" si="31"/>
        <v>0</v>
      </c>
      <c r="H225" t="str">
        <f t="shared" ca="1" si="32"/>
        <v>'READY GRP'!</v>
      </c>
      <c r="I225" t="str">
        <f t="shared" ca="1" si="33"/>
        <v>'READY GRP'!</v>
      </c>
      <c r="J225">
        <f t="shared" ca="1" si="28"/>
        <v>0</v>
      </c>
      <c r="K225">
        <f t="shared" ca="1" si="28"/>
        <v>0</v>
      </c>
      <c r="L225">
        <f t="shared" ca="1" si="28"/>
        <v>0</v>
      </c>
      <c r="M225">
        <f t="shared" ca="1" si="28"/>
        <v>0</v>
      </c>
      <c r="N225">
        <f t="shared" ca="1" si="28"/>
        <v>0</v>
      </c>
      <c r="O225" t="str">
        <f t="shared" ca="1" si="34"/>
        <v>E:AC</v>
      </c>
      <c r="P225" t="str">
        <f t="shared" ca="1" si="35"/>
        <v>E10:AC10</v>
      </c>
    </row>
    <row r="226" spans="1:16">
      <c r="A226" t="str">
        <f t="shared" si="29"/>
        <v>04</v>
      </c>
      <c r="B226" t="str">
        <f t="shared" ca="1" si="30"/>
        <v>GRP</v>
      </c>
      <c r="C226" t="s">
        <v>249</v>
      </c>
      <c r="D226" s="1" t="s">
        <v>482</v>
      </c>
      <c r="E226">
        <f t="shared" ca="1" si="31"/>
        <v>0</v>
      </c>
      <c r="H226" t="str">
        <f t="shared" ca="1" si="32"/>
        <v>'READY GRP'!</v>
      </c>
      <c r="I226" t="str">
        <f t="shared" ca="1" si="33"/>
        <v>'READY GRP'!</v>
      </c>
      <c r="J226">
        <f t="shared" ca="1" si="28"/>
        <v>0</v>
      </c>
      <c r="K226">
        <f t="shared" ca="1" si="28"/>
        <v>0</v>
      </c>
      <c r="L226">
        <f t="shared" ca="1" si="28"/>
        <v>0</v>
      </c>
      <c r="M226">
        <f t="shared" ca="1" si="28"/>
        <v>0</v>
      </c>
      <c r="N226">
        <f t="shared" ca="1" si="28"/>
        <v>0</v>
      </c>
      <c r="O226" t="str">
        <f t="shared" ca="1" si="34"/>
        <v>E:AC</v>
      </c>
      <c r="P226" t="str">
        <f t="shared" ca="1" si="35"/>
        <v>E10:AC10</v>
      </c>
    </row>
    <row r="227" spans="1:16">
      <c r="A227" t="str">
        <f t="shared" si="29"/>
        <v>05</v>
      </c>
      <c r="B227" t="str">
        <f t="shared" ca="1" si="30"/>
        <v>GRP</v>
      </c>
      <c r="C227" t="s">
        <v>249</v>
      </c>
      <c r="D227" s="1" t="s">
        <v>483</v>
      </c>
      <c r="E227">
        <f t="shared" ca="1" si="31"/>
        <v>0</v>
      </c>
      <c r="H227" t="str">
        <f t="shared" ca="1" si="32"/>
        <v>'READY GRP'!</v>
      </c>
      <c r="I227" t="str">
        <f t="shared" ca="1" si="33"/>
        <v>'READY GRP'!</v>
      </c>
      <c r="J227">
        <f t="shared" ca="1" si="28"/>
        <v>0</v>
      </c>
      <c r="K227">
        <f t="shared" ca="1" si="28"/>
        <v>0</v>
      </c>
      <c r="L227">
        <f t="shared" ca="1" si="28"/>
        <v>0</v>
      </c>
      <c r="M227">
        <f t="shared" ca="1" si="28"/>
        <v>0</v>
      </c>
      <c r="N227">
        <f t="shared" ca="1" si="28"/>
        <v>0</v>
      </c>
      <c r="O227" t="str">
        <f t="shared" ca="1" si="34"/>
        <v>E:AC</v>
      </c>
      <c r="P227" t="str">
        <f t="shared" ca="1" si="35"/>
        <v>E10:AC10</v>
      </c>
    </row>
    <row r="228" spans="1:16">
      <c r="A228" t="str">
        <f t="shared" si="29"/>
        <v>06</v>
      </c>
      <c r="B228" t="str">
        <f t="shared" ca="1" si="30"/>
        <v>GRP</v>
      </c>
      <c r="C228" t="s">
        <v>249</v>
      </c>
      <c r="D228" s="1" t="s">
        <v>484</v>
      </c>
      <c r="E228">
        <f t="shared" ca="1" si="31"/>
        <v>0</v>
      </c>
      <c r="H228" t="str">
        <f t="shared" ca="1" si="32"/>
        <v>'READY GRP'!</v>
      </c>
      <c r="I228" t="str">
        <f t="shared" ca="1" si="33"/>
        <v>'READY GRP'!</v>
      </c>
      <c r="J228">
        <f t="shared" ca="1" si="28"/>
        <v>0</v>
      </c>
      <c r="K228">
        <f t="shared" ca="1" si="28"/>
        <v>0</v>
      </c>
      <c r="L228">
        <f t="shared" ca="1" si="28"/>
        <v>0</v>
      </c>
      <c r="M228">
        <f t="shared" ca="1" si="28"/>
        <v>0</v>
      </c>
      <c r="N228">
        <f t="shared" ca="1" si="28"/>
        <v>0</v>
      </c>
      <c r="O228" t="str">
        <f t="shared" ca="1" si="34"/>
        <v>E:AC</v>
      </c>
      <c r="P228" t="str">
        <f t="shared" ca="1" si="35"/>
        <v>E10:AC10</v>
      </c>
    </row>
    <row r="229" spans="1:16">
      <c r="A229" t="str">
        <f t="shared" si="29"/>
        <v>07</v>
      </c>
      <c r="B229" t="str">
        <f t="shared" ca="1" si="30"/>
        <v>GRP</v>
      </c>
      <c r="C229" t="s">
        <v>249</v>
      </c>
      <c r="D229" s="1" t="s">
        <v>485</v>
      </c>
      <c r="E229">
        <f t="shared" ca="1" si="31"/>
        <v>0</v>
      </c>
      <c r="H229" t="str">
        <f t="shared" ca="1" si="32"/>
        <v>'READY GRP'!</v>
      </c>
      <c r="I229" t="str">
        <f t="shared" ca="1" si="33"/>
        <v>'READY GRP'!</v>
      </c>
      <c r="J229">
        <f t="shared" ca="1" si="28"/>
        <v>0</v>
      </c>
      <c r="K229">
        <f t="shared" ca="1" si="28"/>
        <v>0</v>
      </c>
      <c r="L229">
        <f t="shared" ca="1" si="28"/>
        <v>0</v>
      </c>
      <c r="M229">
        <f t="shared" ca="1" si="28"/>
        <v>0</v>
      </c>
      <c r="N229">
        <f t="shared" ca="1" si="28"/>
        <v>0</v>
      </c>
      <c r="O229" t="str">
        <f t="shared" ca="1" si="34"/>
        <v>E:AC</v>
      </c>
      <c r="P229" t="str">
        <f t="shared" ca="1" si="35"/>
        <v>E10:AC10</v>
      </c>
    </row>
    <row r="230" spans="1:16">
      <c r="A230" t="str">
        <f t="shared" si="29"/>
        <v>08</v>
      </c>
      <c r="B230" t="str">
        <f t="shared" ca="1" si="30"/>
        <v>GRP</v>
      </c>
      <c r="C230" t="s">
        <v>249</v>
      </c>
      <c r="D230" s="1" t="s">
        <v>486</v>
      </c>
      <c r="E230">
        <f t="shared" ca="1" si="31"/>
        <v>0</v>
      </c>
      <c r="H230" t="str">
        <f t="shared" ca="1" si="32"/>
        <v>'READY GRP'!</v>
      </c>
      <c r="I230" t="str">
        <f t="shared" ca="1" si="33"/>
        <v>'READY GRP'!</v>
      </c>
      <c r="J230">
        <f t="shared" ca="1" si="28"/>
        <v>0</v>
      </c>
      <c r="K230">
        <f t="shared" ca="1" si="28"/>
        <v>0</v>
      </c>
      <c r="L230">
        <f t="shared" ca="1" si="28"/>
        <v>0</v>
      </c>
      <c r="M230">
        <f t="shared" ca="1" si="28"/>
        <v>0</v>
      </c>
      <c r="N230">
        <f t="shared" ca="1" si="28"/>
        <v>0</v>
      </c>
      <c r="O230" t="str">
        <f t="shared" ca="1" si="34"/>
        <v>E:AC</v>
      </c>
      <c r="P230" t="str">
        <f t="shared" ca="1" si="35"/>
        <v>E10:AC10</v>
      </c>
    </row>
    <row r="231" spans="1:16">
      <c r="A231" t="str">
        <f t="shared" si="29"/>
        <v>09</v>
      </c>
      <c r="B231" t="str">
        <f t="shared" ca="1" si="30"/>
        <v>GRP</v>
      </c>
      <c r="C231" t="s">
        <v>249</v>
      </c>
      <c r="D231" s="1" t="s">
        <v>487</v>
      </c>
      <c r="E231">
        <f t="shared" ca="1" si="31"/>
        <v>0</v>
      </c>
      <c r="H231" t="str">
        <f t="shared" ca="1" si="32"/>
        <v>'READY GRP'!</v>
      </c>
      <c r="I231" t="str">
        <f t="shared" ca="1" si="33"/>
        <v>'READY GRP'!</v>
      </c>
      <c r="J231">
        <f t="shared" ca="1" si="28"/>
        <v>0</v>
      </c>
      <c r="K231">
        <f t="shared" ca="1" si="28"/>
        <v>0</v>
      </c>
      <c r="L231">
        <f t="shared" ca="1" si="28"/>
        <v>0</v>
      </c>
      <c r="M231">
        <f t="shared" ca="1" si="28"/>
        <v>0</v>
      </c>
      <c r="N231">
        <f t="shared" ca="1" si="28"/>
        <v>0</v>
      </c>
      <c r="O231" t="str">
        <f t="shared" ca="1" si="34"/>
        <v>E:AC</v>
      </c>
      <c r="P231" t="str">
        <f t="shared" ca="1" si="35"/>
        <v>E10:AC10</v>
      </c>
    </row>
    <row r="232" spans="1:16">
      <c r="A232" t="str">
        <f t="shared" si="29"/>
        <v>10</v>
      </c>
      <c r="B232" t="str">
        <f t="shared" ca="1" si="30"/>
        <v>GRP</v>
      </c>
      <c r="C232" t="s">
        <v>249</v>
      </c>
      <c r="D232" s="1" t="s">
        <v>488</v>
      </c>
      <c r="E232">
        <f t="shared" ca="1" si="31"/>
        <v>0</v>
      </c>
      <c r="H232" t="str">
        <f t="shared" ca="1" si="32"/>
        <v>'READY GRP'!</v>
      </c>
      <c r="I232" t="str">
        <f t="shared" ca="1" si="33"/>
        <v>'READY GRP'!</v>
      </c>
      <c r="J232">
        <f t="shared" ca="1" si="28"/>
        <v>0</v>
      </c>
      <c r="K232">
        <f t="shared" ca="1" si="28"/>
        <v>0</v>
      </c>
      <c r="L232">
        <f t="shared" ca="1" si="28"/>
        <v>0</v>
      </c>
      <c r="M232">
        <f t="shared" ca="1" si="28"/>
        <v>0</v>
      </c>
      <c r="N232">
        <f t="shared" ca="1" si="28"/>
        <v>0</v>
      </c>
      <c r="O232" t="str">
        <f t="shared" ca="1" si="34"/>
        <v>E:AC</v>
      </c>
      <c r="P232" t="str">
        <f t="shared" ca="1" si="35"/>
        <v>E10:AC10</v>
      </c>
    </row>
    <row r="233" spans="1:16">
      <c r="A233" t="str">
        <f t="shared" si="29"/>
        <v>11</v>
      </c>
      <c r="B233" t="str">
        <f t="shared" ca="1" si="30"/>
        <v>GRP</v>
      </c>
      <c r="C233" t="s">
        <v>249</v>
      </c>
      <c r="D233" s="1" t="s">
        <v>489</v>
      </c>
      <c r="E233">
        <f t="shared" ca="1" si="31"/>
        <v>0</v>
      </c>
      <c r="H233" t="str">
        <f t="shared" ca="1" si="32"/>
        <v>'READY GRP'!</v>
      </c>
      <c r="I233" t="str">
        <f t="shared" ca="1" si="33"/>
        <v>'READY GRP'!</v>
      </c>
      <c r="J233">
        <f t="shared" ca="1" si="28"/>
        <v>0</v>
      </c>
      <c r="K233">
        <f t="shared" ca="1" si="28"/>
        <v>0</v>
      </c>
      <c r="L233">
        <f t="shared" ca="1" si="28"/>
        <v>0</v>
      </c>
      <c r="M233">
        <f t="shared" ca="1" si="28"/>
        <v>0</v>
      </c>
      <c r="N233">
        <f t="shared" ca="1" si="28"/>
        <v>0</v>
      </c>
      <c r="O233" t="str">
        <f t="shared" ca="1" si="34"/>
        <v>E:AC</v>
      </c>
      <c r="P233" t="str">
        <f t="shared" ca="1" si="35"/>
        <v>E10:AC10</v>
      </c>
    </row>
    <row r="234" spans="1:16">
      <c r="A234" t="str">
        <f t="shared" si="29"/>
        <v>12</v>
      </c>
      <c r="B234" t="str">
        <f t="shared" ca="1" si="30"/>
        <v>GRP</v>
      </c>
      <c r="C234" t="s">
        <v>249</v>
      </c>
      <c r="D234" s="1" t="s">
        <v>490</v>
      </c>
      <c r="E234">
        <f t="shared" ca="1" si="31"/>
        <v>0</v>
      </c>
      <c r="H234" t="str">
        <f t="shared" ca="1" si="32"/>
        <v>'READY GRP'!</v>
      </c>
      <c r="I234" t="str">
        <f t="shared" ca="1" si="33"/>
        <v>'READY GRP'!</v>
      </c>
      <c r="J234">
        <f t="shared" ca="1" si="28"/>
        <v>0</v>
      </c>
      <c r="K234">
        <f t="shared" ca="1" si="28"/>
        <v>0</v>
      </c>
      <c r="L234">
        <f t="shared" ca="1" si="28"/>
        <v>0</v>
      </c>
      <c r="M234">
        <f t="shared" ca="1" si="28"/>
        <v>0</v>
      </c>
      <c r="N234">
        <f t="shared" ca="1" si="28"/>
        <v>0</v>
      </c>
      <c r="O234" t="str">
        <f t="shared" ca="1" si="34"/>
        <v>E:AC</v>
      </c>
      <c r="P234" t="str">
        <f t="shared" ca="1" si="35"/>
        <v>E10:AC10</v>
      </c>
    </row>
    <row r="235" spans="1:16">
      <c r="A235" t="str">
        <f t="shared" si="29"/>
        <v>13</v>
      </c>
      <c r="B235" t="str">
        <f t="shared" ca="1" si="30"/>
        <v>GRP</v>
      </c>
      <c r="C235" t="s">
        <v>249</v>
      </c>
      <c r="D235" s="1" t="s">
        <v>491</v>
      </c>
      <c r="E235">
        <f t="shared" ca="1" si="31"/>
        <v>0</v>
      </c>
      <c r="H235" t="str">
        <f t="shared" ca="1" si="32"/>
        <v>'READY GRP'!</v>
      </c>
      <c r="I235" t="str">
        <f t="shared" ca="1" si="33"/>
        <v>'READY GRP'!</v>
      </c>
      <c r="J235">
        <f t="shared" ref="J235:N285" ca="1" si="36">IF(IFERROR(VLOOKUP($C235,INDIRECT(J$14&amp;"D:D"),1,FALSE),0)&lt;&gt;0,J$14,0)</f>
        <v>0</v>
      </c>
      <c r="K235">
        <f t="shared" ca="1" si="36"/>
        <v>0</v>
      </c>
      <c r="L235">
        <f t="shared" ca="1" si="36"/>
        <v>0</v>
      </c>
      <c r="M235">
        <f t="shared" ca="1" si="36"/>
        <v>0</v>
      </c>
      <c r="N235">
        <f t="shared" ca="1" si="36"/>
        <v>0</v>
      </c>
      <c r="O235" t="str">
        <f t="shared" ca="1" si="34"/>
        <v>E:AC</v>
      </c>
      <c r="P235" t="str">
        <f t="shared" ca="1" si="35"/>
        <v>E10:AC10</v>
      </c>
    </row>
    <row r="236" spans="1:16">
      <c r="A236" t="str">
        <f t="shared" si="29"/>
        <v>01</v>
      </c>
      <c r="B236" t="str">
        <f t="shared" ca="1" si="30"/>
        <v>GRP</v>
      </c>
      <c r="C236" t="s">
        <v>244</v>
      </c>
      <c r="D236" s="1" t="s">
        <v>492</v>
      </c>
      <c r="E236">
        <f t="shared" ca="1" si="31"/>
        <v>0</v>
      </c>
      <c r="H236" t="str">
        <f t="shared" ca="1" si="32"/>
        <v>'READY GRP'!</v>
      </c>
      <c r="I236" t="str">
        <f t="shared" ca="1" si="33"/>
        <v>'READY GRP'!</v>
      </c>
      <c r="J236">
        <f t="shared" ca="1" si="36"/>
        <v>0</v>
      </c>
      <c r="K236">
        <f t="shared" ca="1" si="36"/>
        <v>0</v>
      </c>
      <c r="L236">
        <f t="shared" ca="1" si="36"/>
        <v>0</v>
      </c>
      <c r="M236">
        <f t="shared" ca="1" si="36"/>
        <v>0</v>
      </c>
      <c r="N236">
        <f t="shared" ca="1" si="36"/>
        <v>0</v>
      </c>
      <c r="O236" t="str">
        <f t="shared" ca="1" si="34"/>
        <v>E:AC</v>
      </c>
      <c r="P236" t="str">
        <f t="shared" ca="1" si="35"/>
        <v>E10:AC10</v>
      </c>
    </row>
    <row r="237" spans="1:16">
      <c r="A237" t="str">
        <f t="shared" si="29"/>
        <v>02</v>
      </c>
      <c r="B237" t="str">
        <f t="shared" ca="1" si="30"/>
        <v>GRP</v>
      </c>
      <c r="C237" t="s">
        <v>244</v>
      </c>
      <c r="D237" s="1" t="s">
        <v>493</v>
      </c>
      <c r="E237">
        <f t="shared" ca="1" si="31"/>
        <v>0</v>
      </c>
      <c r="H237" t="str">
        <f t="shared" ca="1" si="32"/>
        <v>'READY GRP'!</v>
      </c>
      <c r="I237" t="str">
        <f t="shared" ca="1" si="33"/>
        <v>'READY GRP'!</v>
      </c>
      <c r="J237">
        <f t="shared" ca="1" si="36"/>
        <v>0</v>
      </c>
      <c r="K237">
        <f t="shared" ca="1" si="36"/>
        <v>0</v>
      </c>
      <c r="L237">
        <f t="shared" ca="1" si="36"/>
        <v>0</v>
      </c>
      <c r="M237">
        <f t="shared" ca="1" si="36"/>
        <v>0</v>
      </c>
      <c r="N237">
        <f t="shared" ca="1" si="36"/>
        <v>0</v>
      </c>
      <c r="O237" t="str">
        <f t="shared" ca="1" si="34"/>
        <v>E:AC</v>
      </c>
      <c r="P237" t="str">
        <f t="shared" ca="1" si="35"/>
        <v>E10:AC10</v>
      </c>
    </row>
    <row r="238" spans="1:16">
      <c r="A238" t="str">
        <f t="shared" si="29"/>
        <v>03</v>
      </c>
      <c r="B238" t="str">
        <f t="shared" ca="1" si="30"/>
        <v>GRP</v>
      </c>
      <c r="C238" t="s">
        <v>244</v>
      </c>
      <c r="D238" s="1" t="s">
        <v>494</v>
      </c>
      <c r="E238">
        <f t="shared" ca="1" si="31"/>
        <v>0</v>
      </c>
      <c r="H238" t="str">
        <f t="shared" ca="1" si="32"/>
        <v>'READY GRP'!</v>
      </c>
      <c r="I238" t="str">
        <f t="shared" ca="1" si="33"/>
        <v>'READY GRP'!</v>
      </c>
      <c r="J238">
        <f t="shared" ca="1" si="36"/>
        <v>0</v>
      </c>
      <c r="K238">
        <f t="shared" ca="1" si="36"/>
        <v>0</v>
      </c>
      <c r="L238">
        <f t="shared" ca="1" si="36"/>
        <v>0</v>
      </c>
      <c r="M238">
        <f t="shared" ca="1" si="36"/>
        <v>0</v>
      </c>
      <c r="N238">
        <f t="shared" ca="1" si="36"/>
        <v>0</v>
      </c>
      <c r="O238" t="str">
        <f t="shared" ca="1" si="34"/>
        <v>E:AC</v>
      </c>
      <c r="P238" t="str">
        <f t="shared" ca="1" si="35"/>
        <v>E10:AC10</v>
      </c>
    </row>
    <row r="239" spans="1:16">
      <c r="A239" t="str">
        <f t="shared" si="29"/>
        <v>04</v>
      </c>
      <c r="B239" t="str">
        <f t="shared" ca="1" si="30"/>
        <v>GRP</v>
      </c>
      <c r="C239" t="s">
        <v>244</v>
      </c>
      <c r="D239" s="1" t="s">
        <v>495</v>
      </c>
      <c r="E239">
        <f t="shared" ca="1" si="31"/>
        <v>0</v>
      </c>
      <c r="H239" t="str">
        <f t="shared" ca="1" si="32"/>
        <v>'READY GRP'!</v>
      </c>
      <c r="I239" t="str">
        <f t="shared" ca="1" si="33"/>
        <v>'READY GRP'!</v>
      </c>
      <c r="J239">
        <f t="shared" ca="1" si="36"/>
        <v>0</v>
      </c>
      <c r="K239">
        <f t="shared" ca="1" si="36"/>
        <v>0</v>
      </c>
      <c r="L239">
        <f t="shared" ca="1" si="36"/>
        <v>0</v>
      </c>
      <c r="M239">
        <f t="shared" ca="1" si="36"/>
        <v>0</v>
      </c>
      <c r="N239">
        <f t="shared" ca="1" si="36"/>
        <v>0</v>
      </c>
      <c r="O239" t="str">
        <f t="shared" ca="1" si="34"/>
        <v>E:AC</v>
      </c>
      <c r="P239" t="str">
        <f t="shared" ca="1" si="35"/>
        <v>E10:AC10</v>
      </c>
    </row>
    <row r="240" spans="1:16">
      <c r="A240" t="str">
        <f t="shared" si="29"/>
        <v>05</v>
      </c>
      <c r="B240" t="str">
        <f t="shared" ca="1" si="30"/>
        <v>GRP</v>
      </c>
      <c r="C240" t="s">
        <v>244</v>
      </c>
      <c r="D240" s="1" t="s">
        <v>496</v>
      </c>
      <c r="E240">
        <f t="shared" ca="1" si="31"/>
        <v>0</v>
      </c>
      <c r="H240" t="str">
        <f t="shared" ca="1" si="32"/>
        <v>'READY GRP'!</v>
      </c>
      <c r="I240" t="str">
        <f t="shared" ca="1" si="33"/>
        <v>'READY GRP'!</v>
      </c>
      <c r="J240">
        <f t="shared" ca="1" si="36"/>
        <v>0</v>
      </c>
      <c r="K240">
        <f t="shared" ca="1" si="36"/>
        <v>0</v>
      </c>
      <c r="L240">
        <f t="shared" ca="1" si="36"/>
        <v>0</v>
      </c>
      <c r="M240">
        <f t="shared" ca="1" si="36"/>
        <v>0</v>
      </c>
      <c r="N240">
        <f t="shared" ca="1" si="36"/>
        <v>0</v>
      </c>
      <c r="O240" t="str">
        <f t="shared" ca="1" si="34"/>
        <v>E:AC</v>
      </c>
      <c r="P240" t="str">
        <f t="shared" ca="1" si="35"/>
        <v>E10:AC10</v>
      </c>
    </row>
    <row r="241" spans="1:16">
      <c r="A241" t="str">
        <f t="shared" si="29"/>
        <v>06</v>
      </c>
      <c r="B241" t="str">
        <f t="shared" ca="1" si="30"/>
        <v>GRP</v>
      </c>
      <c r="C241" t="s">
        <v>244</v>
      </c>
      <c r="D241" s="1" t="s">
        <v>497</v>
      </c>
      <c r="E241">
        <f t="shared" ca="1" si="31"/>
        <v>0</v>
      </c>
      <c r="H241" t="str">
        <f t="shared" ca="1" si="32"/>
        <v>'READY GRP'!</v>
      </c>
      <c r="I241" t="str">
        <f t="shared" ca="1" si="33"/>
        <v>'READY GRP'!</v>
      </c>
      <c r="J241">
        <f t="shared" ca="1" si="36"/>
        <v>0</v>
      </c>
      <c r="K241">
        <f t="shared" ca="1" si="36"/>
        <v>0</v>
      </c>
      <c r="L241">
        <f t="shared" ca="1" si="36"/>
        <v>0</v>
      </c>
      <c r="M241">
        <f t="shared" ca="1" si="36"/>
        <v>0</v>
      </c>
      <c r="N241">
        <f t="shared" ca="1" si="36"/>
        <v>0</v>
      </c>
      <c r="O241" t="str">
        <f t="shared" ca="1" si="34"/>
        <v>E:AC</v>
      </c>
      <c r="P241" t="str">
        <f t="shared" ca="1" si="35"/>
        <v>E10:AC10</v>
      </c>
    </row>
    <row r="242" spans="1:16">
      <c r="A242" t="str">
        <f t="shared" si="29"/>
        <v>07</v>
      </c>
      <c r="B242" t="str">
        <f t="shared" ca="1" si="30"/>
        <v>GRP</v>
      </c>
      <c r="C242" t="s">
        <v>244</v>
      </c>
      <c r="D242" s="1" t="s">
        <v>498</v>
      </c>
      <c r="E242">
        <f t="shared" ca="1" si="31"/>
        <v>0</v>
      </c>
      <c r="H242" t="str">
        <f t="shared" ca="1" si="32"/>
        <v>'READY GRP'!</v>
      </c>
      <c r="I242" t="str">
        <f t="shared" ca="1" si="33"/>
        <v>'READY GRP'!</v>
      </c>
      <c r="J242">
        <f t="shared" ca="1" si="36"/>
        <v>0</v>
      </c>
      <c r="K242">
        <f t="shared" ca="1" si="36"/>
        <v>0</v>
      </c>
      <c r="L242">
        <f t="shared" ca="1" si="36"/>
        <v>0</v>
      </c>
      <c r="M242">
        <f t="shared" ca="1" si="36"/>
        <v>0</v>
      </c>
      <c r="N242">
        <f t="shared" ca="1" si="36"/>
        <v>0</v>
      </c>
      <c r="O242" t="str">
        <f t="shared" ca="1" si="34"/>
        <v>E:AC</v>
      </c>
      <c r="P242" t="str">
        <f t="shared" ca="1" si="35"/>
        <v>E10:AC10</v>
      </c>
    </row>
    <row r="243" spans="1:16">
      <c r="A243" t="str">
        <f t="shared" si="29"/>
        <v>08</v>
      </c>
      <c r="B243" t="str">
        <f t="shared" ca="1" si="30"/>
        <v>GRP</v>
      </c>
      <c r="C243" t="s">
        <v>244</v>
      </c>
      <c r="D243" s="1" t="s">
        <v>499</v>
      </c>
      <c r="E243">
        <f t="shared" ca="1" si="31"/>
        <v>0</v>
      </c>
      <c r="H243" t="str">
        <f t="shared" ca="1" si="32"/>
        <v>'READY GRP'!</v>
      </c>
      <c r="I243" t="str">
        <f t="shared" ca="1" si="33"/>
        <v>'READY GRP'!</v>
      </c>
      <c r="J243">
        <f t="shared" ca="1" si="36"/>
        <v>0</v>
      </c>
      <c r="K243">
        <f t="shared" ca="1" si="36"/>
        <v>0</v>
      </c>
      <c r="L243">
        <f t="shared" ca="1" si="36"/>
        <v>0</v>
      </c>
      <c r="M243">
        <f t="shared" ca="1" si="36"/>
        <v>0</v>
      </c>
      <c r="N243">
        <f t="shared" ca="1" si="36"/>
        <v>0</v>
      </c>
      <c r="O243" t="str">
        <f t="shared" ca="1" si="34"/>
        <v>E:AC</v>
      </c>
      <c r="P243" t="str">
        <f t="shared" ca="1" si="35"/>
        <v>E10:AC10</v>
      </c>
    </row>
    <row r="244" spans="1:16">
      <c r="A244" t="str">
        <f t="shared" si="29"/>
        <v>09</v>
      </c>
      <c r="B244" t="str">
        <f t="shared" ca="1" si="30"/>
        <v>GRP</v>
      </c>
      <c r="C244" t="s">
        <v>244</v>
      </c>
      <c r="D244" s="1" t="s">
        <v>500</v>
      </c>
      <c r="E244">
        <f t="shared" ca="1" si="31"/>
        <v>0</v>
      </c>
      <c r="H244" t="str">
        <f t="shared" ca="1" si="32"/>
        <v>'READY GRP'!</v>
      </c>
      <c r="I244" t="str">
        <f t="shared" ca="1" si="33"/>
        <v>'READY GRP'!</v>
      </c>
      <c r="J244">
        <f t="shared" ca="1" si="36"/>
        <v>0</v>
      </c>
      <c r="K244">
        <f t="shared" ca="1" si="36"/>
        <v>0</v>
      </c>
      <c r="L244">
        <f t="shared" ca="1" si="36"/>
        <v>0</v>
      </c>
      <c r="M244">
        <f t="shared" ca="1" si="36"/>
        <v>0</v>
      </c>
      <c r="N244">
        <f t="shared" ca="1" si="36"/>
        <v>0</v>
      </c>
      <c r="O244" t="str">
        <f t="shared" ca="1" si="34"/>
        <v>E:AC</v>
      </c>
      <c r="P244" t="str">
        <f t="shared" ca="1" si="35"/>
        <v>E10:AC10</v>
      </c>
    </row>
    <row r="245" spans="1:16">
      <c r="A245" t="str">
        <f t="shared" si="29"/>
        <v>10</v>
      </c>
      <c r="B245" t="str">
        <f t="shared" ca="1" si="30"/>
        <v>GRP</v>
      </c>
      <c r="C245" t="s">
        <v>244</v>
      </c>
      <c r="D245" s="1" t="s">
        <v>501</v>
      </c>
      <c r="E245">
        <f t="shared" ca="1" si="31"/>
        <v>0</v>
      </c>
      <c r="H245" t="str">
        <f t="shared" ca="1" si="32"/>
        <v>'READY GRP'!</v>
      </c>
      <c r="I245" t="str">
        <f t="shared" ca="1" si="33"/>
        <v>'READY GRP'!</v>
      </c>
      <c r="J245">
        <f t="shared" ca="1" si="36"/>
        <v>0</v>
      </c>
      <c r="K245">
        <f t="shared" ca="1" si="36"/>
        <v>0</v>
      </c>
      <c r="L245">
        <f t="shared" ca="1" si="36"/>
        <v>0</v>
      </c>
      <c r="M245">
        <f t="shared" ca="1" si="36"/>
        <v>0</v>
      </c>
      <c r="N245">
        <f t="shared" ca="1" si="36"/>
        <v>0</v>
      </c>
      <c r="O245" t="str">
        <f t="shared" ca="1" si="34"/>
        <v>E:AC</v>
      </c>
      <c r="P245" t="str">
        <f t="shared" ca="1" si="35"/>
        <v>E10:AC10</v>
      </c>
    </row>
    <row r="246" spans="1:16">
      <c r="A246" t="str">
        <f t="shared" si="29"/>
        <v>11</v>
      </c>
      <c r="B246" t="str">
        <f t="shared" ca="1" si="30"/>
        <v>GRP</v>
      </c>
      <c r="C246" t="s">
        <v>244</v>
      </c>
      <c r="D246" s="1" t="s">
        <v>502</v>
      </c>
      <c r="E246">
        <f t="shared" ca="1" si="31"/>
        <v>0</v>
      </c>
      <c r="H246" t="str">
        <f t="shared" ca="1" si="32"/>
        <v>'READY GRP'!</v>
      </c>
      <c r="I246" t="str">
        <f t="shared" ca="1" si="33"/>
        <v>'READY GRP'!</v>
      </c>
      <c r="J246">
        <f t="shared" ca="1" si="36"/>
        <v>0</v>
      </c>
      <c r="K246">
        <f t="shared" ca="1" si="36"/>
        <v>0</v>
      </c>
      <c r="L246">
        <f t="shared" ca="1" si="36"/>
        <v>0</v>
      </c>
      <c r="M246">
        <f t="shared" ca="1" si="36"/>
        <v>0</v>
      </c>
      <c r="N246">
        <f t="shared" ca="1" si="36"/>
        <v>0</v>
      </c>
      <c r="O246" t="str">
        <f t="shared" ca="1" si="34"/>
        <v>E:AC</v>
      </c>
      <c r="P246" t="str">
        <f t="shared" ca="1" si="35"/>
        <v>E10:AC10</v>
      </c>
    </row>
    <row r="247" spans="1:16">
      <c r="A247" t="str">
        <f t="shared" si="29"/>
        <v>12</v>
      </c>
      <c r="B247" t="str">
        <f t="shared" ca="1" si="30"/>
        <v>GRP</v>
      </c>
      <c r="C247" t="s">
        <v>244</v>
      </c>
      <c r="D247" s="1" t="s">
        <v>503</v>
      </c>
      <c r="E247">
        <f t="shared" ca="1" si="31"/>
        <v>0</v>
      </c>
      <c r="H247" t="str">
        <f t="shared" ca="1" si="32"/>
        <v>'READY GRP'!</v>
      </c>
      <c r="I247" t="str">
        <f t="shared" ca="1" si="33"/>
        <v>'READY GRP'!</v>
      </c>
      <c r="J247">
        <f t="shared" ca="1" si="36"/>
        <v>0</v>
      </c>
      <c r="K247">
        <f t="shared" ca="1" si="36"/>
        <v>0</v>
      </c>
      <c r="L247">
        <f t="shared" ca="1" si="36"/>
        <v>0</v>
      </c>
      <c r="M247">
        <f t="shared" ca="1" si="36"/>
        <v>0</v>
      </c>
      <c r="N247">
        <f t="shared" ca="1" si="36"/>
        <v>0</v>
      </c>
      <c r="O247" t="str">
        <f t="shared" ca="1" si="34"/>
        <v>E:AC</v>
      </c>
      <c r="P247" t="str">
        <f t="shared" ca="1" si="35"/>
        <v>E10:AC10</v>
      </c>
    </row>
    <row r="248" spans="1:16">
      <c r="A248" t="str">
        <f t="shared" si="29"/>
        <v>13</v>
      </c>
      <c r="B248" t="str">
        <f t="shared" ca="1" si="30"/>
        <v>GRP</v>
      </c>
      <c r="C248" t="s">
        <v>244</v>
      </c>
      <c r="D248" s="1" t="s">
        <v>504</v>
      </c>
      <c r="E248">
        <f t="shared" ca="1" si="31"/>
        <v>0</v>
      </c>
      <c r="H248" t="str">
        <f t="shared" ca="1" si="32"/>
        <v>'READY GRP'!</v>
      </c>
      <c r="I248" t="str">
        <f t="shared" ca="1" si="33"/>
        <v>'READY GRP'!</v>
      </c>
      <c r="J248">
        <f t="shared" ca="1" si="36"/>
        <v>0</v>
      </c>
      <c r="K248">
        <f t="shared" ca="1" si="36"/>
        <v>0</v>
      </c>
      <c r="L248">
        <f t="shared" ca="1" si="36"/>
        <v>0</v>
      </c>
      <c r="M248">
        <f t="shared" ca="1" si="36"/>
        <v>0</v>
      </c>
      <c r="N248">
        <f t="shared" ca="1" si="36"/>
        <v>0</v>
      </c>
      <c r="O248" t="str">
        <f t="shared" ca="1" si="34"/>
        <v>E:AC</v>
      </c>
      <c r="P248" t="str">
        <f t="shared" ca="1" si="35"/>
        <v>E10:AC10</v>
      </c>
    </row>
    <row r="249" spans="1:16">
      <c r="A249" t="str">
        <f t="shared" si="29"/>
        <v>01</v>
      </c>
      <c r="B249" t="str">
        <f t="shared" ca="1" si="30"/>
        <v>PU</v>
      </c>
      <c r="C249" t="s">
        <v>508</v>
      </c>
      <c r="D249" s="1" t="s">
        <v>530</v>
      </c>
      <c r="E249">
        <f t="shared" ca="1" si="31"/>
        <v>0</v>
      </c>
      <c r="H249" t="str">
        <f t="shared" ca="1" si="32"/>
        <v>'READY PU'!</v>
      </c>
      <c r="I249">
        <f t="shared" ca="1" si="33"/>
        <v>0</v>
      </c>
      <c r="J249" t="str">
        <f t="shared" ca="1" si="36"/>
        <v>'READY PU'!</v>
      </c>
      <c r="K249">
        <f t="shared" ca="1" si="36"/>
        <v>0</v>
      </c>
      <c r="L249">
        <f t="shared" ca="1" si="36"/>
        <v>0</v>
      </c>
      <c r="M249">
        <f t="shared" ca="1" si="36"/>
        <v>0</v>
      </c>
      <c r="N249">
        <f t="shared" ca="1" si="36"/>
        <v>0</v>
      </c>
      <c r="O249" t="str">
        <f t="shared" ca="1" si="34"/>
        <v>d:T</v>
      </c>
      <c r="P249" t="str">
        <f t="shared" ca="1" si="35"/>
        <v>d10:T10</v>
      </c>
    </row>
    <row r="250" spans="1:16">
      <c r="A250" t="str">
        <f t="shared" si="29"/>
        <v>02</v>
      </c>
      <c r="B250" t="str">
        <f t="shared" ca="1" si="30"/>
        <v>PU</v>
      </c>
      <c r="C250" t="s">
        <v>508</v>
      </c>
      <c r="D250" s="1" t="s">
        <v>531</v>
      </c>
      <c r="E250">
        <f t="shared" ca="1" si="31"/>
        <v>0</v>
      </c>
      <c r="H250" t="str">
        <f t="shared" ca="1" si="32"/>
        <v>'READY PU'!</v>
      </c>
      <c r="I250">
        <f t="shared" ca="1" si="33"/>
        <v>0</v>
      </c>
      <c r="J250" t="str">
        <f t="shared" ca="1" si="36"/>
        <v>'READY PU'!</v>
      </c>
      <c r="K250">
        <f t="shared" ca="1" si="36"/>
        <v>0</v>
      </c>
      <c r="L250">
        <f t="shared" ca="1" si="36"/>
        <v>0</v>
      </c>
      <c r="M250">
        <f t="shared" ca="1" si="36"/>
        <v>0</v>
      </c>
      <c r="N250">
        <f t="shared" ca="1" si="36"/>
        <v>0</v>
      </c>
      <c r="O250" t="str">
        <f t="shared" ca="1" si="34"/>
        <v>d:T</v>
      </c>
      <c r="P250" t="str">
        <f t="shared" ca="1" si="35"/>
        <v>d10:T10</v>
      </c>
    </row>
    <row r="251" spans="1:16">
      <c r="A251" t="str">
        <f t="shared" si="29"/>
        <v>03</v>
      </c>
      <c r="B251" t="str">
        <f t="shared" ca="1" si="30"/>
        <v>PU</v>
      </c>
      <c r="C251" t="s">
        <v>508</v>
      </c>
      <c r="D251" s="1" t="s">
        <v>532</v>
      </c>
      <c r="E251">
        <f t="shared" ca="1" si="31"/>
        <v>0</v>
      </c>
      <c r="H251" t="str">
        <f t="shared" ca="1" si="32"/>
        <v>'READY PU'!</v>
      </c>
      <c r="I251">
        <f t="shared" ca="1" si="33"/>
        <v>0</v>
      </c>
      <c r="J251" t="str">
        <f t="shared" ca="1" si="36"/>
        <v>'READY PU'!</v>
      </c>
      <c r="K251">
        <f t="shared" ca="1" si="36"/>
        <v>0</v>
      </c>
      <c r="L251">
        <f t="shared" ca="1" si="36"/>
        <v>0</v>
      </c>
      <c r="M251">
        <f t="shared" ca="1" si="36"/>
        <v>0</v>
      </c>
      <c r="N251">
        <f t="shared" ca="1" si="36"/>
        <v>0</v>
      </c>
      <c r="O251" t="str">
        <f t="shared" ca="1" si="34"/>
        <v>d:T</v>
      </c>
      <c r="P251" t="str">
        <f t="shared" ca="1" si="35"/>
        <v>d10:T10</v>
      </c>
    </row>
    <row r="252" spans="1:16">
      <c r="A252" t="str">
        <f t="shared" si="29"/>
        <v>04</v>
      </c>
      <c r="B252" t="str">
        <f t="shared" ca="1" si="30"/>
        <v>PU</v>
      </c>
      <c r="C252" t="s">
        <v>508</v>
      </c>
      <c r="D252" s="1" t="s">
        <v>533</v>
      </c>
      <c r="E252">
        <f t="shared" ca="1" si="31"/>
        <v>0</v>
      </c>
      <c r="H252" t="str">
        <f t="shared" ca="1" si="32"/>
        <v>'READY PU'!</v>
      </c>
      <c r="I252">
        <f t="shared" ca="1" si="33"/>
        <v>0</v>
      </c>
      <c r="J252" t="str">
        <f t="shared" ca="1" si="36"/>
        <v>'READY PU'!</v>
      </c>
      <c r="K252">
        <f t="shared" ca="1" si="36"/>
        <v>0</v>
      </c>
      <c r="L252">
        <f t="shared" ca="1" si="36"/>
        <v>0</v>
      </c>
      <c r="M252">
        <f t="shared" ca="1" si="36"/>
        <v>0</v>
      </c>
      <c r="N252">
        <f t="shared" ca="1" si="36"/>
        <v>0</v>
      </c>
      <c r="O252" t="str">
        <f t="shared" ca="1" si="34"/>
        <v>d:T</v>
      </c>
      <c r="P252" t="str">
        <f t="shared" ca="1" si="35"/>
        <v>d10:T10</v>
      </c>
    </row>
    <row r="253" spans="1:16">
      <c r="A253" t="str">
        <f t="shared" si="29"/>
        <v>05</v>
      </c>
      <c r="B253" t="str">
        <f t="shared" ca="1" si="30"/>
        <v>PU</v>
      </c>
      <c r="C253" t="s">
        <v>508</v>
      </c>
      <c r="D253" s="1" t="s">
        <v>534</v>
      </c>
      <c r="E253">
        <f t="shared" ca="1" si="31"/>
        <v>0</v>
      </c>
      <c r="H253" t="str">
        <f t="shared" ca="1" si="32"/>
        <v>'READY PU'!</v>
      </c>
      <c r="I253">
        <f t="shared" ca="1" si="33"/>
        <v>0</v>
      </c>
      <c r="J253" t="str">
        <f t="shared" ca="1" si="36"/>
        <v>'READY PU'!</v>
      </c>
      <c r="K253">
        <f t="shared" ca="1" si="36"/>
        <v>0</v>
      </c>
      <c r="L253">
        <f t="shared" ca="1" si="36"/>
        <v>0</v>
      </c>
      <c r="M253">
        <f t="shared" ca="1" si="36"/>
        <v>0</v>
      </c>
      <c r="N253">
        <f t="shared" ca="1" si="36"/>
        <v>0</v>
      </c>
      <c r="O253" t="str">
        <f t="shared" ca="1" si="34"/>
        <v>d:T</v>
      </c>
      <c r="P253" t="str">
        <f t="shared" ca="1" si="35"/>
        <v>d10:T10</v>
      </c>
    </row>
    <row r="254" spans="1:16">
      <c r="A254" t="str">
        <f t="shared" si="29"/>
        <v>06</v>
      </c>
      <c r="B254" t="str">
        <f t="shared" ca="1" si="30"/>
        <v>PU</v>
      </c>
      <c r="C254" t="s">
        <v>508</v>
      </c>
      <c r="D254" s="1" t="s">
        <v>535</v>
      </c>
      <c r="E254">
        <f t="shared" ca="1" si="31"/>
        <v>0</v>
      </c>
      <c r="H254" t="str">
        <f t="shared" ca="1" si="32"/>
        <v>'READY PU'!</v>
      </c>
      <c r="I254">
        <f t="shared" ca="1" si="33"/>
        <v>0</v>
      </c>
      <c r="J254" t="str">
        <f t="shared" ca="1" si="36"/>
        <v>'READY PU'!</v>
      </c>
      <c r="K254">
        <f t="shared" ca="1" si="36"/>
        <v>0</v>
      </c>
      <c r="L254">
        <f t="shared" ca="1" si="36"/>
        <v>0</v>
      </c>
      <c r="M254">
        <f t="shared" ca="1" si="36"/>
        <v>0</v>
      </c>
      <c r="N254">
        <f t="shared" ca="1" si="36"/>
        <v>0</v>
      </c>
      <c r="O254" t="str">
        <f t="shared" ca="1" si="34"/>
        <v>d:T</v>
      </c>
      <c r="P254" t="str">
        <f t="shared" ca="1" si="35"/>
        <v>d10:T10</v>
      </c>
    </row>
    <row r="255" spans="1:16">
      <c r="A255" t="str">
        <f t="shared" si="29"/>
        <v>09</v>
      </c>
      <c r="B255" t="str">
        <f t="shared" ca="1" si="30"/>
        <v>PU</v>
      </c>
      <c r="C255" t="s">
        <v>508</v>
      </c>
      <c r="D255" s="1" t="s">
        <v>536</v>
      </c>
      <c r="E255">
        <f t="shared" ca="1" si="31"/>
        <v>0</v>
      </c>
      <c r="H255" t="str">
        <f t="shared" ca="1" si="32"/>
        <v>'READY PU'!</v>
      </c>
      <c r="I255">
        <f t="shared" ca="1" si="33"/>
        <v>0</v>
      </c>
      <c r="J255" t="str">
        <f t="shared" ca="1" si="36"/>
        <v>'READY PU'!</v>
      </c>
      <c r="K255">
        <f t="shared" ca="1" si="36"/>
        <v>0</v>
      </c>
      <c r="L255">
        <f t="shared" ca="1" si="36"/>
        <v>0</v>
      </c>
      <c r="M255">
        <f t="shared" ca="1" si="36"/>
        <v>0</v>
      </c>
      <c r="N255">
        <f t="shared" ca="1" si="36"/>
        <v>0</v>
      </c>
      <c r="O255" t="str">
        <f t="shared" ca="1" si="34"/>
        <v>d:T</v>
      </c>
      <c r="P255" t="str">
        <f t="shared" ca="1" si="35"/>
        <v>d10:T10</v>
      </c>
    </row>
    <row r="256" spans="1:16">
      <c r="A256" t="str">
        <f t="shared" si="29"/>
        <v>11</v>
      </c>
      <c r="B256" t="str">
        <f t="shared" ca="1" si="30"/>
        <v>PU</v>
      </c>
      <c r="C256" t="s">
        <v>508</v>
      </c>
      <c r="D256" s="1" t="s">
        <v>527</v>
      </c>
      <c r="E256">
        <f t="shared" ca="1" si="31"/>
        <v>0</v>
      </c>
      <c r="H256" t="str">
        <f t="shared" ca="1" si="32"/>
        <v>'READY PU'!</v>
      </c>
      <c r="I256">
        <f t="shared" ca="1" si="33"/>
        <v>0</v>
      </c>
      <c r="J256" t="str">
        <f t="shared" ca="1" si="36"/>
        <v>'READY PU'!</v>
      </c>
      <c r="K256">
        <f t="shared" ca="1" si="36"/>
        <v>0</v>
      </c>
      <c r="L256">
        <f t="shared" ca="1" si="36"/>
        <v>0</v>
      </c>
      <c r="M256">
        <f t="shared" ca="1" si="36"/>
        <v>0</v>
      </c>
      <c r="N256">
        <f t="shared" ca="1" si="36"/>
        <v>0</v>
      </c>
      <c r="O256" t="str">
        <f t="shared" ca="1" si="34"/>
        <v>d:T</v>
      </c>
      <c r="P256" t="str">
        <f t="shared" ca="1" si="35"/>
        <v>d10:T10</v>
      </c>
    </row>
    <row r="257" spans="1:16">
      <c r="A257" t="str">
        <f t="shared" si="29"/>
        <v>12</v>
      </c>
      <c r="B257" t="str">
        <f t="shared" ca="1" si="30"/>
        <v>PU</v>
      </c>
      <c r="C257" t="s">
        <v>508</v>
      </c>
      <c r="D257" s="1" t="s">
        <v>528</v>
      </c>
      <c r="E257">
        <f t="shared" ca="1" si="31"/>
        <v>0</v>
      </c>
      <c r="H257" t="str">
        <f t="shared" ca="1" si="32"/>
        <v>'READY PU'!</v>
      </c>
      <c r="I257">
        <f t="shared" ca="1" si="33"/>
        <v>0</v>
      </c>
      <c r="J257" t="str">
        <f t="shared" ca="1" si="36"/>
        <v>'READY PU'!</v>
      </c>
      <c r="K257">
        <f t="shared" ca="1" si="36"/>
        <v>0</v>
      </c>
      <c r="L257">
        <f t="shared" ca="1" si="36"/>
        <v>0</v>
      </c>
      <c r="M257">
        <f t="shared" ca="1" si="36"/>
        <v>0</v>
      </c>
      <c r="N257">
        <f t="shared" ca="1" si="36"/>
        <v>0</v>
      </c>
      <c r="O257" t="str">
        <f t="shared" ca="1" si="34"/>
        <v>d:T</v>
      </c>
      <c r="P257" t="str">
        <f t="shared" ca="1" si="35"/>
        <v>d10:T10</v>
      </c>
    </row>
    <row r="258" spans="1:16">
      <c r="A258" t="str">
        <f t="shared" si="29"/>
        <v>14</v>
      </c>
      <c r="B258" t="str">
        <f t="shared" ca="1" si="30"/>
        <v>PU</v>
      </c>
      <c r="C258" t="s">
        <v>508</v>
      </c>
      <c r="D258" s="1" t="s">
        <v>529</v>
      </c>
      <c r="E258">
        <f t="shared" ca="1" si="31"/>
        <v>0</v>
      </c>
      <c r="H258" t="str">
        <f t="shared" ca="1" si="32"/>
        <v>'READY PU'!</v>
      </c>
      <c r="I258">
        <f t="shared" ca="1" si="33"/>
        <v>0</v>
      </c>
      <c r="J258" t="str">
        <f t="shared" ca="1" si="36"/>
        <v>'READY PU'!</v>
      </c>
      <c r="K258">
        <f t="shared" ca="1" si="36"/>
        <v>0</v>
      </c>
      <c r="L258">
        <f t="shared" ca="1" si="36"/>
        <v>0</v>
      </c>
      <c r="M258">
        <f t="shared" ca="1" si="36"/>
        <v>0</v>
      </c>
      <c r="N258">
        <f t="shared" ca="1" si="36"/>
        <v>0</v>
      </c>
      <c r="O258" t="str">
        <f t="shared" ca="1" si="34"/>
        <v>d:T</v>
      </c>
      <c r="P258" t="str">
        <f t="shared" ca="1" si="35"/>
        <v>d10:T10</v>
      </c>
    </row>
    <row r="259" spans="1:16">
      <c r="A259" t="str">
        <f t="shared" si="29"/>
        <v>01</v>
      </c>
      <c r="B259" t="str">
        <f t="shared" ca="1" si="30"/>
        <v>GRP</v>
      </c>
      <c r="C259" t="s">
        <v>255</v>
      </c>
      <c r="D259" s="1" t="s">
        <v>539</v>
      </c>
      <c r="E259">
        <f t="shared" ca="1" si="31"/>
        <v>0</v>
      </c>
      <c r="H259" t="str">
        <f t="shared" ca="1" si="32"/>
        <v>'READY GRP'!</v>
      </c>
      <c r="I259" t="str">
        <f t="shared" ca="1" si="33"/>
        <v>'READY GRP'!</v>
      </c>
      <c r="J259">
        <f t="shared" ca="1" si="36"/>
        <v>0</v>
      </c>
      <c r="K259">
        <f t="shared" ca="1" si="36"/>
        <v>0</v>
      </c>
      <c r="L259">
        <f t="shared" ca="1" si="36"/>
        <v>0</v>
      </c>
      <c r="M259">
        <f t="shared" ca="1" si="36"/>
        <v>0</v>
      </c>
      <c r="N259">
        <f t="shared" ca="1" si="36"/>
        <v>0</v>
      </c>
      <c r="O259" t="str">
        <f t="shared" ca="1" si="34"/>
        <v>E:AC</v>
      </c>
      <c r="P259" t="str">
        <f t="shared" ca="1" si="35"/>
        <v>E10:AC10</v>
      </c>
    </row>
    <row r="260" spans="1:16">
      <c r="A260" t="str">
        <f t="shared" si="29"/>
        <v>02</v>
      </c>
      <c r="B260" t="str">
        <f t="shared" ca="1" si="30"/>
        <v>GRP</v>
      </c>
      <c r="C260" t="s">
        <v>255</v>
      </c>
      <c r="D260" s="1" t="s">
        <v>540</v>
      </c>
      <c r="E260">
        <f t="shared" ca="1" si="31"/>
        <v>0</v>
      </c>
      <c r="H260" t="str">
        <f t="shared" ca="1" si="32"/>
        <v>'READY GRP'!</v>
      </c>
      <c r="I260" t="str">
        <f t="shared" ca="1" si="33"/>
        <v>'READY GRP'!</v>
      </c>
      <c r="J260">
        <f t="shared" ca="1" si="36"/>
        <v>0</v>
      </c>
      <c r="K260">
        <f t="shared" ca="1" si="36"/>
        <v>0</v>
      </c>
      <c r="L260">
        <f t="shared" ca="1" si="36"/>
        <v>0</v>
      </c>
      <c r="M260">
        <f t="shared" ca="1" si="36"/>
        <v>0</v>
      </c>
      <c r="N260">
        <f t="shared" ca="1" si="36"/>
        <v>0</v>
      </c>
      <c r="O260" t="str">
        <f t="shared" ca="1" si="34"/>
        <v>E:AC</v>
      </c>
      <c r="P260" t="str">
        <f t="shared" ca="1" si="35"/>
        <v>E10:AC10</v>
      </c>
    </row>
    <row r="261" spans="1:16">
      <c r="A261" t="str">
        <f t="shared" si="29"/>
        <v>03</v>
      </c>
      <c r="B261" t="str">
        <f t="shared" ca="1" si="30"/>
        <v>GRP</v>
      </c>
      <c r="C261" t="s">
        <v>255</v>
      </c>
      <c r="D261" s="1" t="s">
        <v>541</v>
      </c>
      <c r="E261">
        <f t="shared" ca="1" si="31"/>
        <v>0</v>
      </c>
      <c r="H261" t="str">
        <f t="shared" ca="1" si="32"/>
        <v>'READY GRP'!</v>
      </c>
      <c r="I261" t="str">
        <f t="shared" ca="1" si="33"/>
        <v>'READY GRP'!</v>
      </c>
      <c r="J261">
        <f t="shared" ca="1" si="36"/>
        <v>0</v>
      </c>
      <c r="K261">
        <f t="shared" ca="1" si="36"/>
        <v>0</v>
      </c>
      <c r="L261">
        <f t="shared" ca="1" si="36"/>
        <v>0</v>
      </c>
      <c r="M261">
        <f t="shared" ca="1" si="36"/>
        <v>0</v>
      </c>
      <c r="N261">
        <f t="shared" ca="1" si="36"/>
        <v>0</v>
      </c>
      <c r="O261" t="str">
        <f t="shared" ca="1" si="34"/>
        <v>E:AC</v>
      </c>
      <c r="P261" t="str">
        <f t="shared" ca="1" si="35"/>
        <v>E10:AC10</v>
      </c>
    </row>
    <row r="262" spans="1:16">
      <c r="A262" t="str">
        <f t="shared" si="29"/>
        <v>04</v>
      </c>
      <c r="B262" t="str">
        <f t="shared" ca="1" si="30"/>
        <v>GRP</v>
      </c>
      <c r="C262" t="s">
        <v>255</v>
      </c>
      <c r="D262" s="1" t="s">
        <v>542</v>
      </c>
      <c r="E262">
        <f t="shared" ca="1" si="31"/>
        <v>0</v>
      </c>
      <c r="H262" t="str">
        <f t="shared" ca="1" si="32"/>
        <v>'READY GRP'!</v>
      </c>
      <c r="I262" t="str">
        <f t="shared" ca="1" si="33"/>
        <v>'READY GRP'!</v>
      </c>
      <c r="J262">
        <f t="shared" ca="1" si="36"/>
        <v>0</v>
      </c>
      <c r="K262">
        <f t="shared" ca="1" si="36"/>
        <v>0</v>
      </c>
      <c r="L262">
        <f t="shared" ca="1" si="36"/>
        <v>0</v>
      </c>
      <c r="M262">
        <f t="shared" ca="1" si="36"/>
        <v>0</v>
      </c>
      <c r="N262">
        <f t="shared" ca="1" si="36"/>
        <v>0</v>
      </c>
      <c r="O262" t="str">
        <f t="shared" ca="1" si="34"/>
        <v>E:AC</v>
      </c>
      <c r="P262" t="str">
        <f t="shared" ca="1" si="35"/>
        <v>E10:AC10</v>
      </c>
    </row>
    <row r="263" spans="1:16">
      <c r="A263" t="str">
        <f t="shared" si="29"/>
        <v>05</v>
      </c>
      <c r="B263" t="str">
        <f t="shared" ca="1" si="30"/>
        <v>GRP</v>
      </c>
      <c r="C263" t="s">
        <v>255</v>
      </c>
      <c r="D263" s="1" t="s">
        <v>543</v>
      </c>
      <c r="E263">
        <f t="shared" ca="1" si="31"/>
        <v>0</v>
      </c>
      <c r="H263" t="str">
        <f t="shared" ca="1" si="32"/>
        <v>'READY GRP'!</v>
      </c>
      <c r="I263" t="str">
        <f t="shared" ca="1" si="33"/>
        <v>'READY GRP'!</v>
      </c>
      <c r="J263">
        <f t="shared" ca="1" si="36"/>
        <v>0</v>
      </c>
      <c r="K263">
        <f t="shared" ca="1" si="36"/>
        <v>0</v>
      </c>
      <c r="L263">
        <f t="shared" ca="1" si="36"/>
        <v>0</v>
      </c>
      <c r="M263">
        <f t="shared" ca="1" si="36"/>
        <v>0</v>
      </c>
      <c r="N263">
        <f t="shared" ca="1" si="36"/>
        <v>0</v>
      </c>
      <c r="O263" t="str">
        <f t="shared" ca="1" si="34"/>
        <v>E:AC</v>
      </c>
      <c r="P263" t="str">
        <f t="shared" ca="1" si="35"/>
        <v>E10:AC10</v>
      </c>
    </row>
    <row r="264" spans="1:16">
      <c r="A264" t="str">
        <f t="shared" si="29"/>
        <v>06</v>
      </c>
      <c r="B264" t="str">
        <f t="shared" ca="1" si="30"/>
        <v>GRP</v>
      </c>
      <c r="C264" t="s">
        <v>255</v>
      </c>
      <c r="D264" s="1" t="s">
        <v>544</v>
      </c>
      <c r="E264">
        <f t="shared" ca="1" si="31"/>
        <v>0</v>
      </c>
      <c r="H264" t="str">
        <f t="shared" ca="1" si="32"/>
        <v>'READY GRP'!</v>
      </c>
      <c r="I264" t="str">
        <f t="shared" ca="1" si="33"/>
        <v>'READY GRP'!</v>
      </c>
      <c r="J264">
        <f t="shared" ca="1" si="36"/>
        <v>0</v>
      </c>
      <c r="K264">
        <f t="shared" ca="1" si="36"/>
        <v>0</v>
      </c>
      <c r="L264">
        <f t="shared" ca="1" si="36"/>
        <v>0</v>
      </c>
      <c r="M264">
        <f t="shared" ca="1" si="36"/>
        <v>0</v>
      </c>
      <c r="N264">
        <f t="shared" ca="1" si="36"/>
        <v>0</v>
      </c>
      <c r="O264" t="str">
        <f t="shared" ca="1" si="34"/>
        <v>E:AC</v>
      </c>
      <c r="P264" t="str">
        <f t="shared" ca="1" si="35"/>
        <v>E10:AC10</v>
      </c>
    </row>
    <row r="265" spans="1:16">
      <c r="A265" t="str">
        <f t="shared" si="29"/>
        <v>07</v>
      </c>
      <c r="B265" t="str">
        <f t="shared" ca="1" si="30"/>
        <v>GRP</v>
      </c>
      <c r="C265" t="s">
        <v>255</v>
      </c>
      <c r="D265" s="1" t="s">
        <v>545</v>
      </c>
      <c r="E265">
        <f t="shared" ca="1" si="31"/>
        <v>0</v>
      </c>
      <c r="H265" t="str">
        <f t="shared" ca="1" si="32"/>
        <v>'READY GRP'!</v>
      </c>
      <c r="I265" t="str">
        <f t="shared" ca="1" si="33"/>
        <v>'READY GRP'!</v>
      </c>
      <c r="J265">
        <f t="shared" ca="1" si="36"/>
        <v>0</v>
      </c>
      <c r="K265">
        <f t="shared" ca="1" si="36"/>
        <v>0</v>
      </c>
      <c r="L265">
        <f t="shared" ca="1" si="36"/>
        <v>0</v>
      </c>
      <c r="M265">
        <f t="shared" ca="1" si="36"/>
        <v>0</v>
      </c>
      <c r="N265">
        <f t="shared" ca="1" si="36"/>
        <v>0</v>
      </c>
      <c r="O265" t="str">
        <f t="shared" ca="1" si="34"/>
        <v>E:AC</v>
      </c>
      <c r="P265" t="str">
        <f t="shared" ca="1" si="35"/>
        <v>E10:AC10</v>
      </c>
    </row>
    <row r="266" spans="1:16">
      <c r="A266" t="str">
        <f t="shared" si="29"/>
        <v>08</v>
      </c>
      <c r="B266" t="str">
        <f t="shared" ca="1" si="30"/>
        <v>GRP</v>
      </c>
      <c r="C266" t="s">
        <v>255</v>
      </c>
      <c r="D266" s="1" t="s">
        <v>546</v>
      </c>
      <c r="E266">
        <f t="shared" ca="1" si="31"/>
        <v>0</v>
      </c>
      <c r="H266" t="str">
        <f t="shared" ca="1" si="32"/>
        <v>'READY GRP'!</v>
      </c>
      <c r="I266" t="str">
        <f t="shared" ca="1" si="33"/>
        <v>'READY GRP'!</v>
      </c>
      <c r="J266">
        <f t="shared" ca="1" si="36"/>
        <v>0</v>
      </c>
      <c r="K266">
        <f t="shared" ca="1" si="36"/>
        <v>0</v>
      </c>
      <c r="L266">
        <f t="shared" ca="1" si="36"/>
        <v>0</v>
      </c>
      <c r="M266">
        <f t="shared" ca="1" si="36"/>
        <v>0</v>
      </c>
      <c r="N266">
        <f t="shared" ca="1" si="36"/>
        <v>0</v>
      </c>
      <c r="O266" t="str">
        <f t="shared" ca="1" si="34"/>
        <v>E:AC</v>
      </c>
      <c r="P266" t="str">
        <f t="shared" ca="1" si="35"/>
        <v>E10:AC10</v>
      </c>
    </row>
    <row r="267" spans="1:16">
      <c r="A267" t="str">
        <f t="shared" si="29"/>
        <v>09</v>
      </c>
      <c r="B267" t="str">
        <f t="shared" ca="1" si="30"/>
        <v>GRP</v>
      </c>
      <c r="C267" t="s">
        <v>255</v>
      </c>
      <c r="D267" s="1" t="s">
        <v>547</v>
      </c>
      <c r="E267">
        <f t="shared" ca="1" si="31"/>
        <v>0</v>
      </c>
      <c r="H267" t="str">
        <f t="shared" ca="1" si="32"/>
        <v>'READY GRP'!</v>
      </c>
      <c r="I267" t="str">
        <f t="shared" ca="1" si="33"/>
        <v>'READY GRP'!</v>
      </c>
      <c r="J267">
        <f t="shared" ca="1" si="36"/>
        <v>0</v>
      </c>
      <c r="K267">
        <f t="shared" ca="1" si="36"/>
        <v>0</v>
      </c>
      <c r="L267">
        <f t="shared" ca="1" si="36"/>
        <v>0</v>
      </c>
      <c r="M267">
        <f t="shared" ca="1" si="36"/>
        <v>0</v>
      </c>
      <c r="N267">
        <f t="shared" ca="1" si="36"/>
        <v>0</v>
      </c>
      <c r="O267" t="str">
        <f t="shared" ca="1" si="34"/>
        <v>E:AC</v>
      </c>
      <c r="P267" t="str">
        <f t="shared" ca="1" si="35"/>
        <v>E10:AC10</v>
      </c>
    </row>
    <row r="268" spans="1:16">
      <c r="A268" t="str">
        <f t="shared" si="29"/>
        <v>10</v>
      </c>
      <c r="B268" t="str">
        <f t="shared" ca="1" si="30"/>
        <v>GRP</v>
      </c>
      <c r="C268" t="s">
        <v>255</v>
      </c>
      <c r="D268" s="1" t="s">
        <v>548</v>
      </c>
      <c r="E268">
        <f t="shared" ca="1" si="31"/>
        <v>0</v>
      </c>
      <c r="H268" t="str">
        <f t="shared" ca="1" si="32"/>
        <v>'READY GRP'!</v>
      </c>
      <c r="I268" t="str">
        <f t="shared" ca="1" si="33"/>
        <v>'READY GRP'!</v>
      </c>
      <c r="J268">
        <f t="shared" ca="1" si="36"/>
        <v>0</v>
      </c>
      <c r="K268">
        <f t="shared" ca="1" si="36"/>
        <v>0</v>
      </c>
      <c r="L268">
        <f t="shared" ca="1" si="36"/>
        <v>0</v>
      </c>
      <c r="M268">
        <f t="shared" ca="1" si="36"/>
        <v>0</v>
      </c>
      <c r="N268">
        <f t="shared" ca="1" si="36"/>
        <v>0</v>
      </c>
      <c r="O268" t="str">
        <f t="shared" ca="1" si="34"/>
        <v>E:AC</v>
      </c>
      <c r="P268" t="str">
        <f t="shared" ca="1" si="35"/>
        <v>E10:AC10</v>
      </c>
    </row>
    <row r="269" spans="1:16">
      <c r="A269" t="str">
        <f t="shared" si="29"/>
        <v>11</v>
      </c>
      <c r="B269" t="str">
        <f t="shared" ca="1" si="30"/>
        <v>GRP</v>
      </c>
      <c r="C269" t="s">
        <v>255</v>
      </c>
      <c r="D269" s="1" t="s">
        <v>549</v>
      </c>
      <c r="E269">
        <f t="shared" ca="1" si="31"/>
        <v>0</v>
      </c>
      <c r="H269" t="str">
        <f t="shared" ca="1" si="32"/>
        <v>'READY GRP'!</v>
      </c>
      <c r="I269" t="str">
        <f t="shared" ca="1" si="33"/>
        <v>'READY GRP'!</v>
      </c>
      <c r="J269">
        <f t="shared" ca="1" si="36"/>
        <v>0</v>
      </c>
      <c r="K269">
        <f t="shared" ca="1" si="36"/>
        <v>0</v>
      </c>
      <c r="L269">
        <f t="shared" ca="1" si="36"/>
        <v>0</v>
      </c>
      <c r="M269">
        <f t="shared" ca="1" si="36"/>
        <v>0</v>
      </c>
      <c r="N269">
        <f t="shared" ca="1" si="36"/>
        <v>0</v>
      </c>
      <c r="O269" t="str">
        <f t="shared" ca="1" si="34"/>
        <v>E:AC</v>
      </c>
      <c r="P269" t="str">
        <f t="shared" ca="1" si="35"/>
        <v>E10:AC10</v>
      </c>
    </row>
    <row r="270" spans="1:16">
      <c r="A270" t="str">
        <f t="shared" si="29"/>
        <v>12</v>
      </c>
      <c r="B270" t="str">
        <f t="shared" ca="1" si="30"/>
        <v>GRP</v>
      </c>
      <c r="C270" t="s">
        <v>255</v>
      </c>
      <c r="D270" s="1" t="s">
        <v>550</v>
      </c>
      <c r="E270">
        <f t="shared" ca="1" si="31"/>
        <v>0</v>
      </c>
      <c r="H270" t="str">
        <f t="shared" ca="1" si="32"/>
        <v>'READY GRP'!</v>
      </c>
      <c r="I270" t="str">
        <f t="shared" ca="1" si="33"/>
        <v>'READY GRP'!</v>
      </c>
      <c r="J270">
        <f t="shared" ca="1" si="36"/>
        <v>0</v>
      </c>
      <c r="K270">
        <f t="shared" ca="1" si="36"/>
        <v>0</v>
      </c>
      <c r="L270">
        <f t="shared" ca="1" si="36"/>
        <v>0</v>
      </c>
      <c r="M270">
        <f t="shared" ca="1" si="36"/>
        <v>0</v>
      </c>
      <c r="N270">
        <f t="shared" ca="1" si="36"/>
        <v>0</v>
      </c>
      <c r="O270" t="str">
        <f t="shared" ca="1" si="34"/>
        <v>E:AC</v>
      </c>
      <c r="P270" t="str">
        <f t="shared" ca="1" si="35"/>
        <v>E10:AC10</v>
      </c>
    </row>
    <row r="271" spans="1:16">
      <c r="A271" t="str">
        <f t="shared" si="29"/>
        <v>13</v>
      </c>
      <c r="B271" t="str">
        <f t="shared" ca="1" si="30"/>
        <v>GRP</v>
      </c>
      <c r="C271" t="s">
        <v>255</v>
      </c>
      <c r="D271" s="1" t="s">
        <v>551</v>
      </c>
      <c r="E271">
        <f t="shared" ca="1" si="31"/>
        <v>0</v>
      </c>
      <c r="H271" t="str">
        <f t="shared" ca="1" si="32"/>
        <v>'READY GRP'!</v>
      </c>
      <c r="I271" t="str">
        <f t="shared" ca="1" si="33"/>
        <v>'READY GRP'!</v>
      </c>
      <c r="J271">
        <f t="shared" ca="1" si="36"/>
        <v>0</v>
      </c>
      <c r="K271">
        <f t="shared" ca="1" si="36"/>
        <v>0</v>
      </c>
      <c r="L271">
        <f t="shared" ca="1" si="36"/>
        <v>0</v>
      </c>
      <c r="M271">
        <f t="shared" ca="1" si="36"/>
        <v>0</v>
      </c>
      <c r="N271">
        <f t="shared" ca="1" si="36"/>
        <v>0</v>
      </c>
      <c r="O271" t="str">
        <f t="shared" ca="1" si="34"/>
        <v>E:AC</v>
      </c>
      <c r="P271" t="str">
        <f t="shared" ca="1" si="35"/>
        <v>E10:AC10</v>
      </c>
    </row>
    <row r="272" spans="1:16">
      <c r="A272" t="str">
        <f t="shared" ref="A272:A335" si="37">MID(D272,LEN(C272)+2,LEN(D272)-LEN(C272))</f>
        <v>01</v>
      </c>
      <c r="B272" t="str">
        <f t="shared" ref="B272:B335" ca="1" si="38">VLOOKUP(H272,$A$1:$K$6,11,FALSE)</f>
        <v>GRP</v>
      </c>
      <c r="C272" t="s">
        <v>254</v>
      </c>
      <c r="D272" s="1" t="s">
        <v>552</v>
      </c>
      <c r="E272">
        <f t="shared" ref="E272:E335" ca="1" si="39">IFERROR(VLOOKUP(C272,INDIRECT($H272&amp;$O272),MATCH($A272,INDIRECT($H272&amp;$P272),0),FALSE),0)</f>
        <v>0</v>
      </c>
      <c r="H272" t="str">
        <f t="shared" ref="H272:H335" ca="1" si="40">IF(I272&lt;&gt;0,I272,IF(J272&lt;&gt;0,J272,IF(K272&lt;&gt;0,K272,IF(L272&lt;&gt;0,L272,IF(M272&lt;&gt;0,M272,N272)))))</f>
        <v>'READY GRP'!</v>
      </c>
      <c r="I272" t="str">
        <f t="shared" ref="I272:I335" ca="1" si="41">IF(IFERROR(VLOOKUP($C272,INDIRECT(I$14&amp;"E:E"),1,FALSE),0)&lt;&gt;0,I$14,0)</f>
        <v>'READY GRP'!</v>
      </c>
      <c r="J272">
        <f t="shared" ca="1" si="36"/>
        <v>0</v>
      </c>
      <c r="K272">
        <f t="shared" ca="1" si="36"/>
        <v>0</v>
      </c>
      <c r="L272">
        <f t="shared" ca="1" si="36"/>
        <v>0</v>
      </c>
      <c r="M272">
        <f t="shared" ca="1" si="36"/>
        <v>0</v>
      </c>
      <c r="N272">
        <f t="shared" ca="1" si="36"/>
        <v>0</v>
      </c>
      <c r="O272" t="str">
        <f t="shared" ref="O272:O335" ca="1" si="42">VLOOKUP($H272,$G$8:$I$13,2,FALSE)</f>
        <v>E:AC</v>
      </c>
      <c r="P272" t="str">
        <f t="shared" ref="P272:P335" ca="1" si="43">VLOOKUP($H272,$G$8:$I$13,3,FALSE)</f>
        <v>E10:AC10</v>
      </c>
    </row>
    <row r="273" spans="1:16">
      <c r="A273" t="str">
        <f t="shared" si="37"/>
        <v>02</v>
      </c>
      <c r="B273" t="str">
        <f t="shared" ca="1" si="38"/>
        <v>GRP</v>
      </c>
      <c r="C273" t="s">
        <v>254</v>
      </c>
      <c r="D273" s="1" t="s">
        <v>553</v>
      </c>
      <c r="E273">
        <f t="shared" ca="1" si="39"/>
        <v>0</v>
      </c>
      <c r="H273" t="str">
        <f t="shared" ca="1" si="40"/>
        <v>'READY GRP'!</v>
      </c>
      <c r="I273" t="str">
        <f t="shared" ca="1" si="41"/>
        <v>'READY GRP'!</v>
      </c>
      <c r="J273">
        <f t="shared" ca="1" si="36"/>
        <v>0</v>
      </c>
      <c r="K273">
        <f t="shared" ca="1" si="36"/>
        <v>0</v>
      </c>
      <c r="L273">
        <f t="shared" ca="1" si="36"/>
        <v>0</v>
      </c>
      <c r="M273">
        <f t="shared" ca="1" si="36"/>
        <v>0</v>
      </c>
      <c r="N273">
        <f t="shared" ca="1" si="36"/>
        <v>0</v>
      </c>
      <c r="O273" t="str">
        <f t="shared" ca="1" si="42"/>
        <v>E:AC</v>
      </c>
      <c r="P273" t="str">
        <f t="shared" ca="1" si="43"/>
        <v>E10:AC10</v>
      </c>
    </row>
    <row r="274" spans="1:16">
      <c r="A274" t="str">
        <f t="shared" si="37"/>
        <v>03</v>
      </c>
      <c r="B274" t="str">
        <f t="shared" ca="1" si="38"/>
        <v>GRP</v>
      </c>
      <c r="C274" t="s">
        <v>254</v>
      </c>
      <c r="D274" s="1" t="s">
        <v>554</v>
      </c>
      <c r="E274">
        <f t="shared" ca="1" si="39"/>
        <v>0</v>
      </c>
      <c r="H274" t="str">
        <f t="shared" ca="1" si="40"/>
        <v>'READY GRP'!</v>
      </c>
      <c r="I274" t="str">
        <f t="shared" ca="1" si="41"/>
        <v>'READY GRP'!</v>
      </c>
      <c r="J274">
        <f t="shared" ca="1" si="36"/>
        <v>0</v>
      </c>
      <c r="K274">
        <f t="shared" ca="1" si="36"/>
        <v>0</v>
      </c>
      <c r="L274">
        <f t="shared" ca="1" si="36"/>
        <v>0</v>
      </c>
      <c r="M274">
        <f t="shared" ca="1" si="36"/>
        <v>0</v>
      </c>
      <c r="N274">
        <f t="shared" ca="1" si="36"/>
        <v>0</v>
      </c>
      <c r="O274" t="str">
        <f t="shared" ca="1" si="42"/>
        <v>E:AC</v>
      </c>
      <c r="P274" t="str">
        <f t="shared" ca="1" si="43"/>
        <v>E10:AC10</v>
      </c>
    </row>
    <row r="275" spans="1:16">
      <c r="A275" t="str">
        <f t="shared" si="37"/>
        <v>04</v>
      </c>
      <c r="B275" t="str">
        <f t="shared" ca="1" si="38"/>
        <v>GRP</v>
      </c>
      <c r="C275" t="s">
        <v>254</v>
      </c>
      <c r="D275" s="1" t="s">
        <v>555</v>
      </c>
      <c r="E275">
        <f t="shared" ca="1" si="39"/>
        <v>0</v>
      </c>
      <c r="H275" t="str">
        <f t="shared" ca="1" si="40"/>
        <v>'READY GRP'!</v>
      </c>
      <c r="I275" t="str">
        <f t="shared" ca="1" si="41"/>
        <v>'READY GRP'!</v>
      </c>
      <c r="J275">
        <f t="shared" ca="1" si="36"/>
        <v>0</v>
      </c>
      <c r="K275">
        <f t="shared" ca="1" si="36"/>
        <v>0</v>
      </c>
      <c r="L275">
        <f t="shared" ca="1" si="36"/>
        <v>0</v>
      </c>
      <c r="M275">
        <f t="shared" ca="1" si="36"/>
        <v>0</v>
      </c>
      <c r="N275">
        <f t="shared" ca="1" si="36"/>
        <v>0</v>
      </c>
      <c r="O275" t="str">
        <f t="shared" ca="1" si="42"/>
        <v>E:AC</v>
      </c>
      <c r="P275" t="str">
        <f t="shared" ca="1" si="43"/>
        <v>E10:AC10</v>
      </c>
    </row>
    <row r="276" spans="1:16">
      <c r="A276" t="str">
        <f t="shared" si="37"/>
        <v>05</v>
      </c>
      <c r="B276" t="str">
        <f t="shared" ca="1" si="38"/>
        <v>GRP</v>
      </c>
      <c r="C276" t="s">
        <v>254</v>
      </c>
      <c r="D276" s="1" t="s">
        <v>556</v>
      </c>
      <c r="E276">
        <f t="shared" ca="1" si="39"/>
        <v>0</v>
      </c>
      <c r="H276" t="str">
        <f t="shared" ca="1" si="40"/>
        <v>'READY GRP'!</v>
      </c>
      <c r="I276" t="str">
        <f t="shared" ca="1" si="41"/>
        <v>'READY GRP'!</v>
      </c>
      <c r="J276">
        <f t="shared" ca="1" si="36"/>
        <v>0</v>
      </c>
      <c r="K276">
        <f t="shared" ca="1" si="36"/>
        <v>0</v>
      </c>
      <c r="L276">
        <f t="shared" ca="1" si="36"/>
        <v>0</v>
      </c>
      <c r="M276">
        <f t="shared" ca="1" si="36"/>
        <v>0</v>
      </c>
      <c r="N276">
        <f t="shared" ca="1" si="36"/>
        <v>0</v>
      </c>
      <c r="O276" t="str">
        <f t="shared" ca="1" si="42"/>
        <v>E:AC</v>
      </c>
      <c r="P276" t="str">
        <f t="shared" ca="1" si="43"/>
        <v>E10:AC10</v>
      </c>
    </row>
    <row r="277" spans="1:16">
      <c r="A277" t="str">
        <f t="shared" si="37"/>
        <v>06</v>
      </c>
      <c r="B277" t="str">
        <f t="shared" ca="1" si="38"/>
        <v>GRP</v>
      </c>
      <c r="C277" t="s">
        <v>254</v>
      </c>
      <c r="D277" s="1" t="s">
        <v>557</v>
      </c>
      <c r="E277">
        <f t="shared" ca="1" si="39"/>
        <v>0</v>
      </c>
      <c r="H277" t="str">
        <f t="shared" ca="1" si="40"/>
        <v>'READY GRP'!</v>
      </c>
      <c r="I277" t="str">
        <f t="shared" ca="1" si="41"/>
        <v>'READY GRP'!</v>
      </c>
      <c r="J277">
        <f t="shared" ca="1" si="36"/>
        <v>0</v>
      </c>
      <c r="K277">
        <f t="shared" ca="1" si="36"/>
        <v>0</v>
      </c>
      <c r="L277">
        <f t="shared" ca="1" si="36"/>
        <v>0</v>
      </c>
      <c r="M277">
        <f t="shared" ca="1" si="36"/>
        <v>0</v>
      </c>
      <c r="N277">
        <f t="shared" ca="1" si="36"/>
        <v>0</v>
      </c>
      <c r="O277" t="str">
        <f t="shared" ca="1" si="42"/>
        <v>E:AC</v>
      </c>
      <c r="P277" t="str">
        <f t="shared" ca="1" si="43"/>
        <v>E10:AC10</v>
      </c>
    </row>
    <row r="278" spans="1:16">
      <c r="A278" t="str">
        <f t="shared" si="37"/>
        <v>07</v>
      </c>
      <c r="B278" t="str">
        <f t="shared" ca="1" si="38"/>
        <v>GRP</v>
      </c>
      <c r="C278" t="s">
        <v>254</v>
      </c>
      <c r="D278" s="1" t="s">
        <v>558</v>
      </c>
      <c r="E278">
        <f t="shared" ca="1" si="39"/>
        <v>0</v>
      </c>
      <c r="H278" t="str">
        <f t="shared" ca="1" si="40"/>
        <v>'READY GRP'!</v>
      </c>
      <c r="I278" t="str">
        <f t="shared" ca="1" si="41"/>
        <v>'READY GRP'!</v>
      </c>
      <c r="J278">
        <f t="shared" ca="1" si="36"/>
        <v>0</v>
      </c>
      <c r="K278">
        <f t="shared" ca="1" si="36"/>
        <v>0</v>
      </c>
      <c r="L278">
        <f t="shared" ca="1" si="36"/>
        <v>0</v>
      </c>
      <c r="M278">
        <f t="shared" ca="1" si="36"/>
        <v>0</v>
      </c>
      <c r="N278">
        <f t="shared" ca="1" si="36"/>
        <v>0</v>
      </c>
      <c r="O278" t="str">
        <f t="shared" ca="1" si="42"/>
        <v>E:AC</v>
      </c>
      <c r="P278" t="str">
        <f t="shared" ca="1" si="43"/>
        <v>E10:AC10</v>
      </c>
    </row>
    <row r="279" spans="1:16">
      <c r="A279" t="str">
        <f t="shared" si="37"/>
        <v>08</v>
      </c>
      <c r="B279" t="str">
        <f t="shared" ca="1" si="38"/>
        <v>GRP</v>
      </c>
      <c r="C279" t="s">
        <v>254</v>
      </c>
      <c r="D279" s="1" t="s">
        <v>559</v>
      </c>
      <c r="E279">
        <f t="shared" ca="1" si="39"/>
        <v>0</v>
      </c>
      <c r="H279" t="str">
        <f t="shared" ca="1" si="40"/>
        <v>'READY GRP'!</v>
      </c>
      <c r="I279" t="str">
        <f t="shared" ca="1" si="41"/>
        <v>'READY GRP'!</v>
      </c>
      <c r="J279">
        <f t="shared" ca="1" si="36"/>
        <v>0</v>
      </c>
      <c r="K279">
        <f t="shared" ca="1" si="36"/>
        <v>0</v>
      </c>
      <c r="L279">
        <f t="shared" ca="1" si="36"/>
        <v>0</v>
      </c>
      <c r="M279">
        <f t="shared" ca="1" si="36"/>
        <v>0</v>
      </c>
      <c r="N279">
        <f t="shared" ca="1" si="36"/>
        <v>0</v>
      </c>
      <c r="O279" t="str">
        <f t="shared" ca="1" si="42"/>
        <v>E:AC</v>
      </c>
      <c r="P279" t="str">
        <f t="shared" ca="1" si="43"/>
        <v>E10:AC10</v>
      </c>
    </row>
    <row r="280" spans="1:16">
      <c r="A280" t="str">
        <f t="shared" si="37"/>
        <v>09</v>
      </c>
      <c r="B280" t="str">
        <f t="shared" ca="1" si="38"/>
        <v>GRP</v>
      </c>
      <c r="C280" t="s">
        <v>254</v>
      </c>
      <c r="D280" s="1" t="s">
        <v>560</v>
      </c>
      <c r="E280">
        <f t="shared" ca="1" si="39"/>
        <v>0</v>
      </c>
      <c r="H280" t="str">
        <f t="shared" ca="1" si="40"/>
        <v>'READY GRP'!</v>
      </c>
      <c r="I280" t="str">
        <f t="shared" ca="1" si="41"/>
        <v>'READY GRP'!</v>
      </c>
      <c r="J280">
        <f t="shared" ca="1" si="36"/>
        <v>0</v>
      </c>
      <c r="K280">
        <f t="shared" ca="1" si="36"/>
        <v>0</v>
      </c>
      <c r="L280">
        <f t="shared" ca="1" si="36"/>
        <v>0</v>
      </c>
      <c r="M280">
        <f t="shared" ca="1" si="36"/>
        <v>0</v>
      </c>
      <c r="N280">
        <f t="shared" ca="1" si="36"/>
        <v>0</v>
      </c>
      <c r="O280" t="str">
        <f t="shared" ca="1" si="42"/>
        <v>E:AC</v>
      </c>
      <c r="P280" t="str">
        <f t="shared" ca="1" si="43"/>
        <v>E10:AC10</v>
      </c>
    </row>
    <row r="281" spans="1:16">
      <c r="A281" t="str">
        <f t="shared" si="37"/>
        <v>10</v>
      </c>
      <c r="B281" t="str">
        <f t="shared" ca="1" si="38"/>
        <v>GRP</v>
      </c>
      <c r="C281" t="s">
        <v>254</v>
      </c>
      <c r="D281" s="1" t="s">
        <v>561</v>
      </c>
      <c r="E281">
        <f t="shared" ca="1" si="39"/>
        <v>0</v>
      </c>
      <c r="H281" t="str">
        <f t="shared" ca="1" si="40"/>
        <v>'READY GRP'!</v>
      </c>
      <c r="I281" t="str">
        <f t="shared" ca="1" si="41"/>
        <v>'READY GRP'!</v>
      </c>
      <c r="J281">
        <f t="shared" ca="1" si="36"/>
        <v>0</v>
      </c>
      <c r="K281">
        <f t="shared" ca="1" si="36"/>
        <v>0</v>
      </c>
      <c r="L281">
        <f t="shared" ca="1" si="36"/>
        <v>0</v>
      </c>
      <c r="M281">
        <f t="shared" ca="1" si="36"/>
        <v>0</v>
      </c>
      <c r="N281">
        <f t="shared" ca="1" si="36"/>
        <v>0</v>
      </c>
      <c r="O281" t="str">
        <f t="shared" ca="1" si="42"/>
        <v>E:AC</v>
      </c>
      <c r="P281" t="str">
        <f t="shared" ca="1" si="43"/>
        <v>E10:AC10</v>
      </c>
    </row>
    <row r="282" spans="1:16">
      <c r="A282" t="str">
        <f t="shared" si="37"/>
        <v>11</v>
      </c>
      <c r="B282" t="str">
        <f t="shared" ca="1" si="38"/>
        <v>GRP</v>
      </c>
      <c r="C282" t="s">
        <v>254</v>
      </c>
      <c r="D282" s="1" t="s">
        <v>562</v>
      </c>
      <c r="E282">
        <f t="shared" ca="1" si="39"/>
        <v>0</v>
      </c>
      <c r="H282" t="str">
        <f t="shared" ca="1" si="40"/>
        <v>'READY GRP'!</v>
      </c>
      <c r="I282" t="str">
        <f t="shared" ca="1" si="41"/>
        <v>'READY GRP'!</v>
      </c>
      <c r="J282">
        <f t="shared" ca="1" si="36"/>
        <v>0</v>
      </c>
      <c r="K282">
        <f t="shared" ca="1" si="36"/>
        <v>0</v>
      </c>
      <c r="L282">
        <f t="shared" ca="1" si="36"/>
        <v>0</v>
      </c>
      <c r="M282">
        <f t="shared" ca="1" si="36"/>
        <v>0</v>
      </c>
      <c r="N282">
        <f t="shared" ca="1" si="36"/>
        <v>0</v>
      </c>
      <c r="O282" t="str">
        <f t="shared" ca="1" si="42"/>
        <v>E:AC</v>
      </c>
      <c r="P282" t="str">
        <f t="shared" ca="1" si="43"/>
        <v>E10:AC10</v>
      </c>
    </row>
    <row r="283" spans="1:16">
      <c r="A283" t="str">
        <f t="shared" si="37"/>
        <v>12</v>
      </c>
      <c r="B283" t="str">
        <f t="shared" ca="1" si="38"/>
        <v>GRP</v>
      </c>
      <c r="C283" t="s">
        <v>254</v>
      </c>
      <c r="D283" s="1" t="s">
        <v>563</v>
      </c>
      <c r="E283">
        <f t="shared" ca="1" si="39"/>
        <v>0</v>
      </c>
      <c r="H283" t="str">
        <f t="shared" ca="1" si="40"/>
        <v>'READY GRP'!</v>
      </c>
      <c r="I283" t="str">
        <f t="shared" ca="1" si="41"/>
        <v>'READY GRP'!</v>
      </c>
      <c r="J283">
        <f t="shared" ca="1" si="36"/>
        <v>0</v>
      </c>
      <c r="K283">
        <f t="shared" ca="1" si="36"/>
        <v>0</v>
      </c>
      <c r="L283">
        <f t="shared" ca="1" si="36"/>
        <v>0</v>
      </c>
      <c r="M283">
        <f t="shared" ca="1" si="36"/>
        <v>0</v>
      </c>
      <c r="N283">
        <f t="shared" ca="1" si="36"/>
        <v>0</v>
      </c>
      <c r="O283" t="str">
        <f t="shared" ca="1" si="42"/>
        <v>E:AC</v>
      </c>
      <c r="P283" t="str">
        <f t="shared" ca="1" si="43"/>
        <v>E10:AC10</v>
      </c>
    </row>
    <row r="284" spans="1:16">
      <c r="A284" t="str">
        <f t="shared" si="37"/>
        <v>13</v>
      </c>
      <c r="B284" t="str">
        <f t="shared" ca="1" si="38"/>
        <v>GRP</v>
      </c>
      <c r="C284" t="s">
        <v>254</v>
      </c>
      <c r="D284" s="1" t="s">
        <v>564</v>
      </c>
      <c r="E284">
        <f t="shared" ca="1" si="39"/>
        <v>0</v>
      </c>
      <c r="H284" t="str">
        <f t="shared" ca="1" si="40"/>
        <v>'READY GRP'!</v>
      </c>
      <c r="I284" t="str">
        <f t="shared" ca="1" si="41"/>
        <v>'READY GRP'!</v>
      </c>
      <c r="J284">
        <f t="shared" ca="1" si="36"/>
        <v>0</v>
      </c>
      <c r="K284">
        <f t="shared" ca="1" si="36"/>
        <v>0</v>
      </c>
      <c r="L284">
        <f t="shared" ca="1" si="36"/>
        <v>0</v>
      </c>
      <c r="M284">
        <f t="shared" ca="1" si="36"/>
        <v>0</v>
      </c>
      <c r="N284">
        <f t="shared" ca="1" si="36"/>
        <v>0</v>
      </c>
      <c r="O284" t="str">
        <f t="shared" ca="1" si="42"/>
        <v>E:AC</v>
      </c>
      <c r="P284" t="str">
        <f t="shared" ca="1" si="43"/>
        <v>E10:AC10</v>
      </c>
    </row>
    <row r="285" spans="1:16">
      <c r="A285" t="str">
        <f t="shared" si="37"/>
        <v>01</v>
      </c>
      <c r="B285" t="str">
        <f t="shared" ca="1" si="38"/>
        <v>GRP</v>
      </c>
      <c r="C285" t="s">
        <v>256</v>
      </c>
      <c r="D285" s="1" t="s">
        <v>565</v>
      </c>
      <c r="E285">
        <f t="shared" ca="1" si="39"/>
        <v>0</v>
      </c>
      <c r="H285" t="str">
        <f t="shared" ca="1" si="40"/>
        <v>'READY GRP'!</v>
      </c>
      <c r="I285" t="str">
        <f t="shared" ca="1" si="41"/>
        <v>'READY GRP'!</v>
      </c>
      <c r="J285">
        <f t="shared" ca="1" si="36"/>
        <v>0</v>
      </c>
      <c r="K285">
        <f t="shared" ca="1" si="36"/>
        <v>0</v>
      </c>
      <c r="L285">
        <f t="shared" ca="1" si="36"/>
        <v>0</v>
      </c>
      <c r="M285">
        <f t="shared" ca="1" si="36"/>
        <v>0</v>
      </c>
      <c r="N285">
        <f t="shared" ca="1" si="36"/>
        <v>0</v>
      </c>
      <c r="O285" t="str">
        <f t="shared" ca="1" si="42"/>
        <v>E:AC</v>
      </c>
      <c r="P285" t="str">
        <f t="shared" ca="1" si="43"/>
        <v>E10:AC10</v>
      </c>
    </row>
    <row r="286" spans="1:16">
      <c r="A286" t="str">
        <f t="shared" si="37"/>
        <v>02</v>
      </c>
      <c r="B286" t="str">
        <f t="shared" ca="1" si="38"/>
        <v>GRP</v>
      </c>
      <c r="C286" t="s">
        <v>256</v>
      </c>
      <c r="D286" s="1" t="s">
        <v>566</v>
      </c>
      <c r="E286">
        <f t="shared" ca="1" si="39"/>
        <v>0</v>
      </c>
      <c r="H286" t="str">
        <f t="shared" ca="1" si="40"/>
        <v>'READY GRP'!</v>
      </c>
      <c r="I286" t="str">
        <f t="shared" ca="1" si="41"/>
        <v>'READY GRP'!</v>
      </c>
      <c r="J286">
        <f t="shared" ref="J286:N336" ca="1" si="44">IF(IFERROR(VLOOKUP($C286,INDIRECT(J$14&amp;"D:D"),1,FALSE),0)&lt;&gt;0,J$14,0)</f>
        <v>0</v>
      </c>
      <c r="K286">
        <f t="shared" ca="1" si="44"/>
        <v>0</v>
      </c>
      <c r="L286">
        <f t="shared" ca="1" si="44"/>
        <v>0</v>
      </c>
      <c r="M286">
        <f t="shared" ca="1" si="44"/>
        <v>0</v>
      </c>
      <c r="N286">
        <f t="shared" ca="1" si="44"/>
        <v>0</v>
      </c>
      <c r="O286" t="str">
        <f t="shared" ca="1" si="42"/>
        <v>E:AC</v>
      </c>
      <c r="P286" t="str">
        <f t="shared" ca="1" si="43"/>
        <v>E10:AC10</v>
      </c>
    </row>
    <row r="287" spans="1:16">
      <c r="A287" t="str">
        <f t="shared" si="37"/>
        <v>03</v>
      </c>
      <c r="B287" t="str">
        <f t="shared" ca="1" si="38"/>
        <v>GRP</v>
      </c>
      <c r="C287" t="s">
        <v>256</v>
      </c>
      <c r="D287" s="1" t="s">
        <v>567</v>
      </c>
      <c r="E287">
        <f t="shared" ca="1" si="39"/>
        <v>0</v>
      </c>
      <c r="H287" t="str">
        <f t="shared" ca="1" si="40"/>
        <v>'READY GRP'!</v>
      </c>
      <c r="I287" t="str">
        <f t="shared" ca="1" si="41"/>
        <v>'READY GRP'!</v>
      </c>
      <c r="J287">
        <f t="shared" ca="1" si="44"/>
        <v>0</v>
      </c>
      <c r="K287">
        <f t="shared" ca="1" si="44"/>
        <v>0</v>
      </c>
      <c r="L287">
        <f t="shared" ca="1" si="44"/>
        <v>0</v>
      </c>
      <c r="M287">
        <f t="shared" ca="1" si="44"/>
        <v>0</v>
      </c>
      <c r="N287">
        <f t="shared" ca="1" si="44"/>
        <v>0</v>
      </c>
      <c r="O287" t="str">
        <f t="shared" ca="1" si="42"/>
        <v>E:AC</v>
      </c>
      <c r="P287" t="str">
        <f t="shared" ca="1" si="43"/>
        <v>E10:AC10</v>
      </c>
    </row>
    <row r="288" spans="1:16">
      <c r="A288" t="str">
        <f t="shared" si="37"/>
        <v>04</v>
      </c>
      <c r="B288" t="str">
        <f t="shared" ca="1" si="38"/>
        <v>GRP</v>
      </c>
      <c r="C288" t="s">
        <v>256</v>
      </c>
      <c r="D288" s="1" t="s">
        <v>568</v>
      </c>
      <c r="E288">
        <f t="shared" ca="1" si="39"/>
        <v>0</v>
      </c>
      <c r="H288" t="str">
        <f t="shared" ca="1" si="40"/>
        <v>'READY GRP'!</v>
      </c>
      <c r="I288" t="str">
        <f t="shared" ca="1" si="41"/>
        <v>'READY GRP'!</v>
      </c>
      <c r="J288">
        <f t="shared" ca="1" si="44"/>
        <v>0</v>
      </c>
      <c r="K288">
        <f t="shared" ca="1" si="44"/>
        <v>0</v>
      </c>
      <c r="L288">
        <f t="shared" ca="1" si="44"/>
        <v>0</v>
      </c>
      <c r="M288">
        <f t="shared" ca="1" si="44"/>
        <v>0</v>
      </c>
      <c r="N288">
        <f t="shared" ca="1" si="44"/>
        <v>0</v>
      </c>
      <c r="O288" t="str">
        <f t="shared" ca="1" si="42"/>
        <v>E:AC</v>
      </c>
      <c r="P288" t="str">
        <f t="shared" ca="1" si="43"/>
        <v>E10:AC10</v>
      </c>
    </row>
    <row r="289" spans="1:16">
      <c r="A289" t="str">
        <f t="shared" si="37"/>
        <v>05</v>
      </c>
      <c r="B289" t="str">
        <f t="shared" ca="1" si="38"/>
        <v>GRP</v>
      </c>
      <c r="C289" t="s">
        <v>256</v>
      </c>
      <c r="D289" s="1" t="s">
        <v>569</v>
      </c>
      <c r="E289">
        <f t="shared" ca="1" si="39"/>
        <v>0</v>
      </c>
      <c r="H289" t="str">
        <f t="shared" ca="1" si="40"/>
        <v>'READY GRP'!</v>
      </c>
      <c r="I289" t="str">
        <f t="shared" ca="1" si="41"/>
        <v>'READY GRP'!</v>
      </c>
      <c r="J289">
        <f t="shared" ca="1" si="44"/>
        <v>0</v>
      </c>
      <c r="K289">
        <f t="shared" ca="1" si="44"/>
        <v>0</v>
      </c>
      <c r="L289">
        <f t="shared" ca="1" si="44"/>
        <v>0</v>
      </c>
      <c r="M289">
        <f t="shared" ca="1" si="44"/>
        <v>0</v>
      </c>
      <c r="N289">
        <f t="shared" ca="1" si="44"/>
        <v>0</v>
      </c>
      <c r="O289" t="str">
        <f t="shared" ca="1" si="42"/>
        <v>E:AC</v>
      </c>
      <c r="P289" t="str">
        <f t="shared" ca="1" si="43"/>
        <v>E10:AC10</v>
      </c>
    </row>
    <row r="290" spans="1:16">
      <c r="A290" t="str">
        <f t="shared" si="37"/>
        <v>06</v>
      </c>
      <c r="B290" t="str">
        <f t="shared" ca="1" si="38"/>
        <v>GRP</v>
      </c>
      <c r="C290" t="s">
        <v>256</v>
      </c>
      <c r="D290" s="1" t="s">
        <v>570</v>
      </c>
      <c r="E290">
        <f t="shared" ca="1" si="39"/>
        <v>0</v>
      </c>
      <c r="H290" t="str">
        <f t="shared" ca="1" si="40"/>
        <v>'READY GRP'!</v>
      </c>
      <c r="I290" t="str">
        <f t="shared" ca="1" si="41"/>
        <v>'READY GRP'!</v>
      </c>
      <c r="J290">
        <f t="shared" ca="1" si="44"/>
        <v>0</v>
      </c>
      <c r="K290">
        <f t="shared" ca="1" si="44"/>
        <v>0</v>
      </c>
      <c r="L290">
        <f t="shared" ca="1" si="44"/>
        <v>0</v>
      </c>
      <c r="M290">
        <f t="shared" ca="1" si="44"/>
        <v>0</v>
      </c>
      <c r="N290">
        <f t="shared" ca="1" si="44"/>
        <v>0</v>
      </c>
      <c r="O290" t="str">
        <f t="shared" ca="1" si="42"/>
        <v>E:AC</v>
      </c>
      <c r="P290" t="str">
        <f t="shared" ca="1" si="43"/>
        <v>E10:AC10</v>
      </c>
    </row>
    <row r="291" spans="1:16">
      <c r="A291" t="str">
        <f t="shared" si="37"/>
        <v>07</v>
      </c>
      <c r="B291" t="str">
        <f t="shared" ca="1" si="38"/>
        <v>GRP</v>
      </c>
      <c r="C291" t="s">
        <v>256</v>
      </c>
      <c r="D291" s="1" t="s">
        <v>571</v>
      </c>
      <c r="E291">
        <f t="shared" ca="1" si="39"/>
        <v>0</v>
      </c>
      <c r="H291" t="str">
        <f t="shared" ca="1" si="40"/>
        <v>'READY GRP'!</v>
      </c>
      <c r="I291" t="str">
        <f t="shared" ca="1" si="41"/>
        <v>'READY GRP'!</v>
      </c>
      <c r="J291">
        <f t="shared" ca="1" si="44"/>
        <v>0</v>
      </c>
      <c r="K291">
        <f t="shared" ca="1" si="44"/>
        <v>0</v>
      </c>
      <c r="L291">
        <f t="shared" ca="1" si="44"/>
        <v>0</v>
      </c>
      <c r="M291">
        <f t="shared" ca="1" si="44"/>
        <v>0</v>
      </c>
      <c r="N291">
        <f t="shared" ca="1" si="44"/>
        <v>0</v>
      </c>
      <c r="O291" t="str">
        <f t="shared" ca="1" si="42"/>
        <v>E:AC</v>
      </c>
      <c r="P291" t="str">
        <f t="shared" ca="1" si="43"/>
        <v>E10:AC10</v>
      </c>
    </row>
    <row r="292" spans="1:16">
      <c r="A292" t="str">
        <f t="shared" si="37"/>
        <v>08</v>
      </c>
      <c r="B292" t="str">
        <f t="shared" ca="1" si="38"/>
        <v>GRP</v>
      </c>
      <c r="C292" t="s">
        <v>256</v>
      </c>
      <c r="D292" s="1" t="s">
        <v>572</v>
      </c>
      <c r="E292">
        <f t="shared" ca="1" si="39"/>
        <v>0</v>
      </c>
      <c r="H292" t="str">
        <f t="shared" ca="1" si="40"/>
        <v>'READY GRP'!</v>
      </c>
      <c r="I292" t="str">
        <f t="shared" ca="1" si="41"/>
        <v>'READY GRP'!</v>
      </c>
      <c r="J292">
        <f t="shared" ca="1" si="44"/>
        <v>0</v>
      </c>
      <c r="K292">
        <f t="shared" ca="1" si="44"/>
        <v>0</v>
      </c>
      <c r="L292">
        <f t="shared" ca="1" si="44"/>
        <v>0</v>
      </c>
      <c r="M292">
        <f t="shared" ca="1" si="44"/>
        <v>0</v>
      </c>
      <c r="N292">
        <f t="shared" ca="1" si="44"/>
        <v>0</v>
      </c>
      <c r="O292" t="str">
        <f t="shared" ca="1" si="42"/>
        <v>E:AC</v>
      </c>
      <c r="P292" t="str">
        <f t="shared" ca="1" si="43"/>
        <v>E10:AC10</v>
      </c>
    </row>
    <row r="293" spans="1:16">
      <c r="A293" t="str">
        <f t="shared" si="37"/>
        <v>09</v>
      </c>
      <c r="B293" t="str">
        <f t="shared" ca="1" si="38"/>
        <v>GRP</v>
      </c>
      <c r="C293" t="s">
        <v>256</v>
      </c>
      <c r="D293" s="1" t="s">
        <v>573</v>
      </c>
      <c r="E293">
        <f t="shared" ca="1" si="39"/>
        <v>0</v>
      </c>
      <c r="H293" t="str">
        <f t="shared" ca="1" si="40"/>
        <v>'READY GRP'!</v>
      </c>
      <c r="I293" t="str">
        <f t="shared" ca="1" si="41"/>
        <v>'READY GRP'!</v>
      </c>
      <c r="J293">
        <f t="shared" ca="1" si="44"/>
        <v>0</v>
      </c>
      <c r="K293">
        <f t="shared" ca="1" si="44"/>
        <v>0</v>
      </c>
      <c r="L293">
        <f t="shared" ca="1" si="44"/>
        <v>0</v>
      </c>
      <c r="M293">
        <f t="shared" ca="1" si="44"/>
        <v>0</v>
      </c>
      <c r="N293">
        <f t="shared" ca="1" si="44"/>
        <v>0</v>
      </c>
      <c r="O293" t="str">
        <f t="shared" ca="1" si="42"/>
        <v>E:AC</v>
      </c>
      <c r="P293" t="str">
        <f t="shared" ca="1" si="43"/>
        <v>E10:AC10</v>
      </c>
    </row>
    <row r="294" spans="1:16">
      <c r="A294" t="str">
        <f t="shared" si="37"/>
        <v>10</v>
      </c>
      <c r="B294" t="str">
        <f t="shared" ca="1" si="38"/>
        <v>GRP</v>
      </c>
      <c r="C294" t="s">
        <v>256</v>
      </c>
      <c r="D294" s="1" t="s">
        <v>574</v>
      </c>
      <c r="E294">
        <f t="shared" ca="1" si="39"/>
        <v>0</v>
      </c>
      <c r="H294" t="str">
        <f t="shared" ca="1" si="40"/>
        <v>'READY GRP'!</v>
      </c>
      <c r="I294" t="str">
        <f t="shared" ca="1" si="41"/>
        <v>'READY GRP'!</v>
      </c>
      <c r="J294">
        <f t="shared" ca="1" si="44"/>
        <v>0</v>
      </c>
      <c r="K294">
        <f t="shared" ca="1" si="44"/>
        <v>0</v>
      </c>
      <c r="L294">
        <f t="shared" ca="1" si="44"/>
        <v>0</v>
      </c>
      <c r="M294">
        <f t="shared" ca="1" si="44"/>
        <v>0</v>
      </c>
      <c r="N294">
        <f t="shared" ca="1" si="44"/>
        <v>0</v>
      </c>
      <c r="O294" t="str">
        <f t="shared" ca="1" si="42"/>
        <v>E:AC</v>
      </c>
      <c r="P294" t="str">
        <f t="shared" ca="1" si="43"/>
        <v>E10:AC10</v>
      </c>
    </row>
    <row r="295" spans="1:16">
      <c r="A295" t="str">
        <f t="shared" si="37"/>
        <v>11</v>
      </c>
      <c r="B295" t="str">
        <f t="shared" ca="1" si="38"/>
        <v>GRP</v>
      </c>
      <c r="C295" t="s">
        <v>256</v>
      </c>
      <c r="D295" s="1" t="s">
        <v>575</v>
      </c>
      <c r="E295">
        <f t="shared" ca="1" si="39"/>
        <v>0</v>
      </c>
      <c r="H295" t="str">
        <f t="shared" ca="1" si="40"/>
        <v>'READY GRP'!</v>
      </c>
      <c r="I295" t="str">
        <f t="shared" ca="1" si="41"/>
        <v>'READY GRP'!</v>
      </c>
      <c r="J295">
        <f t="shared" ca="1" si="44"/>
        <v>0</v>
      </c>
      <c r="K295">
        <f t="shared" ca="1" si="44"/>
        <v>0</v>
      </c>
      <c r="L295">
        <f t="shared" ca="1" si="44"/>
        <v>0</v>
      </c>
      <c r="M295">
        <f t="shared" ca="1" si="44"/>
        <v>0</v>
      </c>
      <c r="N295">
        <f t="shared" ca="1" si="44"/>
        <v>0</v>
      </c>
      <c r="O295" t="str">
        <f t="shared" ca="1" si="42"/>
        <v>E:AC</v>
      </c>
      <c r="P295" t="str">
        <f t="shared" ca="1" si="43"/>
        <v>E10:AC10</v>
      </c>
    </row>
    <row r="296" spans="1:16">
      <c r="A296" t="str">
        <f t="shared" si="37"/>
        <v>12</v>
      </c>
      <c r="B296" t="str">
        <f t="shared" ca="1" si="38"/>
        <v>GRP</v>
      </c>
      <c r="C296" t="s">
        <v>256</v>
      </c>
      <c r="D296" s="1" t="s">
        <v>576</v>
      </c>
      <c r="E296">
        <f t="shared" ca="1" si="39"/>
        <v>0</v>
      </c>
      <c r="H296" t="str">
        <f t="shared" ca="1" si="40"/>
        <v>'READY GRP'!</v>
      </c>
      <c r="I296" t="str">
        <f t="shared" ca="1" si="41"/>
        <v>'READY GRP'!</v>
      </c>
      <c r="J296">
        <f t="shared" ca="1" si="44"/>
        <v>0</v>
      </c>
      <c r="K296">
        <f t="shared" ca="1" si="44"/>
        <v>0</v>
      </c>
      <c r="L296">
        <f t="shared" ca="1" si="44"/>
        <v>0</v>
      </c>
      <c r="M296">
        <f t="shared" ca="1" si="44"/>
        <v>0</v>
      </c>
      <c r="N296">
        <f t="shared" ca="1" si="44"/>
        <v>0</v>
      </c>
      <c r="O296" t="str">
        <f t="shared" ca="1" si="42"/>
        <v>E:AC</v>
      </c>
      <c r="P296" t="str">
        <f t="shared" ca="1" si="43"/>
        <v>E10:AC10</v>
      </c>
    </row>
    <row r="297" spans="1:16">
      <c r="A297" t="str">
        <f t="shared" si="37"/>
        <v>13</v>
      </c>
      <c r="B297" t="str">
        <f t="shared" ca="1" si="38"/>
        <v>GRP</v>
      </c>
      <c r="C297" t="s">
        <v>256</v>
      </c>
      <c r="D297" s="1" t="s">
        <v>577</v>
      </c>
      <c r="E297">
        <f t="shared" ca="1" si="39"/>
        <v>0</v>
      </c>
      <c r="H297" t="str">
        <f t="shared" ca="1" si="40"/>
        <v>'READY GRP'!</v>
      </c>
      <c r="I297" t="str">
        <f t="shared" ca="1" si="41"/>
        <v>'READY GRP'!</v>
      </c>
      <c r="J297">
        <f t="shared" ca="1" si="44"/>
        <v>0</v>
      </c>
      <c r="K297">
        <f t="shared" ca="1" si="44"/>
        <v>0</v>
      </c>
      <c r="L297">
        <f t="shared" ca="1" si="44"/>
        <v>0</v>
      </c>
      <c r="M297">
        <f t="shared" ca="1" si="44"/>
        <v>0</v>
      </c>
      <c r="N297">
        <f t="shared" ca="1" si="44"/>
        <v>0</v>
      </c>
      <c r="O297" t="str">
        <f t="shared" ca="1" si="42"/>
        <v>E:AC</v>
      </c>
      <c r="P297" t="str">
        <f t="shared" ca="1" si="43"/>
        <v>E10:AC10</v>
      </c>
    </row>
    <row r="298" spans="1:16">
      <c r="A298" t="str">
        <f t="shared" si="37"/>
        <v>01</v>
      </c>
      <c r="B298" t="str">
        <f t="shared" ca="1" si="38"/>
        <v>GRP</v>
      </c>
      <c r="C298" t="s">
        <v>257</v>
      </c>
      <c r="D298" s="1" t="s">
        <v>578</v>
      </c>
      <c r="E298">
        <f t="shared" ca="1" si="39"/>
        <v>0</v>
      </c>
      <c r="H298" t="str">
        <f t="shared" ca="1" si="40"/>
        <v>'READY GRP'!</v>
      </c>
      <c r="I298" t="str">
        <f t="shared" ca="1" si="41"/>
        <v>'READY GRP'!</v>
      </c>
      <c r="J298">
        <f t="shared" ca="1" si="44"/>
        <v>0</v>
      </c>
      <c r="K298">
        <f t="shared" ca="1" si="44"/>
        <v>0</v>
      </c>
      <c r="L298">
        <f t="shared" ca="1" si="44"/>
        <v>0</v>
      </c>
      <c r="M298">
        <f t="shared" ca="1" si="44"/>
        <v>0</v>
      </c>
      <c r="N298">
        <f t="shared" ca="1" si="44"/>
        <v>0</v>
      </c>
      <c r="O298" t="str">
        <f t="shared" ca="1" si="42"/>
        <v>E:AC</v>
      </c>
      <c r="P298" t="str">
        <f t="shared" ca="1" si="43"/>
        <v>E10:AC10</v>
      </c>
    </row>
    <row r="299" spans="1:16">
      <c r="A299" t="str">
        <f t="shared" si="37"/>
        <v>02</v>
      </c>
      <c r="B299" t="str">
        <f t="shared" ca="1" si="38"/>
        <v>GRP</v>
      </c>
      <c r="C299" t="s">
        <v>257</v>
      </c>
      <c r="D299" s="1" t="s">
        <v>579</v>
      </c>
      <c r="E299">
        <f t="shared" ca="1" si="39"/>
        <v>0</v>
      </c>
      <c r="H299" t="str">
        <f t="shared" ca="1" si="40"/>
        <v>'READY GRP'!</v>
      </c>
      <c r="I299" t="str">
        <f t="shared" ca="1" si="41"/>
        <v>'READY GRP'!</v>
      </c>
      <c r="J299">
        <f t="shared" ca="1" si="44"/>
        <v>0</v>
      </c>
      <c r="K299">
        <f t="shared" ca="1" si="44"/>
        <v>0</v>
      </c>
      <c r="L299">
        <f t="shared" ca="1" si="44"/>
        <v>0</v>
      </c>
      <c r="M299">
        <f t="shared" ca="1" si="44"/>
        <v>0</v>
      </c>
      <c r="N299">
        <f t="shared" ca="1" si="44"/>
        <v>0</v>
      </c>
      <c r="O299" t="str">
        <f t="shared" ca="1" si="42"/>
        <v>E:AC</v>
      </c>
      <c r="P299" t="str">
        <f t="shared" ca="1" si="43"/>
        <v>E10:AC10</v>
      </c>
    </row>
    <row r="300" spans="1:16">
      <c r="A300" t="str">
        <f t="shared" si="37"/>
        <v>03</v>
      </c>
      <c r="B300" t="str">
        <f t="shared" ca="1" si="38"/>
        <v>GRP</v>
      </c>
      <c r="C300" t="s">
        <v>257</v>
      </c>
      <c r="D300" s="1" t="s">
        <v>580</v>
      </c>
      <c r="E300">
        <f t="shared" ca="1" si="39"/>
        <v>0</v>
      </c>
      <c r="H300" t="str">
        <f t="shared" ca="1" si="40"/>
        <v>'READY GRP'!</v>
      </c>
      <c r="I300" t="str">
        <f t="shared" ca="1" si="41"/>
        <v>'READY GRP'!</v>
      </c>
      <c r="J300">
        <f t="shared" ca="1" si="44"/>
        <v>0</v>
      </c>
      <c r="K300">
        <f t="shared" ca="1" si="44"/>
        <v>0</v>
      </c>
      <c r="L300">
        <f t="shared" ca="1" si="44"/>
        <v>0</v>
      </c>
      <c r="M300">
        <f t="shared" ca="1" si="44"/>
        <v>0</v>
      </c>
      <c r="N300">
        <f t="shared" ca="1" si="44"/>
        <v>0</v>
      </c>
      <c r="O300" t="str">
        <f t="shared" ca="1" si="42"/>
        <v>E:AC</v>
      </c>
      <c r="P300" t="str">
        <f t="shared" ca="1" si="43"/>
        <v>E10:AC10</v>
      </c>
    </row>
    <row r="301" spans="1:16">
      <c r="A301" t="str">
        <f t="shared" si="37"/>
        <v>04</v>
      </c>
      <c r="B301" t="str">
        <f t="shared" ca="1" si="38"/>
        <v>GRP</v>
      </c>
      <c r="C301" t="s">
        <v>257</v>
      </c>
      <c r="D301" s="1" t="s">
        <v>581</v>
      </c>
      <c r="E301">
        <f t="shared" ca="1" si="39"/>
        <v>0</v>
      </c>
      <c r="H301" t="str">
        <f t="shared" ca="1" si="40"/>
        <v>'READY GRP'!</v>
      </c>
      <c r="I301" t="str">
        <f t="shared" ca="1" si="41"/>
        <v>'READY GRP'!</v>
      </c>
      <c r="J301">
        <f t="shared" ca="1" si="44"/>
        <v>0</v>
      </c>
      <c r="K301">
        <f t="shared" ca="1" si="44"/>
        <v>0</v>
      </c>
      <c r="L301">
        <f t="shared" ca="1" si="44"/>
        <v>0</v>
      </c>
      <c r="M301">
        <f t="shared" ca="1" si="44"/>
        <v>0</v>
      </c>
      <c r="N301">
        <f t="shared" ca="1" si="44"/>
        <v>0</v>
      </c>
      <c r="O301" t="str">
        <f t="shared" ca="1" si="42"/>
        <v>E:AC</v>
      </c>
      <c r="P301" t="str">
        <f t="shared" ca="1" si="43"/>
        <v>E10:AC10</v>
      </c>
    </row>
    <row r="302" spans="1:16">
      <c r="A302" t="str">
        <f t="shared" si="37"/>
        <v>05</v>
      </c>
      <c r="B302" t="str">
        <f t="shared" ca="1" si="38"/>
        <v>GRP</v>
      </c>
      <c r="C302" t="s">
        <v>257</v>
      </c>
      <c r="D302" s="1" t="s">
        <v>582</v>
      </c>
      <c r="E302">
        <f t="shared" ca="1" si="39"/>
        <v>0</v>
      </c>
      <c r="H302" t="str">
        <f t="shared" ca="1" si="40"/>
        <v>'READY GRP'!</v>
      </c>
      <c r="I302" t="str">
        <f t="shared" ca="1" si="41"/>
        <v>'READY GRP'!</v>
      </c>
      <c r="J302">
        <f t="shared" ca="1" si="44"/>
        <v>0</v>
      </c>
      <c r="K302">
        <f t="shared" ca="1" si="44"/>
        <v>0</v>
      </c>
      <c r="L302">
        <f t="shared" ca="1" si="44"/>
        <v>0</v>
      </c>
      <c r="M302">
        <f t="shared" ca="1" si="44"/>
        <v>0</v>
      </c>
      <c r="N302">
        <f t="shared" ca="1" si="44"/>
        <v>0</v>
      </c>
      <c r="O302" t="str">
        <f t="shared" ca="1" si="42"/>
        <v>E:AC</v>
      </c>
      <c r="P302" t="str">
        <f t="shared" ca="1" si="43"/>
        <v>E10:AC10</v>
      </c>
    </row>
    <row r="303" spans="1:16">
      <c r="A303" t="str">
        <f t="shared" si="37"/>
        <v>06</v>
      </c>
      <c r="B303" t="str">
        <f t="shared" ca="1" si="38"/>
        <v>GRP</v>
      </c>
      <c r="C303" t="s">
        <v>257</v>
      </c>
      <c r="D303" s="1" t="s">
        <v>583</v>
      </c>
      <c r="E303">
        <f t="shared" ca="1" si="39"/>
        <v>0</v>
      </c>
      <c r="H303" t="str">
        <f t="shared" ca="1" si="40"/>
        <v>'READY GRP'!</v>
      </c>
      <c r="I303" t="str">
        <f t="shared" ca="1" si="41"/>
        <v>'READY GRP'!</v>
      </c>
      <c r="J303">
        <f t="shared" ca="1" si="44"/>
        <v>0</v>
      </c>
      <c r="K303">
        <f t="shared" ca="1" si="44"/>
        <v>0</v>
      </c>
      <c r="L303">
        <f t="shared" ca="1" si="44"/>
        <v>0</v>
      </c>
      <c r="M303">
        <f t="shared" ca="1" si="44"/>
        <v>0</v>
      </c>
      <c r="N303">
        <f t="shared" ca="1" si="44"/>
        <v>0</v>
      </c>
      <c r="O303" t="str">
        <f t="shared" ca="1" si="42"/>
        <v>E:AC</v>
      </c>
      <c r="P303" t="str">
        <f t="shared" ca="1" si="43"/>
        <v>E10:AC10</v>
      </c>
    </row>
    <row r="304" spans="1:16">
      <c r="A304" t="str">
        <f t="shared" si="37"/>
        <v>07</v>
      </c>
      <c r="B304" t="str">
        <f t="shared" ca="1" si="38"/>
        <v>GRP</v>
      </c>
      <c r="C304" t="s">
        <v>257</v>
      </c>
      <c r="D304" s="1" t="s">
        <v>584</v>
      </c>
      <c r="E304">
        <f t="shared" ca="1" si="39"/>
        <v>0</v>
      </c>
      <c r="H304" t="str">
        <f t="shared" ca="1" si="40"/>
        <v>'READY GRP'!</v>
      </c>
      <c r="I304" t="str">
        <f t="shared" ca="1" si="41"/>
        <v>'READY GRP'!</v>
      </c>
      <c r="J304">
        <f t="shared" ca="1" si="44"/>
        <v>0</v>
      </c>
      <c r="K304">
        <f t="shared" ca="1" si="44"/>
        <v>0</v>
      </c>
      <c r="L304">
        <f t="shared" ca="1" si="44"/>
        <v>0</v>
      </c>
      <c r="M304">
        <f t="shared" ca="1" si="44"/>
        <v>0</v>
      </c>
      <c r="N304">
        <f t="shared" ca="1" si="44"/>
        <v>0</v>
      </c>
      <c r="O304" t="str">
        <f t="shared" ca="1" si="42"/>
        <v>E:AC</v>
      </c>
      <c r="P304" t="str">
        <f t="shared" ca="1" si="43"/>
        <v>E10:AC10</v>
      </c>
    </row>
    <row r="305" spans="1:16">
      <c r="A305" t="str">
        <f t="shared" si="37"/>
        <v>08</v>
      </c>
      <c r="B305" t="str">
        <f t="shared" ca="1" si="38"/>
        <v>GRP</v>
      </c>
      <c r="C305" t="s">
        <v>257</v>
      </c>
      <c r="D305" s="1" t="s">
        <v>585</v>
      </c>
      <c r="E305">
        <f t="shared" ca="1" si="39"/>
        <v>0</v>
      </c>
      <c r="H305" t="str">
        <f t="shared" ca="1" si="40"/>
        <v>'READY GRP'!</v>
      </c>
      <c r="I305" t="str">
        <f t="shared" ca="1" si="41"/>
        <v>'READY GRP'!</v>
      </c>
      <c r="J305">
        <f t="shared" ca="1" si="44"/>
        <v>0</v>
      </c>
      <c r="K305">
        <f t="shared" ca="1" si="44"/>
        <v>0</v>
      </c>
      <c r="L305">
        <f t="shared" ca="1" si="44"/>
        <v>0</v>
      </c>
      <c r="M305">
        <f t="shared" ca="1" si="44"/>
        <v>0</v>
      </c>
      <c r="N305">
        <f t="shared" ca="1" si="44"/>
        <v>0</v>
      </c>
      <c r="O305" t="str">
        <f t="shared" ca="1" si="42"/>
        <v>E:AC</v>
      </c>
      <c r="P305" t="str">
        <f t="shared" ca="1" si="43"/>
        <v>E10:AC10</v>
      </c>
    </row>
    <row r="306" spans="1:16">
      <c r="A306" t="str">
        <f t="shared" si="37"/>
        <v>09</v>
      </c>
      <c r="B306" t="str">
        <f t="shared" ca="1" si="38"/>
        <v>GRP</v>
      </c>
      <c r="C306" t="s">
        <v>257</v>
      </c>
      <c r="D306" s="1" t="s">
        <v>586</v>
      </c>
      <c r="E306">
        <f t="shared" ca="1" si="39"/>
        <v>0</v>
      </c>
      <c r="H306" t="str">
        <f t="shared" ca="1" si="40"/>
        <v>'READY GRP'!</v>
      </c>
      <c r="I306" t="str">
        <f t="shared" ca="1" si="41"/>
        <v>'READY GRP'!</v>
      </c>
      <c r="J306">
        <f t="shared" ca="1" si="44"/>
        <v>0</v>
      </c>
      <c r="K306">
        <f t="shared" ca="1" si="44"/>
        <v>0</v>
      </c>
      <c r="L306">
        <f t="shared" ca="1" si="44"/>
        <v>0</v>
      </c>
      <c r="M306">
        <f t="shared" ca="1" si="44"/>
        <v>0</v>
      </c>
      <c r="N306">
        <f t="shared" ca="1" si="44"/>
        <v>0</v>
      </c>
      <c r="O306" t="str">
        <f t="shared" ca="1" si="42"/>
        <v>E:AC</v>
      </c>
      <c r="P306" t="str">
        <f t="shared" ca="1" si="43"/>
        <v>E10:AC10</v>
      </c>
    </row>
    <row r="307" spans="1:16">
      <c r="A307" t="str">
        <f t="shared" si="37"/>
        <v>10</v>
      </c>
      <c r="B307" t="str">
        <f t="shared" ca="1" si="38"/>
        <v>GRP</v>
      </c>
      <c r="C307" t="s">
        <v>257</v>
      </c>
      <c r="D307" s="1" t="s">
        <v>587</v>
      </c>
      <c r="E307">
        <f t="shared" ca="1" si="39"/>
        <v>0</v>
      </c>
      <c r="H307" t="str">
        <f t="shared" ca="1" si="40"/>
        <v>'READY GRP'!</v>
      </c>
      <c r="I307" t="str">
        <f t="shared" ca="1" si="41"/>
        <v>'READY GRP'!</v>
      </c>
      <c r="J307">
        <f t="shared" ca="1" si="44"/>
        <v>0</v>
      </c>
      <c r="K307">
        <f t="shared" ca="1" si="44"/>
        <v>0</v>
      </c>
      <c r="L307">
        <f t="shared" ca="1" si="44"/>
        <v>0</v>
      </c>
      <c r="M307">
        <f t="shared" ca="1" si="44"/>
        <v>0</v>
      </c>
      <c r="N307">
        <f t="shared" ca="1" si="44"/>
        <v>0</v>
      </c>
      <c r="O307" t="str">
        <f t="shared" ca="1" si="42"/>
        <v>E:AC</v>
      </c>
      <c r="P307" t="str">
        <f t="shared" ca="1" si="43"/>
        <v>E10:AC10</v>
      </c>
    </row>
    <row r="308" spans="1:16">
      <c r="A308" t="str">
        <f t="shared" si="37"/>
        <v>11</v>
      </c>
      <c r="B308" t="str">
        <f t="shared" ca="1" si="38"/>
        <v>GRP</v>
      </c>
      <c r="C308" t="s">
        <v>257</v>
      </c>
      <c r="D308" s="1" t="s">
        <v>588</v>
      </c>
      <c r="E308">
        <f t="shared" ca="1" si="39"/>
        <v>0</v>
      </c>
      <c r="H308" t="str">
        <f t="shared" ca="1" si="40"/>
        <v>'READY GRP'!</v>
      </c>
      <c r="I308" t="str">
        <f t="shared" ca="1" si="41"/>
        <v>'READY GRP'!</v>
      </c>
      <c r="J308">
        <f t="shared" ca="1" si="44"/>
        <v>0</v>
      </c>
      <c r="K308">
        <f t="shared" ca="1" si="44"/>
        <v>0</v>
      </c>
      <c r="L308">
        <f t="shared" ca="1" si="44"/>
        <v>0</v>
      </c>
      <c r="M308">
        <f t="shared" ca="1" si="44"/>
        <v>0</v>
      </c>
      <c r="N308">
        <f t="shared" ca="1" si="44"/>
        <v>0</v>
      </c>
      <c r="O308" t="str">
        <f t="shared" ca="1" si="42"/>
        <v>E:AC</v>
      </c>
      <c r="P308" t="str">
        <f t="shared" ca="1" si="43"/>
        <v>E10:AC10</v>
      </c>
    </row>
    <row r="309" spans="1:16">
      <c r="A309" t="str">
        <f t="shared" si="37"/>
        <v>12</v>
      </c>
      <c r="B309" t="str">
        <f t="shared" ca="1" si="38"/>
        <v>GRP</v>
      </c>
      <c r="C309" t="s">
        <v>257</v>
      </c>
      <c r="D309" s="1" t="s">
        <v>589</v>
      </c>
      <c r="E309">
        <f t="shared" ca="1" si="39"/>
        <v>0</v>
      </c>
      <c r="H309" t="str">
        <f t="shared" ca="1" si="40"/>
        <v>'READY GRP'!</v>
      </c>
      <c r="I309" t="str">
        <f t="shared" ca="1" si="41"/>
        <v>'READY GRP'!</v>
      </c>
      <c r="J309">
        <f t="shared" ca="1" si="44"/>
        <v>0</v>
      </c>
      <c r="K309">
        <f t="shared" ca="1" si="44"/>
        <v>0</v>
      </c>
      <c r="L309">
        <f t="shared" ca="1" si="44"/>
        <v>0</v>
      </c>
      <c r="M309">
        <f t="shared" ca="1" si="44"/>
        <v>0</v>
      </c>
      <c r="N309">
        <f t="shared" ca="1" si="44"/>
        <v>0</v>
      </c>
      <c r="O309" t="str">
        <f t="shared" ca="1" si="42"/>
        <v>E:AC</v>
      </c>
      <c r="P309" t="str">
        <f t="shared" ca="1" si="43"/>
        <v>E10:AC10</v>
      </c>
    </row>
    <row r="310" spans="1:16">
      <c r="A310" t="str">
        <f t="shared" si="37"/>
        <v>13</v>
      </c>
      <c r="B310" t="str">
        <f t="shared" ca="1" si="38"/>
        <v>GRP</v>
      </c>
      <c r="C310" t="s">
        <v>257</v>
      </c>
      <c r="D310" s="1" t="s">
        <v>590</v>
      </c>
      <c r="E310">
        <f t="shared" ca="1" si="39"/>
        <v>0</v>
      </c>
      <c r="H310" t="str">
        <f t="shared" ca="1" si="40"/>
        <v>'READY GRP'!</v>
      </c>
      <c r="I310" t="str">
        <f t="shared" ca="1" si="41"/>
        <v>'READY GRP'!</v>
      </c>
      <c r="J310">
        <f t="shared" ca="1" si="44"/>
        <v>0</v>
      </c>
      <c r="K310">
        <f t="shared" ca="1" si="44"/>
        <v>0</v>
      </c>
      <c r="L310">
        <f t="shared" ca="1" si="44"/>
        <v>0</v>
      </c>
      <c r="M310">
        <f t="shared" ca="1" si="44"/>
        <v>0</v>
      </c>
      <c r="N310">
        <f t="shared" ca="1" si="44"/>
        <v>0</v>
      </c>
      <c r="O310" t="str">
        <f t="shared" ca="1" si="42"/>
        <v>E:AC</v>
      </c>
      <c r="P310" t="str">
        <f t="shared" ca="1" si="43"/>
        <v>E10:AC10</v>
      </c>
    </row>
    <row r="311" spans="1:16">
      <c r="A311" t="str">
        <f t="shared" si="37"/>
        <v>01</v>
      </c>
      <c r="B311" t="str">
        <f t="shared" ca="1" si="38"/>
        <v>GRP</v>
      </c>
      <c r="C311" t="s">
        <v>258</v>
      </c>
      <c r="D311" s="1" t="s">
        <v>591</v>
      </c>
      <c r="E311">
        <f t="shared" ca="1" si="39"/>
        <v>0</v>
      </c>
      <c r="H311" t="str">
        <f t="shared" ca="1" si="40"/>
        <v>'READY GRP'!</v>
      </c>
      <c r="I311" t="str">
        <f t="shared" ca="1" si="41"/>
        <v>'READY GRP'!</v>
      </c>
      <c r="J311">
        <f t="shared" ca="1" si="44"/>
        <v>0</v>
      </c>
      <c r="K311">
        <f t="shared" ca="1" si="44"/>
        <v>0</v>
      </c>
      <c r="L311">
        <f t="shared" ca="1" si="44"/>
        <v>0</v>
      </c>
      <c r="M311">
        <f t="shared" ca="1" si="44"/>
        <v>0</v>
      </c>
      <c r="N311">
        <f t="shared" ca="1" si="44"/>
        <v>0</v>
      </c>
      <c r="O311" t="str">
        <f t="shared" ca="1" si="42"/>
        <v>E:AC</v>
      </c>
      <c r="P311" t="str">
        <f t="shared" ca="1" si="43"/>
        <v>E10:AC10</v>
      </c>
    </row>
    <row r="312" spans="1:16">
      <c r="A312" t="str">
        <f t="shared" si="37"/>
        <v>02</v>
      </c>
      <c r="B312" t="str">
        <f t="shared" ca="1" si="38"/>
        <v>GRP</v>
      </c>
      <c r="C312" t="s">
        <v>258</v>
      </c>
      <c r="D312" s="1" t="s">
        <v>592</v>
      </c>
      <c r="E312">
        <f t="shared" ca="1" si="39"/>
        <v>0</v>
      </c>
      <c r="H312" t="str">
        <f t="shared" ca="1" si="40"/>
        <v>'READY GRP'!</v>
      </c>
      <c r="I312" t="str">
        <f t="shared" ca="1" si="41"/>
        <v>'READY GRP'!</v>
      </c>
      <c r="J312">
        <f t="shared" ca="1" si="44"/>
        <v>0</v>
      </c>
      <c r="K312">
        <f t="shared" ca="1" si="44"/>
        <v>0</v>
      </c>
      <c r="L312">
        <f t="shared" ca="1" si="44"/>
        <v>0</v>
      </c>
      <c r="M312">
        <f t="shared" ca="1" si="44"/>
        <v>0</v>
      </c>
      <c r="N312">
        <f t="shared" ca="1" si="44"/>
        <v>0</v>
      </c>
      <c r="O312" t="str">
        <f t="shared" ca="1" si="42"/>
        <v>E:AC</v>
      </c>
      <c r="P312" t="str">
        <f t="shared" ca="1" si="43"/>
        <v>E10:AC10</v>
      </c>
    </row>
    <row r="313" spans="1:16">
      <c r="A313" t="str">
        <f t="shared" si="37"/>
        <v>03</v>
      </c>
      <c r="B313" t="str">
        <f t="shared" ca="1" si="38"/>
        <v>GRP</v>
      </c>
      <c r="C313" t="s">
        <v>258</v>
      </c>
      <c r="D313" s="1" t="s">
        <v>593</v>
      </c>
      <c r="E313">
        <f t="shared" ca="1" si="39"/>
        <v>0</v>
      </c>
      <c r="H313" t="str">
        <f t="shared" ca="1" si="40"/>
        <v>'READY GRP'!</v>
      </c>
      <c r="I313" t="str">
        <f t="shared" ca="1" si="41"/>
        <v>'READY GRP'!</v>
      </c>
      <c r="J313">
        <f t="shared" ca="1" si="44"/>
        <v>0</v>
      </c>
      <c r="K313">
        <f t="shared" ca="1" si="44"/>
        <v>0</v>
      </c>
      <c r="L313">
        <f t="shared" ca="1" si="44"/>
        <v>0</v>
      </c>
      <c r="M313">
        <f t="shared" ca="1" si="44"/>
        <v>0</v>
      </c>
      <c r="N313">
        <f t="shared" ca="1" si="44"/>
        <v>0</v>
      </c>
      <c r="O313" t="str">
        <f t="shared" ca="1" si="42"/>
        <v>E:AC</v>
      </c>
      <c r="P313" t="str">
        <f t="shared" ca="1" si="43"/>
        <v>E10:AC10</v>
      </c>
    </row>
    <row r="314" spans="1:16">
      <c r="A314" t="str">
        <f t="shared" si="37"/>
        <v>04</v>
      </c>
      <c r="B314" t="str">
        <f t="shared" ca="1" si="38"/>
        <v>GRP</v>
      </c>
      <c r="C314" t="s">
        <v>258</v>
      </c>
      <c r="D314" s="1" t="s">
        <v>594</v>
      </c>
      <c r="E314">
        <f t="shared" ca="1" si="39"/>
        <v>0</v>
      </c>
      <c r="H314" t="str">
        <f t="shared" ca="1" si="40"/>
        <v>'READY GRP'!</v>
      </c>
      <c r="I314" t="str">
        <f t="shared" ca="1" si="41"/>
        <v>'READY GRP'!</v>
      </c>
      <c r="J314">
        <f t="shared" ca="1" si="44"/>
        <v>0</v>
      </c>
      <c r="K314">
        <f t="shared" ca="1" si="44"/>
        <v>0</v>
      </c>
      <c r="L314">
        <f t="shared" ca="1" si="44"/>
        <v>0</v>
      </c>
      <c r="M314">
        <f t="shared" ca="1" si="44"/>
        <v>0</v>
      </c>
      <c r="N314">
        <f t="shared" ca="1" si="44"/>
        <v>0</v>
      </c>
      <c r="O314" t="str">
        <f t="shared" ca="1" si="42"/>
        <v>E:AC</v>
      </c>
      <c r="P314" t="str">
        <f t="shared" ca="1" si="43"/>
        <v>E10:AC10</v>
      </c>
    </row>
    <row r="315" spans="1:16">
      <c r="A315" t="str">
        <f t="shared" si="37"/>
        <v>05</v>
      </c>
      <c r="B315" t="str">
        <f t="shared" ca="1" si="38"/>
        <v>GRP</v>
      </c>
      <c r="C315" t="s">
        <v>258</v>
      </c>
      <c r="D315" s="1" t="s">
        <v>595</v>
      </c>
      <c r="E315">
        <f t="shared" ca="1" si="39"/>
        <v>0</v>
      </c>
      <c r="H315" t="str">
        <f t="shared" ca="1" si="40"/>
        <v>'READY GRP'!</v>
      </c>
      <c r="I315" t="str">
        <f t="shared" ca="1" si="41"/>
        <v>'READY GRP'!</v>
      </c>
      <c r="J315">
        <f t="shared" ca="1" si="44"/>
        <v>0</v>
      </c>
      <c r="K315">
        <f t="shared" ca="1" si="44"/>
        <v>0</v>
      </c>
      <c r="L315">
        <f t="shared" ca="1" si="44"/>
        <v>0</v>
      </c>
      <c r="M315">
        <f t="shared" ca="1" si="44"/>
        <v>0</v>
      </c>
      <c r="N315">
        <f t="shared" ca="1" si="44"/>
        <v>0</v>
      </c>
      <c r="O315" t="str">
        <f t="shared" ca="1" si="42"/>
        <v>E:AC</v>
      </c>
      <c r="P315" t="str">
        <f t="shared" ca="1" si="43"/>
        <v>E10:AC10</v>
      </c>
    </row>
    <row r="316" spans="1:16">
      <c r="A316" t="str">
        <f t="shared" si="37"/>
        <v>06</v>
      </c>
      <c r="B316" t="str">
        <f t="shared" ca="1" si="38"/>
        <v>GRP</v>
      </c>
      <c r="C316" t="s">
        <v>258</v>
      </c>
      <c r="D316" s="1" t="s">
        <v>596</v>
      </c>
      <c r="E316">
        <f t="shared" ca="1" si="39"/>
        <v>0</v>
      </c>
      <c r="H316" t="str">
        <f t="shared" ca="1" si="40"/>
        <v>'READY GRP'!</v>
      </c>
      <c r="I316" t="str">
        <f t="shared" ca="1" si="41"/>
        <v>'READY GRP'!</v>
      </c>
      <c r="J316">
        <f t="shared" ca="1" si="44"/>
        <v>0</v>
      </c>
      <c r="K316">
        <f t="shared" ca="1" si="44"/>
        <v>0</v>
      </c>
      <c r="L316">
        <f t="shared" ca="1" si="44"/>
        <v>0</v>
      </c>
      <c r="M316">
        <f t="shared" ca="1" si="44"/>
        <v>0</v>
      </c>
      <c r="N316">
        <f t="shared" ca="1" si="44"/>
        <v>0</v>
      </c>
      <c r="O316" t="str">
        <f t="shared" ca="1" si="42"/>
        <v>E:AC</v>
      </c>
      <c r="P316" t="str">
        <f t="shared" ca="1" si="43"/>
        <v>E10:AC10</v>
      </c>
    </row>
    <row r="317" spans="1:16">
      <c r="A317" t="str">
        <f t="shared" si="37"/>
        <v>07</v>
      </c>
      <c r="B317" t="str">
        <f t="shared" ca="1" si="38"/>
        <v>GRP</v>
      </c>
      <c r="C317" t="s">
        <v>258</v>
      </c>
      <c r="D317" s="1" t="s">
        <v>597</v>
      </c>
      <c r="E317">
        <f t="shared" ca="1" si="39"/>
        <v>0</v>
      </c>
      <c r="H317" t="str">
        <f t="shared" ca="1" si="40"/>
        <v>'READY GRP'!</v>
      </c>
      <c r="I317" t="str">
        <f t="shared" ca="1" si="41"/>
        <v>'READY GRP'!</v>
      </c>
      <c r="J317">
        <f t="shared" ca="1" si="44"/>
        <v>0</v>
      </c>
      <c r="K317">
        <f t="shared" ca="1" si="44"/>
        <v>0</v>
      </c>
      <c r="L317">
        <f t="shared" ca="1" si="44"/>
        <v>0</v>
      </c>
      <c r="M317">
        <f t="shared" ca="1" si="44"/>
        <v>0</v>
      </c>
      <c r="N317">
        <f t="shared" ca="1" si="44"/>
        <v>0</v>
      </c>
      <c r="O317" t="str">
        <f t="shared" ca="1" si="42"/>
        <v>E:AC</v>
      </c>
      <c r="P317" t="str">
        <f t="shared" ca="1" si="43"/>
        <v>E10:AC10</v>
      </c>
    </row>
    <row r="318" spans="1:16">
      <c r="A318" t="str">
        <f t="shared" si="37"/>
        <v>08</v>
      </c>
      <c r="B318" t="str">
        <f t="shared" ca="1" si="38"/>
        <v>GRP</v>
      </c>
      <c r="C318" t="s">
        <v>258</v>
      </c>
      <c r="D318" s="1" t="s">
        <v>598</v>
      </c>
      <c r="E318">
        <f t="shared" ca="1" si="39"/>
        <v>0</v>
      </c>
      <c r="H318" t="str">
        <f t="shared" ca="1" si="40"/>
        <v>'READY GRP'!</v>
      </c>
      <c r="I318" t="str">
        <f t="shared" ca="1" si="41"/>
        <v>'READY GRP'!</v>
      </c>
      <c r="J318">
        <f t="shared" ca="1" si="44"/>
        <v>0</v>
      </c>
      <c r="K318">
        <f t="shared" ca="1" si="44"/>
        <v>0</v>
      </c>
      <c r="L318">
        <f t="shared" ca="1" si="44"/>
        <v>0</v>
      </c>
      <c r="M318">
        <f t="shared" ca="1" si="44"/>
        <v>0</v>
      </c>
      <c r="N318">
        <f t="shared" ca="1" si="44"/>
        <v>0</v>
      </c>
      <c r="O318" t="str">
        <f t="shared" ca="1" si="42"/>
        <v>E:AC</v>
      </c>
      <c r="P318" t="str">
        <f t="shared" ca="1" si="43"/>
        <v>E10:AC10</v>
      </c>
    </row>
    <row r="319" spans="1:16">
      <c r="A319" t="str">
        <f t="shared" si="37"/>
        <v>09</v>
      </c>
      <c r="B319" t="str">
        <f t="shared" ca="1" si="38"/>
        <v>GRP</v>
      </c>
      <c r="C319" t="s">
        <v>258</v>
      </c>
      <c r="D319" s="1" t="s">
        <v>599</v>
      </c>
      <c r="E319">
        <f t="shared" ca="1" si="39"/>
        <v>0</v>
      </c>
      <c r="H319" t="str">
        <f t="shared" ca="1" si="40"/>
        <v>'READY GRP'!</v>
      </c>
      <c r="I319" t="str">
        <f t="shared" ca="1" si="41"/>
        <v>'READY GRP'!</v>
      </c>
      <c r="J319">
        <f t="shared" ca="1" si="44"/>
        <v>0</v>
      </c>
      <c r="K319">
        <f t="shared" ca="1" si="44"/>
        <v>0</v>
      </c>
      <c r="L319">
        <f t="shared" ca="1" si="44"/>
        <v>0</v>
      </c>
      <c r="M319">
        <f t="shared" ca="1" si="44"/>
        <v>0</v>
      </c>
      <c r="N319">
        <f t="shared" ca="1" si="44"/>
        <v>0</v>
      </c>
      <c r="O319" t="str">
        <f t="shared" ca="1" si="42"/>
        <v>E:AC</v>
      </c>
      <c r="P319" t="str">
        <f t="shared" ca="1" si="43"/>
        <v>E10:AC10</v>
      </c>
    </row>
    <row r="320" spans="1:16">
      <c r="A320" t="str">
        <f t="shared" si="37"/>
        <v>10</v>
      </c>
      <c r="B320" t="str">
        <f t="shared" ca="1" si="38"/>
        <v>GRP</v>
      </c>
      <c r="C320" t="s">
        <v>258</v>
      </c>
      <c r="D320" s="1" t="s">
        <v>600</v>
      </c>
      <c r="E320">
        <f t="shared" ca="1" si="39"/>
        <v>0</v>
      </c>
      <c r="H320" t="str">
        <f t="shared" ca="1" si="40"/>
        <v>'READY GRP'!</v>
      </c>
      <c r="I320" t="str">
        <f t="shared" ca="1" si="41"/>
        <v>'READY GRP'!</v>
      </c>
      <c r="J320">
        <f t="shared" ca="1" si="44"/>
        <v>0</v>
      </c>
      <c r="K320">
        <f t="shared" ca="1" si="44"/>
        <v>0</v>
      </c>
      <c r="L320">
        <f t="shared" ca="1" si="44"/>
        <v>0</v>
      </c>
      <c r="M320">
        <f t="shared" ca="1" si="44"/>
        <v>0</v>
      </c>
      <c r="N320">
        <f t="shared" ca="1" si="44"/>
        <v>0</v>
      </c>
      <c r="O320" t="str">
        <f t="shared" ca="1" si="42"/>
        <v>E:AC</v>
      </c>
      <c r="P320" t="str">
        <f t="shared" ca="1" si="43"/>
        <v>E10:AC10</v>
      </c>
    </row>
    <row r="321" spans="1:16">
      <c r="A321" t="str">
        <f t="shared" si="37"/>
        <v>11</v>
      </c>
      <c r="B321" t="str">
        <f t="shared" ca="1" si="38"/>
        <v>GRP</v>
      </c>
      <c r="C321" t="s">
        <v>258</v>
      </c>
      <c r="D321" s="1" t="s">
        <v>601</v>
      </c>
      <c r="E321">
        <f t="shared" ca="1" si="39"/>
        <v>0</v>
      </c>
      <c r="H321" t="str">
        <f t="shared" ca="1" si="40"/>
        <v>'READY GRP'!</v>
      </c>
      <c r="I321" t="str">
        <f t="shared" ca="1" si="41"/>
        <v>'READY GRP'!</v>
      </c>
      <c r="J321">
        <f t="shared" ca="1" si="44"/>
        <v>0</v>
      </c>
      <c r="K321">
        <f t="shared" ca="1" si="44"/>
        <v>0</v>
      </c>
      <c r="L321">
        <f t="shared" ca="1" si="44"/>
        <v>0</v>
      </c>
      <c r="M321">
        <f t="shared" ca="1" si="44"/>
        <v>0</v>
      </c>
      <c r="N321">
        <f t="shared" ca="1" si="44"/>
        <v>0</v>
      </c>
      <c r="O321" t="str">
        <f t="shared" ca="1" si="42"/>
        <v>E:AC</v>
      </c>
      <c r="P321" t="str">
        <f t="shared" ca="1" si="43"/>
        <v>E10:AC10</v>
      </c>
    </row>
    <row r="322" spans="1:16">
      <c r="A322" t="str">
        <f t="shared" si="37"/>
        <v>12</v>
      </c>
      <c r="B322" t="str">
        <f t="shared" ca="1" si="38"/>
        <v>GRP</v>
      </c>
      <c r="C322" t="s">
        <v>258</v>
      </c>
      <c r="D322" s="1" t="s">
        <v>602</v>
      </c>
      <c r="E322">
        <f t="shared" ca="1" si="39"/>
        <v>0</v>
      </c>
      <c r="H322" t="str">
        <f t="shared" ca="1" si="40"/>
        <v>'READY GRP'!</v>
      </c>
      <c r="I322" t="str">
        <f t="shared" ca="1" si="41"/>
        <v>'READY GRP'!</v>
      </c>
      <c r="J322">
        <f t="shared" ca="1" si="44"/>
        <v>0</v>
      </c>
      <c r="K322">
        <f t="shared" ca="1" si="44"/>
        <v>0</v>
      </c>
      <c r="L322">
        <f t="shared" ca="1" si="44"/>
        <v>0</v>
      </c>
      <c r="M322">
        <f t="shared" ca="1" si="44"/>
        <v>0</v>
      </c>
      <c r="N322">
        <f t="shared" ca="1" si="44"/>
        <v>0</v>
      </c>
      <c r="O322" t="str">
        <f t="shared" ca="1" si="42"/>
        <v>E:AC</v>
      </c>
      <c r="P322" t="str">
        <f t="shared" ca="1" si="43"/>
        <v>E10:AC10</v>
      </c>
    </row>
    <row r="323" spans="1:16">
      <c r="A323" t="str">
        <f t="shared" si="37"/>
        <v>13</v>
      </c>
      <c r="B323" t="str">
        <f t="shared" ca="1" si="38"/>
        <v>GRP</v>
      </c>
      <c r="C323" t="s">
        <v>258</v>
      </c>
      <c r="D323" s="1" t="s">
        <v>603</v>
      </c>
      <c r="E323">
        <f t="shared" ca="1" si="39"/>
        <v>0</v>
      </c>
      <c r="H323" t="str">
        <f t="shared" ca="1" si="40"/>
        <v>'READY GRP'!</v>
      </c>
      <c r="I323" t="str">
        <f t="shared" ca="1" si="41"/>
        <v>'READY GRP'!</v>
      </c>
      <c r="J323">
        <f t="shared" ca="1" si="44"/>
        <v>0</v>
      </c>
      <c r="K323">
        <f t="shared" ca="1" si="44"/>
        <v>0</v>
      </c>
      <c r="L323">
        <f t="shared" ca="1" si="44"/>
        <v>0</v>
      </c>
      <c r="M323">
        <f t="shared" ca="1" si="44"/>
        <v>0</v>
      </c>
      <c r="N323">
        <f t="shared" ca="1" si="44"/>
        <v>0</v>
      </c>
      <c r="O323" t="str">
        <f t="shared" ca="1" si="42"/>
        <v>E:AC</v>
      </c>
      <c r="P323" t="str">
        <f t="shared" ca="1" si="43"/>
        <v>E10:AC10</v>
      </c>
    </row>
    <row r="324" spans="1:16">
      <c r="A324" t="str">
        <f t="shared" si="37"/>
        <v>99</v>
      </c>
      <c r="B324" t="str">
        <f t="shared" ca="1" si="38"/>
        <v>GRP</v>
      </c>
      <c r="C324" t="s">
        <v>255</v>
      </c>
      <c r="D324" s="1" t="s">
        <v>611</v>
      </c>
      <c r="E324">
        <f t="shared" ca="1" si="39"/>
        <v>0</v>
      </c>
      <c r="H324" t="str">
        <f t="shared" ca="1" si="40"/>
        <v>'READY GRP'!</v>
      </c>
      <c r="I324" t="str">
        <f t="shared" ca="1" si="41"/>
        <v>'READY GRP'!</v>
      </c>
      <c r="J324">
        <f t="shared" ca="1" si="44"/>
        <v>0</v>
      </c>
      <c r="K324">
        <f t="shared" ca="1" si="44"/>
        <v>0</v>
      </c>
      <c r="L324">
        <f t="shared" ca="1" si="44"/>
        <v>0</v>
      </c>
      <c r="M324">
        <f t="shared" ca="1" si="44"/>
        <v>0</v>
      </c>
      <c r="N324">
        <f t="shared" ca="1" si="44"/>
        <v>0</v>
      </c>
      <c r="O324" t="str">
        <f t="shared" ca="1" si="42"/>
        <v>E:AC</v>
      </c>
      <c r="P324" t="str">
        <f t="shared" ca="1" si="43"/>
        <v>E10:AC10</v>
      </c>
    </row>
    <row r="325" spans="1:16">
      <c r="A325" t="str">
        <f t="shared" si="37"/>
        <v>99</v>
      </c>
      <c r="B325" t="str">
        <f t="shared" ca="1" si="38"/>
        <v>GRP</v>
      </c>
      <c r="C325" t="s">
        <v>258</v>
      </c>
      <c r="D325" s="1" t="s">
        <v>612</v>
      </c>
      <c r="E325">
        <f t="shared" ca="1" si="39"/>
        <v>0</v>
      </c>
      <c r="H325" t="str">
        <f t="shared" ca="1" si="40"/>
        <v>'READY GRP'!</v>
      </c>
      <c r="I325" t="str">
        <f t="shared" ca="1" si="41"/>
        <v>'READY GRP'!</v>
      </c>
      <c r="J325">
        <f t="shared" ca="1" si="44"/>
        <v>0</v>
      </c>
      <c r="K325">
        <f t="shared" ca="1" si="44"/>
        <v>0</v>
      </c>
      <c r="L325">
        <f t="shared" ca="1" si="44"/>
        <v>0</v>
      </c>
      <c r="M325">
        <f t="shared" ca="1" si="44"/>
        <v>0</v>
      </c>
      <c r="N325">
        <f t="shared" ca="1" si="44"/>
        <v>0</v>
      </c>
      <c r="O325" t="str">
        <f t="shared" ca="1" si="42"/>
        <v>E:AC</v>
      </c>
      <c r="P325" t="str">
        <f t="shared" ca="1" si="43"/>
        <v>E10:AC10</v>
      </c>
    </row>
    <row r="326" spans="1:16">
      <c r="A326" t="str">
        <f t="shared" si="37"/>
        <v>99</v>
      </c>
      <c r="B326" t="str">
        <f t="shared" ca="1" si="38"/>
        <v>GRP</v>
      </c>
      <c r="C326" t="s">
        <v>257</v>
      </c>
      <c r="D326" s="1" t="s">
        <v>613</v>
      </c>
      <c r="E326">
        <f t="shared" ca="1" si="39"/>
        <v>0</v>
      </c>
      <c r="H326" t="str">
        <f t="shared" ca="1" si="40"/>
        <v>'READY GRP'!</v>
      </c>
      <c r="I326" t="str">
        <f t="shared" ca="1" si="41"/>
        <v>'READY GRP'!</v>
      </c>
      <c r="J326">
        <f t="shared" ca="1" si="44"/>
        <v>0</v>
      </c>
      <c r="K326">
        <f t="shared" ca="1" si="44"/>
        <v>0</v>
      </c>
      <c r="L326">
        <f t="shared" ca="1" si="44"/>
        <v>0</v>
      </c>
      <c r="M326">
        <f t="shared" ca="1" si="44"/>
        <v>0</v>
      </c>
      <c r="N326">
        <f t="shared" ca="1" si="44"/>
        <v>0</v>
      </c>
      <c r="O326" t="str">
        <f t="shared" ca="1" si="42"/>
        <v>E:AC</v>
      </c>
      <c r="P326" t="str">
        <f t="shared" ca="1" si="43"/>
        <v>E10:AC10</v>
      </c>
    </row>
    <row r="327" spans="1:16">
      <c r="A327" t="str">
        <f t="shared" si="37"/>
        <v>99</v>
      </c>
      <c r="B327" t="str">
        <f t="shared" ca="1" si="38"/>
        <v>GRP</v>
      </c>
      <c r="C327" t="s">
        <v>256</v>
      </c>
      <c r="D327" s="1" t="s">
        <v>614</v>
      </c>
      <c r="E327">
        <f t="shared" ca="1" si="39"/>
        <v>0</v>
      </c>
      <c r="H327" t="str">
        <f t="shared" ca="1" si="40"/>
        <v>'READY GRP'!</v>
      </c>
      <c r="I327" t="str">
        <f t="shared" ca="1" si="41"/>
        <v>'READY GRP'!</v>
      </c>
      <c r="J327">
        <f t="shared" ca="1" si="44"/>
        <v>0</v>
      </c>
      <c r="K327">
        <f t="shared" ca="1" si="44"/>
        <v>0</v>
      </c>
      <c r="L327">
        <f t="shared" ca="1" si="44"/>
        <v>0</v>
      </c>
      <c r="M327">
        <f t="shared" ca="1" si="44"/>
        <v>0</v>
      </c>
      <c r="N327">
        <f t="shared" ca="1" si="44"/>
        <v>0</v>
      </c>
      <c r="O327" t="str">
        <f t="shared" ca="1" si="42"/>
        <v>E:AC</v>
      </c>
      <c r="P327" t="str">
        <f t="shared" ca="1" si="43"/>
        <v>E10:AC10</v>
      </c>
    </row>
    <row r="328" spans="1:16">
      <c r="A328" t="str">
        <f t="shared" si="37"/>
        <v>99</v>
      </c>
      <c r="B328" t="str">
        <f t="shared" ca="1" si="38"/>
        <v>GRP</v>
      </c>
      <c r="C328" t="s">
        <v>254</v>
      </c>
      <c r="D328" s="1" t="s">
        <v>615</v>
      </c>
      <c r="E328">
        <f t="shared" ca="1" si="39"/>
        <v>0</v>
      </c>
      <c r="H328" t="str">
        <f t="shared" ca="1" si="40"/>
        <v>'READY GRP'!</v>
      </c>
      <c r="I328" t="str">
        <f t="shared" ca="1" si="41"/>
        <v>'READY GRP'!</v>
      </c>
      <c r="J328">
        <f t="shared" ca="1" si="44"/>
        <v>0</v>
      </c>
      <c r="K328">
        <f t="shared" ca="1" si="44"/>
        <v>0</v>
      </c>
      <c r="L328">
        <f t="shared" ca="1" si="44"/>
        <v>0</v>
      </c>
      <c r="M328">
        <f t="shared" ca="1" si="44"/>
        <v>0</v>
      </c>
      <c r="N328">
        <f t="shared" ca="1" si="44"/>
        <v>0</v>
      </c>
      <c r="O328" t="str">
        <f t="shared" ca="1" si="42"/>
        <v>E:AC</v>
      </c>
      <c r="P328" t="str">
        <f t="shared" ca="1" si="43"/>
        <v>E10:AC10</v>
      </c>
    </row>
    <row r="329" spans="1:16">
      <c r="A329" t="str">
        <f t="shared" si="37"/>
        <v>99</v>
      </c>
      <c r="B329" t="str">
        <f t="shared" ca="1" si="38"/>
        <v>GRP</v>
      </c>
      <c r="C329" t="s">
        <v>238</v>
      </c>
      <c r="D329" s="1" t="s">
        <v>616</v>
      </c>
      <c r="E329">
        <f t="shared" ca="1" si="39"/>
        <v>0</v>
      </c>
      <c r="H329" t="str">
        <f t="shared" ca="1" si="40"/>
        <v>'READY GRP'!</v>
      </c>
      <c r="I329" t="str">
        <f t="shared" ca="1" si="41"/>
        <v>'READY GRP'!</v>
      </c>
      <c r="J329">
        <f t="shared" ca="1" si="44"/>
        <v>0</v>
      </c>
      <c r="K329">
        <f t="shared" ca="1" si="44"/>
        <v>0</v>
      </c>
      <c r="L329">
        <f t="shared" ca="1" si="44"/>
        <v>0</v>
      </c>
      <c r="M329">
        <f t="shared" ca="1" si="44"/>
        <v>0</v>
      </c>
      <c r="N329">
        <f t="shared" ca="1" si="44"/>
        <v>0</v>
      </c>
      <c r="O329" t="str">
        <f t="shared" ca="1" si="42"/>
        <v>E:AC</v>
      </c>
      <c r="P329" t="str">
        <f t="shared" ca="1" si="43"/>
        <v>E10:AC10</v>
      </c>
    </row>
    <row r="330" spans="1:16">
      <c r="A330" t="str">
        <f t="shared" si="37"/>
        <v>99</v>
      </c>
      <c r="B330" t="str">
        <f t="shared" ca="1" si="38"/>
        <v>GRP</v>
      </c>
      <c r="C330" t="s">
        <v>239</v>
      </c>
      <c r="D330" s="1" t="s">
        <v>617</v>
      </c>
      <c r="E330">
        <f t="shared" ca="1" si="39"/>
        <v>0</v>
      </c>
      <c r="H330" t="str">
        <f t="shared" ca="1" si="40"/>
        <v>'READY GRP'!</v>
      </c>
      <c r="I330" t="str">
        <f t="shared" ca="1" si="41"/>
        <v>'READY GRP'!</v>
      </c>
      <c r="J330">
        <f t="shared" ca="1" si="44"/>
        <v>0</v>
      </c>
      <c r="K330">
        <f t="shared" ca="1" si="44"/>
        <v>0</v>
      </c>
      <c r="L330">
        <f t="shared" ca="1" si="44"/>
        <v>0</v>
      </c>
      <c r="M330">
        <f t="shared" ca="1" si="44"/>
        <v>0</v>
      </c>
      <c r="N330">
        <f t="shared" ca="1" si="44"/>
        <v>0</v>
      </c>
      <c r="O330" t="str">
        <f t="shared" ca="1" si="42"/>
        <v>E:AC</v>
      </c>
      <c r="P330" t="str">
        <f t="shared" ca="1" si="43"/>
        <v>E10:AC10</v>
      </c>
    </row>
    <row r="331" spans="1:16">
      <c r="A331" t="str">
        <f t="shared" si="37"/>
        <v>99</v>
      </c>
      <c r="B331" t="str">
        <f t="shared" ca="1" si="38"/>
        <v>GRP</v>
      </c>
      <c r="C331" t="s">
        <v>240</v>
      </c>
      <c r="D331" s="1" t="s">
        <v>618</v>
      </c>
      <c r="E331">
        <f t="shared" ca="1" si="39"/>
        <v>0</v>
      </c>
      <c r="H331" t="str">
        <f t="shared" ca="1" si="40"/>
        <v>'READY GRP'!</v>
      </c>
      <c r="I331" t="str">
        <f t="shared" ca="1" si="41"/>
        <v>'READY GRP'!</v>
      </c>
      <c r="J331">
        <f t="shared" ca="1" si="44"/>
        <v>0</v>
      </c>
      <c r="K331">
        <f t="shared" ca="1" si="44"/>
        <v>0</v>
      </c>
      <c r="L331">
        <f t="shared" ca="1" si="44"/>
        <v>0</v>
      </c>
      <c r="M331">
        <f t="shared" ca="1" si="44"/>
        <v>0</v>
      </c>
      <c r="N331">
        <f t="shared" ca="1" si="44"/>
        <v>0</v>
      </c>
      <c r="O331" t="str">
        <f t="shared" ca="1" si="42"/>
        <v>E:AC</v>
      </c>
      <c r="P331" t="str">
        <f t="shared" ca="1" si="43"/>
        <v>E10:AC10</v>
      </c>
    </row>
    <row r="332" spans="1:16">
      <c r="A332" t="str">
        <f t="shared" si="37"/>
        <v>99</v>
      </c>
      <c r="B332" t="str">
        <f t="shared" ca="1" si="38"/>
        <v>GRP</v>
      </c>
      <c r="C332" t="s">
        <v>241</v>
      </c>
      <c r="D332" s="1" t="s">
        <v>619</v>
      </c>
      <c r="E332">
        <f t="shared" ca="1" si="39"/>
        <v>0</v>
      </c>
      <c r="H332" t="str">
        <f t="shared" ca="1" si="40"/>
        <v>'READY GRP'!</v>
      </c>
      <c r="I332" t="str">
        <f t="shared" ca="1" si="41"/>
        <v>'READY GRP'!</v>
      </c>
      <c r="J332">
        <f t="shared" ca="1" si="44"/>
        <v>0</v>
      </c>
      <c r="K332">
        <f t="shared" ca="1" si="44"/>
        <v>0</v>
      </c>
      <c r="L332">
        <f t="shared" ca="1" si="44"/>
        <v>0</v>
      </c>
      <c r="M332">
        <f t="shared" ca="1" si="44"/>
        <v>0</v>
      </c>
      <c r="N332">
        <f t="shared" ca="1" si="44"/>
        <v>0</v>
      </c>
      <c r="O332" t="str">
        <f t="shared" ca="1" si="42"/>
        <v>E:AC</v>
      </c>
      <c r="P332" t="str">
        <f t="shared" ca="1" si="43"/>
        <v>E10:AC10</v>
      </c>
    </row>
    <row r="333" spans="1:16">
      <c r="A333" t="str">
        <f t="shared" si="37"/>
        <v>99</v>
      </c>
      <c r="B333" t="str">
        <f t="shared" ca="1" si="38"/>
        <v>GRP</v>
      </c>
      <c r="C333" t="s">
        <v>242</v>
      </c>
      <c r="D333" s="1" t="s">
        <v>620</v>
      </c>
      <c r="E333">
        <f t="shared" ca="1" si="39"/>
        <v>0</v>
      </c>
      <c r="H333" t="str">
        <f t="shared" ca="1" si="40"/>
        <v>'READY GRP'!</v>
      </c>
      <c r="I333" t="str">
        <f t="shared" ca="1" si="41"/>
        <v>'READY GRP'!</v>
      </c>
      <c r="J333">
        <f t="shared" ca="1" si="44"/>
        <v>0</v>
      </c>
      <c r="K333">
        <f t="shared" ca="1" si="44"/>
        <v>0</v>
      </c>
      <c r="L333">
        <f t="shared" ca="1" si="44"/>
        <v>0</v>
      </c>
      <c r="M333">
        <f t="shared" ca="1" si="44"/>
        <v>0</v>
      </c>
      <c r="N333">
        <f t="shared" ca="1" si="44"/>
        <v>0</v>
      </c>
      <c r="O333" t="str">
        <f t="shared" ca="1" si="42"/>
        <v>E:AC</v>
      </c>
      <c r="P333" t="str">
        <f t="shared" ca="1" si="43"/>
        <v>E10:AC10</v>
      </c>
    </row>
    <row r="334" spans="1:16">
      <c r="A334" t="str">
        <f t="shared" si="37"/>
        <v>99</v>
      </c>
      <c r="B334" t="str">
        <f t="shared" ca="1" si="38"/>
        <v>GRP</v>
      </c>
      <c r="C334" t="s">
        <v>243</v>
      </c>
      <c r="D334" s="1" t="s">
        <v>621</v>
      </c>
      <c r="E334">
        <f t="shared" ca="1" si="39"/>
        <v>0</v>
      </c>
      <c r="H334" t="str">
        <f t="shared" ca="1" si="40"/>
        <v>'READY GRP'!</v>
      </c>
      <c r="I334" t="str">
        <f t="shared" ca="1" si="41"/>
        <v>'READY GRP'!</v>
      </c>
      <c r="J334">
        <f t="shared" ca="1" si="44"/>
        <v>0</v>
      </c>
      <c r="K334">
        <f t="shared" ca="1" si="44"/>
        <v>0</v>
      </c>
      <c r="L334">
        <f t="shared" ca="1" si="44"/>
        <v>0</v>
      </c>
      <c r="M334">
        <f t="shared" ca="1" si="44"/>
        <v>0</v>
      </c>
      <c r="N334">
        <f t="shared" ca="1" si="44"/>
        <v>0</v>
      </c>
      <c r="O334" t="str">
        <f t="shared" ca="1" si="42"/>
        <v>E:AC</v>
      </c>
      <c r="P334" t="str">
        <f t="shared" ca="1" si="43"/>
        <v>E10:AC10</v>
      </c>
    </row>
    <row r="335" spans="1:16">
      <c r="A335" t="str">
        <f t="shared" si="37"/>
        <v>99</v>
      </c>
      <c r="B335" t="str">
        <f t="shared" ca="1" si="38"/>
        <v>GRP</v>
      </c>
      <c r="C335" t="s">
        <v>244</v>
      </c>
      <c r="D335" s="1" t="s">
        <v>631</v>
      </c>
      <c r="E335">
        <f t="shared" ca="1" si="39"/>
        <v>0</v>
      </c>
      <c r="H335" t="str">
        <f t="shared" ca="1" si="40"/>
        <v>'READY GRP'!</v>
      </c>
      <c r="I335" t="str">
        <f t="shared" ca="1" si="41"/>
        <v>'READY GRP'!</v>
      </c>
      <c r="J335">
        <f t="shared" ca="1" si="44"/>
        <v>0</v>
      </c>
      <c r="K335">
        <f t="shared" ca="1" si="44"/>
        <v>0</v>
      </c>
      <c r="L335">
        <f t="shared" ca="1" si="44"/>
        <v>0</v>
      </c>
      <c r="M335">
        <f t="shared" ca="1" si="44"/>
        <v>0</v>
      </c>
      <c r="N335">
        <f t="shared" ca="1" si="44"/>
        <v>0</v>
      </c>
      <c r="O335" t="str">
        <f t="shared" ca="1" si="42"/>
        <v>E:AC</v>
      </c>
      <c r="P335" t="str">
        <f t="shared" ca="1" si="43"/>
        <v>E10:AC10</v>
      </c>
    </row>
    <row r="336" spans="1:16">
      <c r="A336" t="str">
        <f t="shared" ref="A336:A399" si="45">MID(D336,LEN(C336)+2,LEN(D336)-LEN(C336))</f>
        <v>99</v>
      </c>
      <c r="B336" t="str">
        <f t="shared" ref="B336:B399" ca="1" si="46">VLOOKUP(H336,$A$1:$K$6,11,FALSE)</f>
        <v>GRP</v>
      </c>
      <c r="C336" t="s">
        <v>246</v>
      </c>
      <c r="D336" s="1" t="s">
        <v>622</v>
      </c>
      <c r="E336">
        <f t="shared" ref="E336:E399" ca="1" si="47">IFERROR(VLOOKUP(C336,INDIRECT($H336&amp;$O336),MATCH($A336,INDIRECT($H336&amp;$P336),0),FALSE),0)</f>
        <v>0</v>
      </c>
      <c r="H336" t="str">
        <f t="shared" ref="H336:H399" ca="1" si="48">IF(I336&lt;&gt;0,I336,IF(J336&lt;&gt;0,J336,IF(K336&lt;&gt;0,K336,IF(L336&lt;&gt;0,L336,IF(M336&lt;&gt;0,M336,N336)))))</f>
        <v>'READY GRP'!</v>
      </c>
      <c r="I336" t="str">
        <f t="shared" ref="I336:I399" ca="1" si="49">IF(IFERROR(VLOOKUP($C336,INDIRECT(I$14&amp;"E:E"),1,FALSE),0)&lt;&gt;0,I$14,0)</f>
        <v>'READY GRP'!</v>
      </c>
      <c r="J336">
        <f t="shared" ca="1" si="44"/>
        <v>0</v>
      </c>
      <c r="K336">
        <f t="shared" ca="1" si="44"/>
        <v>0</v>
      </c>
      <c r="L336">
        <f t="shared" ca="1" si="44"/>
        <v>0</v>
      </c>
      <c r="M336">
        <f t="shared" ca="1" si="44"/>
        <v>0</v>
      </c>
      <c r="N336">
        <f t="shared" ca="1" si="44"/>
        <v>0</v>
      </c>
      <c r="O336" t="str">
        <f t="shared" ref="O336:O399" ca="1" si="50">VLOOKUP($H336,$G$8:$I$13,2,FALSE)</f>
        <v>E:AC</v>
      </c>
      <c r="P336" t="str">
        <f t="shared" ref="P336:P399" ca="1" si="51">VLOOKUP($H336,$G$8:$I$13,3,FALSE)</f>
        <v>E10:AC10</v>
      </c>
    </row>
    <row r="337" spans="1:16">
      <c r="A337" t="str">
        <f t="shared" si="45"/>
        <v>99</v>
      </c>
      <c r="B337" t="str">
        <f t="shared" ca="1" si="46"/>
        <v>GRP</v>
      </c>
      <c r="C337" t="s">
        <v>247</v>
      </c>
      <c r="D337" s="1" t="s">
        <v>623</v>
      </c>
      <c r="E337">
        <f t="shared" ca="1" si="47"/>
        <v>0</v>
      </c>
      <c r="H337" t="str">
        <f t="shared" ca="1" si="48"/>
        <v>'READY GRP'!</v>
      </c>
      <c r="I337" t="str">
        <f t="shared" ca="1" si="49"/>
        <v>'READY GRP'!</v>
      </c>
      <c r="J337">
        <f t="shared" ref="J337:N387" ca="1" si="52">IF(IFERROR(VLOOKUP($C337,INDIRECT(J$14&amp;"D:D"),1,FALSE),0)&lt;&gt;0,J$14,0)</f>
        <v>0</v>
      </c>
      <c r="K337">
        <f t="shared" ca="1" si="52"/>
        <v>0</v>
      </c>
      <c r="L337">
        <f t="shared" ca="1" si="52"/>
        <v>0</v>
      </c>
      <c r="M337">
        <f t="shared" ca="1" si="52"/>
        <v>0</v>
      </c>
      <c r="N337">
        <f t="shared" ca="1" si="52"/>
        <v>0</v>
      </c>
      <c r="O337" t="str">
        <f t="shared" ca="1" si="50"/>
        <v>E:AC</v>
      </c>
      <c r="P337" t="str">
        <f t="shared" ca="1" si="51"/>
        <v>E10:AC10</v>
      </c>
    </row>
    <row r="338" spans="1:16">
      <c r="A338" t="str">
        <f t="shared" si="45"/>
        <v>99</v>
      </c>
      <c r="B338" t="str">
        <f t="shared" ca="1" si="46"/>
        <v>GRP</v>
      </c>
      <c r="C338" t="s">
        <v>245</v>
      </c>
      <c r="D338" s="1" t="s">
        <v>624</v>
      </c>
      <c r="E338">
        <f t="shared" ca="1" si="47"/>
        <v>0</v>
      </c>
      <c r="H338" t="str">
        <f t="shared" ca="1" si="48"/>
        <v>'READY GRP'!</v>
      </c>
      <c r="I338" t="str">
        <f t="shared" ca="1" si="49"/>
        <v>'READY GRP'!</v>
      </c>
      <c r="J338">
        <f t="shared" ca="1" si="52"/>
        <v>0</v>
      </c>
      <c r="K338">
        <f t="shared" ca="1" si="52"/>
        <v>0</v>
      </c>
      <c r="L338">
        <f t="shared" ca="1" si="52"/>
        <v>0</v>
      </c>
      <c r="M338">
        <f t="shared" ca="1" si="52"/>
        <v>0</v>
      </c>
      <c r="N338">
        <f t="shared" ca="1" si="52"/>
        <v>0</v>
      </c>
      <c r="O338" t="str">
        <f t="shared" ca="1" si="50"/>
        <v>E:AC</v>
      </c>
      <c r="P338" t="str">
        <f t="shared" ca="1" si="51"/>
        <v>E10:AC10</v>
      </c>
    </row>
    <row r="339" spans="1:16">
      <c r="A339" t="str">
        <f t="shared" si="45"/>
        <v>99</v>
      </c>
      <c r="B339" t="str">
        <f t="shared" ca="1" si="46"/>
        <v>GRP</v>
      </c>
      <c r="C339" t="s">
        <v>248</v>
      </c>
      <c r="D339" s="1" t="s">
        <v>625</v>
      </c>
      <c r="E339">
        <f t="shared" ca="1" si="47"/>
        <v>0</v>
      </c>
      <c r="H339" t="str">
        <f t="shared" ca="1" si="48"/>
        <v>'READY GRP'!</v>
      </c>
      <c r="I339" t="str">
        <f t="shared" ca="1" si="49"/>
        <v>'READY GRP'!</v>
      </c>
      <c r="J339">
        <f t="shared" ca="1" si="52"/>
        <v>0</v>
      </c>
      <c r="K339">
        <f t="shared" ca="1" si="52"/>
        <v>0</v>
      </c>
      <c r="L339">
        <f t="shared" ca="1" si="52"/>
        <v>0</v>
      </c>
      <c r="M339">
        <f t="shared" ca="1" si="52"/>
        <v>0</v>
      </c>
      <c r="N339">
        <f t="shared" ca="1" si="52"/>
        <v>0</v>
      </c>
      <c r="O339" t="str">
        <f t="shared" ca="1" si="50"/>
        <v>E:AC</v>
      </c>
      <c r="P339" t="str">
        <f t="shared" ca="1" si="51"/>
        <v>E10:AC10</v>
      </c>
    </row>
    <row r="340" spans="1:16">
      <c r="A340" t="str">
        <f t="shared" si="45"/>
        <v>99</v>
      </c>
      <c r="B340" t="str">
        <f t="shared" ca="1" si="46"/>
        <v>GRP</v>
      </c>
      <c r="C340" t="s">
        <v>249</v>
      </c>
      <c r="D340" s="1" t="s">
        <v>626</v>
      </c>
      <c r="E340">
        <f t="shared" ca="1" si="47"/>
        <v>0</v>
      </c>
      <c r="H340" t="str">
        <f t="shared" ca="1" si="48"/>
        <v>'READY GRP'!</v>
      </c>
      <c r="I340" t="str">
        <f t="shared" ca="1" si="49"/>
        <v>'READY GRP'!</v>
      </c>
      <c r="J340">
        <f t="shared" ca="1" si="52"/>
        <v>0</v>
      </c>
      <c r="K340">
        <f t="shared" ca="1" si="52"/>
        <v>0</v>
      </c>
      <c r="L340">
        <f t="shared" ca="1" si="52"/>
        <v>0</v>
      </c>
      <c r="M340">
        <f t="shared" ca="1" si="52"/>
        <v>0</v>
      </c>
      <c r="N340">
        <f t="shared" ca="1" si="52"/>
        <v>0</v>
      </c>
      <c r="O340" t="str">
        <f t="shared" ca="1" si="50"/>
        <v>E:AC</v>
      </c>
      <c r="P340" t="str">
        <f t="shared" ca="1" si="51"/>
        <v>E10:AC10</v>
      </c>
    </row>
    <row r="341" spans="1:16">
      <c r="A341" t="str">
        <f t="shared" si="45"/>
        <v>99</v>
      </c>
      <c r="B341" t="str">
        <f t="shared" ca="1" si="46"/>
        <v>GRP</v>
      </c>
      <c r="C341" t="s">
        <v>250</v>
      </c>
      <c r="D341" s="1" t="s">
        <v>627</v>
      </c>
      <c r="E341">
        <f t="shared" ca="1" si="47"/>
        <v>0</v>
      </c>
      <c r="H341" t="str">
        <f t="shared" ca="1" si="48"/>
        <v>'READY GRP'!</v>
      </c>
      <c r="I341" t="str">
        <f t="shared" ca="1" si="49"/>
        <v>'READY GRP'!</v>
      </c>
      <c r="J341">
        <f t="shared" ca="1" si="52"/>
        <v>0</v>
      </c>
      <c r="K341">
        <f t="shared" ca="1" si="52"/>
        <v>0</v>
      </c>
      <c r="L341">
        <f t="shared" ca="1" si="52"/>
        <v>0</v>
      </c>
      <c r="M341">
        <f t="shared" ca="1" si="52"/>
        <v>0</v>
      </c>
      <c r="N341">
        <f t="shared" ca="1" si="52"/>
        <v>0</v>
      </c>
      <c r="O341" t="str">
        <f t="shared" ca="1" si="50"/>
        <v>E:AC</v>
      </c>
      <c r="P341" t="str">
        <f t="shared" ca="1" si="51"/>
        <v>E10:AC10</v>
      </c>
    </row>
    <row r="342" spans="1:16">
      <c r="A342" t="str">
        <f t="shared" si="45"/>
        <v>99</v>
      </c>
      <c r="B342" t="str">
        <f t="shared" ca="1" si="46"/>
        <v>GRP</v>
      </c>
      <c r="C342" t="s">
        <v>251</v>
      </c>
      <c r="D342" s="1" t="s">
        <v>628</v>
      </c>
      <c r="E342">
        <f t="shared" ca="1" si="47"/>
        <v>0</v>
      </c>
      <c r="H342" t="str">
        <f t="shared" ca="1" si="48"/>
        <v>'READY GRP'!</v>
      </c>
      <c r="I342" t="str">
        <f t="shared" ca="1" si="49"/>
        <v>'READY GRP'!</v>
      </c>
      <c r="J342">
        <f t="shared" ca="1" si="52"/>
        <v>0</v>
      </c>
      <c r="K342">
        <f t="shared" ca="1" si="52"/>
        <v>0</v>
      </c>
      <c r="L342">
        <f t="shared" ca="1" si="52"/>
        <v>0</v>
      </c>
      <c r="M342">
        <f t="shared" ca="1" si="52"/>
        <v>0</v>
      </c>
      <c r="N342">
        <f t="shared" ca="1" si="52"/>
        <v>0</v>
      </c>
      <c r="O342" t="str">
        <f t="shared" ca="1" si="50"/>
        <v>E:AC</v>
      </c>
      <c r="P342" t="str">
        <f t="shared" ca="1" si="51"/>
        <v>E10:AC10</v>
      </c>
    </row>
    <row r="343" spans="1:16">
      <c r="A343" t="str">
        <f t="shared" si="45"/>
        <v>99</v>
      </c>
      <c r="B343" t="str">
        <f t="shared" ca="1" si="46"/>
        <v>GRP</v>
      </c>
      <c r="C343" t="s">
        <v>252</v>
      </c>
      <c r="D343" s="1" t="s">
        <v>629</v>
      </c>
      <c r="E343">
        <f t="shared" ca="1" si="47"/>
        <v>0</v>
      </c>
      <c r="H343" t="str">
        <f t="shared" ca="1" si="48"/>
        <v>'READY GRP'!</v>
      </c>
      <c r="I343" t="str">
        <f t="shared" ca="1" si="49"/>
        <v>'READY GRP'!</v>
      </c>
      <c r="J343">
        <f t="shared" ca="1" si="52"/>
        <v>0</v>
      </c>
      <c r="K343">
        <f t="shared" ca="1" si="52"/>
        <v>0</v>
      </c>
      <c r="L343">
        <f t="shared" ca="1" si="52"/>
        <v>0</v>
      </c>
      <c r="M343">
        <f t="shared" ca="1" si="52"/>
        <v>0</v>
      </c>
      <c r="N343">
        <f t="shared" ca="1" si="52"/>
        <v>0</v>
      </c>
      <c r="O343" t="str">
        <f t="shared" ca="1" si="50"/>
        <v>E:AC</v>
      </c>
      <c r="P343" t="str">
        <f t="shared" ca="1" si="51"/>
        <v>E10:AC10</v>
      </c>
    </row>
    <row r="344" spans="1:16">
      <c r="A344" t="str">
        <f t="shared" si="45"/>
        <v>99</v>
      </c>
      <c r="B344" t="str">
        <f t="shared" ca="1" si="46"/>
        <v>GRP</v>
      </c>
      <c r="C344" t="s">
        <v>253</v>
      </c>
      <c r="D344" s="1" t="s">
        <v>630</v>
      </c>
      <c r="E344">
        <f t="shared" ca="1" si="47"/>
        <v>0</v>
      </c>
      <c r="H344" t="str">
        <f t="shared" ca="1" si="48"/>
        <v>'READY GRP'!</v>
      </c>
      <c r="I344" t="str">
        <f t="shared" ca="1" si="49"/>
        <v>'READY GRP'!</v>
      </c>
      <c r="J344">
        <f t="shared" ca="1" si="52"/>
        <v>0</v>
      </c>
      <c r="K344">
        <f t="shared" ca="1" si="52"/>
        <v>0</v>
      </c>
      <c r="L344">
        <f t="shared" ca="1" si="52"/>
        <v>0</v>
      </c>
      <c r="M344">
        <f t="shared" ca="1" si="52"/>
        <v>0</v>
      </c>
      <c r="N344">
        <f t="shared" ca="1" si="52"/>
        <v>0</v>
      </c>
      <c r="O344" t="str">
        <f t="shared" ca="1" si="50"/>
        <v>E:AC</v>
      </c>
      <c r="P344" t="str">
        <f t="shared" ca="1" si="51"/>
        <v>E10:AC10</v>
      </c>
    </row>
    <row r="345" spans="1:16">
      <c r="A345" t="str">
        <f t="shared" si="45"/>
        <v>15</v>
      </c>
      <c r="B345" t="str">
        <f t="shared" ca="1" si="46"/>
        <v>GRP</v>
      </c>
      <c r="C345" t="s">
        <v>255</v>
      </c>
      <c r="D345" s="1" t="s">
        <v>721</v>
      </c>
      <c r="E345">
        <f t="shared" ca="1" si="47"/>
        <v>0</v>
      </c>
      <c r="H345" t="str">
        <f t="shared" ca="1" si="48"/>
        <v>'READY GRP'!</v>
      </c>
      <c r="I345" t="str">
        <f t="shared" ca="1" si="49"/>
        <v>'READY GRP'!</v>
      </c>
      <c r="J345">
        <f t="shared" ca="1" si="52"/>
        <v>0</v>
      </c>
      <c r="K345">
        <f t="shared" ca="1" si="52"/>
        <v>0</v>
      </c>
      <c r="L345">
        <f t="shared" ca="1" si="52"/>
        <v>0</v>
      </c>
      <c r="M345">
        <f t="shared" ca="1" si="52"/>
        <v>0</v>
      </c>
      <c r="N345">
        <f t="shared" ca="1" si="52"/>
        <v>0</v>
      </c>
      <c r="O345" t="str">
        <f t="shared" ca="1" si="50"/>
        <v>E:AC</v>
      </c>
      <c r="P345" t="str">
        <f t="shared" ca="1" si="51"/>
        <v>E10:AC10</v>
      </c>
    </row>
    <row r="346" spans="1:16">
      <c r="A346" t="str">
        <f t="shared" si="45"/>
        <v>15</v>
      </c>
      <c r="B346" t="str">
        <f t="shared" ca="1" si="46"/>
        <v>GRP</v>
      </c>
      <c r="C346" t="s">
        <v>254</v>
      </c>
      <c r="D346" s="1" t="s">
        <v>722</v>
      </c>
      <c r="E346">
        <f t="shared" ca="1" si="47"/>
        <v>0</v>
      </c>
      <c r="H346" t="str">
        <f t="shared" ca="1" si="48"/>
        <v>'READY GRP'!</v>
      </c>
      <c r="I346" t="str">
        <f t="shared" ca="1" si="49"/>
        <v>'READY GRP'!</v>
      </c>
      <c r="J346">
        <f t="shared" ca="1" si="52"/>
        <v>0</v>
      </c>
      <c r="K346">
        <f t="shared" ca="1" si="52"/>
        <v>0</v>
      </c>
      <c r="L346">
        <f t="shared" ca="1" si="52"/>
        <v>0</v>
      </c>
      <c r="M346">
        <f t="shared" ca="1" si="52"/>
        <v>0</v>
      </c>
      <c r="N346">
        <f t="shared" ca="1" si="52"/>
        <v>0</v>
      </c>
      <c r="O346" t="str">
        <f t="shared" ca="1" si="50"/>
        <v>E:AC</v>
      </c>
      <c r="P346" t="str">
        <f t="shared" ca="1" si="51"/>
        <v>E10:AC10</v>
      </c>
    </row>
    <row r="347" spans="1:16">
      <c r="A347" t="str">
        <f t="shared" si="45"/>
        <v>15</v>
      </c>
      <c r="B347" t="str">
        <f t="shared" ca="1" si="46"/>
        <v>GRP</v>
      </c>
      <c r="C347" t="s">
        <v>256</v>
      </c>
      <c r="D347" s="1" t="s">
        <v>723</v>
      </c>
      <c r="E347">
        <f t="shared" ca="1" si="47"/>
        <v>0</v>
      </c>
      <c r="H347" t="str">
        <f t="shared" ca="1" si="48"/>
        <v>'READY GRP'!</v>
      </c>
      <c r="I347" t="str">
        <f t="shared" ca="1" si="49"/>
        <v>'READY GRP'!</v>
      </c>
      <c r="J347">
        <f t="shared" ca="1" si="52"/>
        <v>0</v>
      </c>
      <c r="K347">
        <f t="shared" ca="1" si="52"/>
        <v>0</v>
      </c>
      <c r="L347">
        <f t="shared" ca="1" si="52"/>
        <v>0</v>
      </c>
      <c r="M347">
        <f t="shared" ca="1" si="52"/>
        <v>0</v>
      </c>
      <c r="N347">
        <f t="shared" ca="1" si="52"/>
        <v>0</v>
      </c>
      <c r="O347" t="str">
        <f t="shared" ca="1" si="50"/>
        <v>E:AC</v>
      </c>
      <c r="P347" t="str">
        <f t="shared" ca="1" si="51"/>
        <v>E10:AC10</v>
      </c>
    </row>
    <row r="348" spans="1:16">
      <c r="A348" t="str">
        <f t="shared" si="45"/>
        <v>15</v>
      </c>
      <c r="B348" t="str">
        <f t="shared" ca="1" si="46"/>
        <v>GRP</v>
      </c>
      <c r="C348" t="s">
        <v>257</v>
      </c>
      <c r="D348" s="1" t="s">
        <v>724</v>
      </c>
      <c r="E348">
        <f t="shared" ca="1" si="47"/>
        <v>0</v>
      </c>
      <c r="H348" t="str">
        <f t="shared" ca="1" si="48"/>
        <v>'READY GRP'!</v>
      </c>
      <c r="I348" t="str">
        <f t="shared" ca="1" si="49"/>
        <v>'READY GRP'!</v>
      </c>
      <c r="J348">
        <f t="shared" ca="1" si="52"/>
        <v>0</v>
      </c>
      <c r="K348">
        <f t="shared" ca="1" si="52"/>
        <v>0</v>
      </c>
      <c r="L348">
        <f t="shared" ca="1" si="52"/>
        <v>0</v>
      </c>
      <c r="M348">
        <f t="shared" ca="1" si="52"/>
        <v>0</v>
      </c>
      <c r="N348">
        <f t="shared" ca="1" si="52"/>
        <v>0</v>
      </c>
      <c r="O348" t="str">
        <f t="shared" ca="1" si="50"/>
        <v>E:AC</v>
      </c>
      <c r="P348" t="str">
        <f t="shared" ca="1" si="51"/>
        <v>E10:AC10</v>
      </c>
    </row>
    <row r="349" spans="1:16">
      <c r="A349" t="str">
        <f t="shared" si="45"/>
        <v>15</v>
      </c>
      <c r="B349" t="str">
        <f t="shared" ca="1" si="46"/>
        <v>GRP</v>
      </c>
      <c r="C349" t="s">
        <v>258</v>
      </c>
      <c r="D349" s="1" t="s">
        <v>725</v>
      </c>
      <c r="E349">
        <f t="shared" ca="1" si="47"/>
        <v>0</v>
      </c>
      <c r="H349" t="str">
        <f t="shared" ca="1" si="48"/>
        <v>'READY GRP'!</v>
      </c>
      <c r="I349" t="str">
        <f t="shared" ca="1" si="49"/>
        <v>'READY GRP'!</v>
      </c>
      <c r="J349">
        <f t="shared" ca="1" si="52"/>
        <v>0</v>
      </c>
      <c r="K349">
        <f t="shared" ca="1" si="52"/>
        <v>0</v>
      </c>
      <c r="L349">
        <f t="shared" ca="1" si="52"/>
        <v>0</v>
      </c>
      <c r="M349">
        <f t="shared" ca="1" si="52"/>
        <v>0</v>
      </c>
      <c r="N349">
        <f t="shared" ca="1" si="52"/>
        <v>0</v>
      </c>
      <c r="O349" t="str">
        <f t="shared" ca="1" si="50"/>
        <v>E:AC</v>
      </c>
      <c r="P349" t="str">
        <f t="shared" ca="1" si="51"/>
        <v>E10:AC10</v>
      </c>
    </row>
    <row r="350" spans="1:16">
      <c r="A350" t="str">
        <f t="shared" si="45"/>
        <v>15</v>
      </c>
      <c r="B350" t="str">
        <f t="shared" ca="1" si="46"/>
        <v>GRP</v>
      </c>
      <c r="C350" t="s">
        <v>238</v>
      </c>
      <c r="D350" s="1" t="s">
        <v>726</v>
      </c>
      <c r="E350">
        <f t="shared" ca="1" si="47"/>
        <v>0</v>
      </c>
      <c r="H350" t="str">
        <f t="shared" ca="1" si="48"/>
        <v>'READY GRP'!</v>
      </c>
      <c r="I350" t="str">
        <f t="shared" ca="1" si="49"/>
        <v>'READY GRP'!</v>
      </c>
      <c r="J350">
        <f t="shared" ca="1" si="52"/>
        <v>0</v>
      </c>
      <c r="K350">
        <f t="shared" ca="1" si="52"/>
        <v>0</v>
      </c>
      <c r="L350">
        <f t="shared" ca="1" si="52"/>
        <v>0</v>
      </c>
      <c r="M350">
        <f t="shared" ca="1" si="52"/>
        <v>0</v>
      </c>
      <c r="N350">
        <f t="shared" ca="1" si="52"/>
        <v>0</v>
      </c>
      <c r="O350" t="str">
        <f t="shared" ca="1" si="50"/>
        <v>E:AC</v>
      </c>
      <c r="P350" t="str">
        <f t="shared" ca="1" si="51"/>
        <v>E10:AC10</v>
      </c>
    </row>
    <row r="351" spans="1:16">
      <c r="A351" t="str">
        <f t="shared" si="45"/>
        <v>15</v>
      </c>
      <c r="B351" t="str">
        <f t="shared" ca="1" si="46"/>
        <v>GRP</v>
      </c>
      <c r="C351" t="s">
        <v>239</v>
      </c>
      <c r="D351" s="1" t="s">
        <v>727</v>
      </c>
      <c r="E351">
        <f t="shared" ca="1" si="47"/>
        <v>0</v>
      </c>
      <c r="H351" t="str">
        <f t="shared" ca="1" si="48"/>
        <v>'READY GRP'!</v>
      </c>
      <c r="I351" t="str">
        <f t="shared" ca="1" si="49"/>
        <v>'READY GRP'!</v>
      </c>
      <c r="J351">
        <f t="shared" ca="1" si="52"/>
        <v>0</v>
      </c>
      <c r="K351">
        <f t="shared" ca="1" si="52"/>
        <v>0</v>
      </c>
      <c r="L351">
        <f t="shared" ca="1" si="52"/>
        <v>0</v>
      </c>
      <c r="M351">
        <f t="shared" ca="1" si="52"/>
        <v>0</v>
      </c>
      <c r="N351">
        <f t="shared" ca="1" si="52"/>
        <v>0</v>
      </c>
      <c r="O351" t="str">
        <f t="shared" ca="1" si="50"/>
        <v>E:AC</v>
      </c>
      <c r="P351" t="str">
        <f t="shared" ca="1" si="51"/>
        <v>E10:AC10</v>
      </c>
    </row>
    <row r="352" spans="1:16">
      <c r="A352" t="str">
        <f t="shared" si="45"/>
        <v>15</v>
      </c>
      <c r="B352" t="str">
        <f t="shared" ca="1" si="46"/>
        <v>GRP</v>
      </c>
      <c r="C352" t="s">
        <v>240</v>
      </c>
      <c r="D352" s="1" t="s">
        <v>728</v>
      </c>
      <c r="E352">
        <f t="shared" ca="1" si="47"/>
        <v>0</v>
      </c>
      <c r="H352" t="str">
        <f t="shared" ca="1" si="48"/>
        <v>'READY GRP'!</v>
      </c>
      <c r="I352" t="str">
        <f t="shared" ca="1" si="49"/>
        <v>'READY GRP'!</v>
      </c>
      <c r="J352">
        <f t="shared" ca="1" si="52"/>
        <v>0</v>
      </c>
      <c r="K352">
        <f t="shared" ca="1" si="52"/>
        <v>0</v>
      </c>
      <c r="L352">
        <f t="shared" ca="1" si="52"/>
        <v>0</v>
      </c>
      <c r="M352">
        <f t="shared" ca="1" si="52"/>
        <v>0</v>
      </c>
      <c r="N352">
        <f t="shared" ca="1" si="52"/>
        <v>0</v>
      </c>
      <c r="O352" t="str">
        <f t="shared" ca="1" si="50"/>
        <v>E:AC</v>
      </c>
      <c r="P352" t="str">
        <f t="shared" ca="1" si="51"/>
        <v>E10:AC10</v>
      </c>
    </row>
    <row r="353" spans="1:16">
      <c r="A353" t="str">
        <f t="shared" si="45"/>
        <v>15</v>
      </c>
      <c r="B353" t="str">
        <f t="shared" ca="1" si="46"/>
        <v>GRP</v>
      </c>
      <c r="C353" t="s">
        <v>241</v>
      </c>
      <c r="D353" s="1" t="s">
        <v>729</v>
      </c>
      <c r="E353">
        <f t="shared" ca="1" si="47"/>
        <v>0</v>
      </c>
      <c r="H353" t="str">
        <f t="shared" ca="1" si="48"/>
        <v>'READY GRP'!</v>
      </c>
      <c r="I353" t="str">
        <f t="shared" ca="1" si="49"/>
        <v>'READY GRP'!</v>
      </c>
      <c r="J353">
        <f t="shared" ca="1" si="52"/>
        <v>0</v>
      </c>
      <c r="K353">
        <f t="shared" ca="1" si="52"/>
        <v>0</v>
      </c>
      <c r="L353">
        <f t="shared" ca="1" si="52"/>
        <v>0</v>
      </c>
      <c r="M353">
        <f t="shared" ca="1" si="52"/>
        <v>0</v>
      </c>
      <c r="N353">
        <f t="shared" ca="1" si="52"/>
        <v>0</v>
      </c>
      <c r="O353" t="str">
        <f t="shared" ca="1" si="50"/>
        <v>E:AC</v>
      </c>
      <c r="P353" t="str">
        <f t="shared" ca="1" si="51"/>
        <v>E10:AC10</v>
      </c>
    </row>
    <row r="354" spans="1:16">
      <c r="A354" t="str">
        <f t="shared" si="45"/>
        <v>15</v>
      </c>
      <c r="B354" t="str">
        <f t="shared" ca="1" si="46"/>
        <v>GRP</v>
      </c>
      <c r="C354" t="s">
        <v>242</v>
      </c>
      <c r="D354" s="1" t="s">
        <v>730</v>
      </c>
      <c r="E354">
        <f t="shared" ca="1" si="47"/>
        <v>0</v>
      </c>
      <c r="H354" t="str">
        <f t="shared" ca="1" si="48"/>
        <v>'READY GRP'!</v>
      </c>
      <c r="I354" t="str">
        <f t="shared" ca="1" si="49"/>
        <v>'READY GRP'!</v>
      </c>
      <c r="J354">
        <f t="shared" ca="1" si="52"/>
        <v>0</v>
      </c>
      <c r="K354">
        <f t="shared" ca="1" si="52"/>
        <v>0</v>
      </c>
      <c r="L354">
        <f t="shared" ca="1" si="52"/>
        <v>0</v>
      </c>
      <c r="M354">
        <f t="shared" ca="1" si="52"/>
        <v>0</v>
      </c>
      <c r="N354">
        <f t="shared" ca="1" si="52"/>
        <v>0</v>
      </c>
      <c r="O354" t="str">
        <f t="shared" ca="1" si="50"/>
        <v>E:AC</v>
      </c>
      <c r="P354" t="str">
        <f t="shared" ca="1" si="51"/>
        <v>E10:AC10</v>
      </c>
    </row>
    <row r="355" spans="1:16">
      <c r="A355" t="str">
        <f t="shared" si="45"/>
        <v>15</v>
      </c>
      <c r="B355" t="str">
        <f t="shared" ca="1" si="46"/>
        <v>GRP</v>
      </c>
      <c r="C355" t="s">
        <v>243</v>
      </c>
      <c r="D355" s="1" t="s">
        <v>731</v>
      </c>
      <c r="E355">
        <f t="shared" ca="1" si="47"/>
        <v>0</v>
      </c>
      <c r="H355" t="str">
        <f t="shared" ca="1" si="48"/>
        <v>'READY GRP'!</v>
      </c>
      <c r="I355" t="str">
        <f t="shared" ca="1" si="49"/>
        <v>'READY GRP'!</v>
      </c>
      <c r="J355">
        <f t="shared" ca="1" si="52"/>
        <v>0</v>
      </c>
      <c r="K355">
        <f t="shared" ca="1" si="52"/>
        <v>0</v>
      </c>
      <c r="L355">
        <f t="shared" ca="1" si="52"/>
        <v>0</v>
      </c>
      <c r="M355">
        <f t="shared" ca="1" si="52"/>
        <v>0</v>
      </c>
      <c r="N355">
        <f t="shared" ca="1" si="52"/>
        <v>0</v>
      </c>
      <c r="O355" t="str">
        <f t="shared" ca="1" si="50"/>
        <v>E:AC</v>
      </c>
      <c r="P355" t="str">
        <f t="shared" ca="1" si="51"/>
        <v>E10:AC10</v>
      </c>
    </row>
    <row r="356" spans="1:16">
      <c r="A356" t="str">
        <f t="shared" si="45"/>
        <v>15</v>
      </c>
      <c r="B356" t="str">
        <f t="shared" ca="1" si="46"/>
        <v>GRP</v>
      </c>
      <c r="C356" t="s">
        <v>244</v>
      </c>
      <c r="D356" s="1" t="s">
        <v>732</v>
      </c>
      <c r="E356">
        <f t="shared" ca="1" si="47"/>
        <v>0</v>
      </c>
      <c r="H356" t="str">
        <f t="shared" ca="1" si="48"/>
        <v>'READY GRP'!</v>
      </c>
      <c r="I356" t="str">
        <f t="shared" ca="1" si="49"/>
        <v>'READY GRP'!</v>
      </c>
      <c r="J356">
        <f t="shared" ca="1" si="52"/>
        <v>0</v>
      </c>
      <c r="K356">
        <f t="shared" ca="1" si="52"/>
        <v>0</v>
      </c>
      <c r="L356">
        <f t="shared" ca="1" si="52"/>
        <v>0</v>
      </c>
      <c r="M356">
        <f t="shared" ca="1" si="52"/>
        <v>0</v>
      </c>
      <c r="N356">
        <f t="shared" ca="1" si="52"/>
        <v>0</v>
      </c>
      <c r="O356" t="str">
        <f t="shared" ca="1" si="50"/>
        <v>E:AC</v>
      </c>
      <c r="P356" t="str">
        <f t="shared" ca="1" si="51"/>
        <v>E10:AC10</v>
      </c>
    </row>
    <row r="357" spans="1:16">
      <c r="A357" t="str">
        <f t="shared" si="45"/>
        <v>15</v>
      </c>
      <c r="B357" t="str">
        <f t="shared" ca="1" si="46"/>
        <v>GRP</v>
      </c>
      <c r="C357" t="s">
        <v>245</v>
      </c>
      <c r="D357" s="1" t="s">
        <v>733</v>
      </c>
      <c r="E357">
        <f t="shared" ca="1" si="47"/>
        <v>0</v>
      </c>
      <c r="H357" t="str">
        <f t="shared" ca="1" si="48"/>
        <v>'READY GRP'!</v>
      </c>
      <c r="I357" t="str">
        <f t="shared" ca="1" si="49"/>
        <v>'READY GRP'!</v>
      </c>
      <c r="J357">
        <f t="shared" ca="1" si="52"/>
        <v>0</v>
      </c>
      <c r="K357">
        <f t="shared" ca="1" si="52"/>
        <v>0</v>
      </c>
      <c r="L357">
        <f t="shared" ca="1" si="52"/>
        <v>0</v>
      </c>
      <c r="M357">
        <f t="shared" ca="1" si="52"/>
        <v>0</v>
      </c>
      <c r="N357">
        <f t="shared" ca="1" si="52"/>
        <v>0</v>
      </c>
      <c r="O357" t="str">
        <f t="shared" ca="1" si="50"/>
        <v>E:AC</v>
      </c>
      <c r="P357" t="str">
        <f t="shared" ca="1" si="51"/>
        <v>E10:AC10</v>
      </c>
    </row>
    <row r="358" spans="1:16">
      <c r="A358" t="str">
        <f t="shared" si="45"/>
        <v>15</v>
      </c>
      <c r="B358" t="str">
        <f t="shared" ca="1" si="46"/>
        <v>GRP</v>
      </c>
      <c r="C358" t="s">
        <v>246</v>
      </c>
      <c r="D358" s="1" t="s">
        <v>734</v>
      </c>
      <c r="E358">
        <f t="shared" ca="1" si="47"/>
        <v>0</v>
      </c>
      <c r="H358" t="str">
        <f t="shared" ca="1" si="48"/>
        <v>'READY GRP'!</v>
      </c>
      <c r="I358" t="str">
        <f t="shared" ca="1" si="49"/>
        <v>'READY GRP'!</v>
      </c>
      <c r="J358">
        <f t="shared" ca="1" si="52"/>
        <v>0</v>
      </c>
      <c r="K358">
        <f t="shared" ca="1" si="52"/>
        <v>0</v>
      </c>
      <c r="L358">
        <f t="shared" ca="1" si="52"/>
        <v>0</v>
      </c>
      <c r="M358">
        <f t="shared" ca="1" si="52"/>
        <v>0</v>
      </c>
      <c r="N358">
        <f t="shared" ca="1" si="52"/>
        <v>0</v>
      </c>
      <c r="O358" t="str">
        <f t="shared" ca="1" si="50"/>
        <v>E:AC</v>
      </c>
      <c r="P358" t="str">
        <f t="shared" ca="1" si="51"/>
        <v>E10:AC10</v>
      </c>
    </row>
    <row r="359" spans="1:16">
      <c r="A359" t="str">
        <f t="shared" si="45"/>
        <v>15</v>
      </c>
      <c r="B359" t="str">
        <f t="shared" ca="1" si="46"/>
        <v>GRP</v>
      </c>
      <c r="C359" t="s">
        <v>247</v>
      </c>
      <c r="D359" s="1" t="s">
        <v>735</v>
      </c>
      <c r="E359">
        <f t="shared" ca="1" si="47"/>
        <v>0</v>
      </c>
      <c r="H359" t="str">
        <f t="shared" ca="1" si="48"/>
        <v>'READY GRP'!</v>
      </c>
      <c r="I359" t="str">
        <f t="shared" ca="1" si="49"/>
        <v>'READY GRP'!</v>
      </c>
      <c r="J359">
        <f t="shared" ca="1" si="52"/>
        <v>0</v>
      </c>
      <c r="K359">
        <f t="shared" ca="1" si="52"/>
        <v>0</v>
      </c>
      <c r="L359">
        <f t="shared" ca="1" si="52"/>
        <v>0</v>
      </c>
      <c r="M359">
        <f t="shared" ca="1" si="52"/>
        <v>0</v>
      </c>
      <c r="N359">
        <f t="shared" ca="1" si="52"/>
        <v>0</v>
      </c>
      <c r="O359" t="str">
        <f t="shared" ca="1" si="50"/>
        <v>E:AC</v>
      </c>
      <c r="P359" t="str">
        <f t="shared" ca="1" si="51"/>
        <v>E10:AC10</v>
      </c>
    </row>
    <row r="360" spans="1:16">
      <c r="A360" t="str">
        <f t="shared" si="45"/>
        <v>15</v>
      </c>
      <c r="B360" t="str">
        <f t="shared" ca="1" si="46"/>
        <v>GRP</v>
      </c>
      <c r="C360" t="s">
        <v>248</v>
      </c>
      <c r="D360" s="1" t="s">
        <v>736</v>
      </c>
      <c r="E360">
        <f t="shared" ca="1" si="47"/>
        <v>0</v>
      </c>
      <c r="H360" t="str">
        <f t="shared" ca="1" si="48"/>
        <v>'READY GRP'!</v>
      </c>
      <c r="I360" t="str">
        <f t="shared" ca="1" si="49"/>
        <v>'READY GRP'!</v>
      </c>
      <c r="J360">
        <f t="shared" ca="1" si="52"/>
        <v>0</v>
      </c>
      <c r="K360">
        <f t="shared" ca="1" si="52"/>
        <v>0</v>
      </c>
      <c r="L360">
        <f t="shared" ca="1" si="52"/>
        <v>0</v>
      </c>
      <c r="M360">
        <f t="shared" ca="1" si="52"/>
        <v>0</v>
      </c>
      <c r="N360">
        <f t="shared" ca="1" si="52"/>
        <v>0</v>
      </c>
      <c r="O360" t="str">
        <f t="shared" ca="1" si="50"/>
        <v>E:AC</v>
      </c>
      <c r="P360" t="str">
        <f t="shared" ca="1" si="51"/>
        <v>E10:AC10</v>
      </c>
    </row>
    <row r="361" spans="1:16">
      <c r="A361" t="str">
        <f t="shared" si="45"/>
        <v>15</v>
      </c>
      <c r="B361" t="str">
        <f t="shared" ca="1" si="46"/>
        <v>GRP</v>
      </c>
      <c r="C361" t="s">
        <v>249</v>
      </c>
      <c r="D361" s="1" t="s">
        <v>737</v>
      </c>
      <c r="E361">
        <f t="shared" ca="1" si="47"/>
        <v>0</v>
      </c>
      <c r="H361" t="str">
        <f t="shared" ca="1" si="48"/>
        <v>'READY GRP'!</v>
      </c>
      <c r="I361" t="str">
        <f t="shared" ca="1" si="49"/>
        <v>'READY GRP'!</v>
      </c>
      <c r="J361">
        <f t="shared" ca="1" si="52"/>
        <v>0</v>
      </c>
      <c r="K361">
        <f t="shared" ca="1" si="52"/>
        <v>0</v>
      </c>
      <c r="L361">
        <f t="shared" ca="1" si="52"/>
        <v>0</v>
      </c>
      <c r="M361">
        <f t="shared" ca="1" si="52"/>
        <v>0</v>
      </c>
      <c r="N361">
        <f t="shared" ca="1" si="52"/>
        <v>0</v>
      </c>
      <c r="O361" t="str">
        <f t="shared" ca="1" si="50"/>
        <v>E:AC</v>
      </c>
      <c r="P361" t="str">
        <f t="shared" ca="1" si="51"/>
        <v>E10:AC10</v>
      </c>
    </row>
    <row r="362" spans="1:16">
      <c r="A362" t="str">
        <f t="shared" si="45"/>
        <v>15</v>
      </c>
      <c r="B362" t="str">
        <f t="shared" ca="1" si="46"/>
        <v>GRP</v>
      </c>
      <c r="C362" t="s">
        <v>250</v>
      </c>
      <c r="D362" s="1" t="s">
        <v>738</v>
      </c>
      <c r="E362">
        <f t="shared" ca="1" si="47"/>
        <v>0</v>
      </c>
      <c r="H362" t="str">
        <f t="shared" ca="1" si="48"/>
        <v>'READY GRP'!</v>
      </c>
      <c r="I362" t="str">
        <f t="shared" ca="1" si="49"/>
        <v>'READY GRP'!</v>
      </c>
      <c r="J362">
        <f t="shared" ca="1" si="52"/>
        <v>0</v>
      </c>
      <c r="K362">
        <f t="shared" ca="1" si="52"/>
        <v>0</v>
      </c>
      <c r="L362">
        <f t="shared" ca="1" si="52"/>
        <v>0</v>
      </c>
      <c r="M362">
        <f t="shared" ca="1" si="52"/>
        <v>0</v>
      </c>
      <c r="N362">
        <f t="shared" ca="1" si="52"/>
        <v>0</v>
      </c>
      <c r="O362" t="str">
        <f t="shared" ca="1" si="50"/>
        <v>E:AC</v>
      </c>
      <c r="P362" t="str">
        <f t="shared" ca="1" si="51"/>
        <v>E10:AC10</v>
      </c>
    </row>
    <row r="363" spans="1:16">
      <c r="A363" t="str">
        <f t="shared" si="45"/>
        <v>15</v>
      </c>
      <c r="B363" t="str">
        <f t="shared" ca="1" si="46"/>
        <v>GRP</v>
      </c>
      <c r="C363" t="s">
        <v>251</v>
      </c>
      <c r="D363" s="1" t="s">
        <v>739</v>
      </c>
      <c r="E363">
        <f t="shared" ca="1" si="47"/>
        <v>0</v>
      </c>
      <c r="H363" t="str">
        <f t="shared" ca="1" si="48"/>
        <v>'READY GRP'!</v>
      </c>
      <c r="I363" t="str">
        <f t="shared" ca="1" si="49"/>
        <v>'READY GRP'!</v>
      </c>
      <c r="J363">
        <f t="shared" ca="1" si="52"/>
        <v>0</v>
      </c>
      <c r="K363">
        <f t="shared" ca="1" si="52"/>
        <v>0</v>
      </c>
      <c r="L363">
        <f t="shared" ca="1" si="52"/>
        <v>0</v>
      </c>
      <c r="M363">
        <f t="shared" ca="1" si="52"/>
        <v>0</v>
      </c>
      <c r="N363">
        <f t="shared" ca="1" si="52"/>
        <v>0</v>
      </c>
      <c r="O363" t="str">
        <f t="shared" ca="1" si="50"/>
        <v>E:AC</v>
      </c>
      <c r="P363" t="str">
        <f t="shared" ca="1" si="51"/>
        <v>E10:AC10</v>
      </c>
    </row>
    <row r="364" spans="1:16">
      <c r="A364" t="str">
        <f t="shared" si="45"/>
        <v>15</v>
      </c>
      <c r="B364" t="str">
        <f t="shared" ca="1" si="46"/>
        <v>GRP</v>
      </c>
      <c r="C364" t="s">
        <v>252</v>
      </c>
      <c r="D364" s="1" t="s">
        <v>740</v>
      </c>
      <c r="E364">
        <f t="shared" ca="1" si="47"/>
        <v>0</v>
      </c>
      <c r="H364" t="str">
        <f t="shared" ca="1" si="48"/>
        <v>'READY GRP'!</v>
      </c>
      <c r="I364" t="str">
        <f t="shared" ca="1" si="49"/>
        <v>'READY GRP'!</v>
      </c>
      <c r="J364">
        <f t="shared" ca="1" si="52"/>
        <v>0</v>
      </c>
      <c r="K364">
        <f t="shared" ca="1" si="52"/>
        <v>0</v>
      </c>
      <c r="L364">
        <f t="shared" ca="1" si="52"/>
        <v>0</v>
      </c>
      <c r="M364">
        <f t="shared" ca="1" si="52"/>
        <v>0</v>
      </c>
      <c r="N364">
        <f t="shared" ca="1" si="52"/>
        <v>0</v>
      </c>
      <c r="O364" t="str">
        <f t="shared" ca="1" si="50"/>
        <v>E:AC</v>
      </c>
      <c r="P364" t="str">
        <f t="shared" ca="1" si="51"/>
        <v>E10:AC10</v>
      </c>
    </row>
    <row r="365" spans="1:16">
      <c r="A365" t="str">
        <f t="shared" si="45"/>
        <v>15</v>
      </c>
      <c r="B365" t="str">
        <f t="shared" ca="1" si="46"/>
        <v>GRP</v>
      </c>
      <c r="C365" t="s">
        <v>253</v>
      </c>
      <c r="D365" s="1" t="s">
        <v>741</v>
      </c>
      <c r="E365">
        <f t="shared" ca="1" si="47"/>
        <v>0</v>
      </c>
      <c r="H365" t="str">
        <f t="shared" ca="1" si="48"/>
        <v>'READY GRP'!</v>
      </c>
      <c r="I365" t="str">
        <f t="shared" ca="1" si="49"/>
        <v>'READY GRP'!</v>
      </c>
      <c r="J365">
        <f t="shared" ca="1" si="52"/>
        <v>0</v>
      </c>
      <c r="K365">
        <f t="shared" ca="1" si="52"/>
        <v>0</v>
      </c>
      <c r="L365">
        <f t="shared" ca="1" si="52"/>
        <v>0</v>
      </c>
      <c r="M365">
        <f t="shared" ca="1" si="52"/>
        <v>0</v>
      </c>
      <c r="N365">
        <f t="shared" ca="1" si="52"/>
        <v>0</v>
      </c>
      <c r="O365" t="str">
        <f t="shared" ca="1" si="50"/>
        <v>E:AC</v>
      </c>
      <c r="P365" t="str">
        <f t="shared" ca="1" si="51"/>
        <v>E10:AC10</v>
      </c>
    </row>
    <row r="366" spans="1:16">
      <c r="A366" t="str">
        <f t="shared" si="45"/>
        <v>15</v>
      </c>
      <c r="B366" t="str">
        <f t="shared" ca="1" si="46"/>
        <v>GRP</v>
      </c>
      <c r="C366" t="s">
        <v>259</v>
      </c>
      <c r="D366" s="1" t="s">
        <v>742</v>
      </c>
      <c r="E366">
        <f t="shared" ca="1" si="47"/>
        <v>0</v>
      </c>
      <c r="H366" t="str">
        <f t="shared" ca="1" si="48"/>
        <v>'READY GRP'!</v>
      </c>
      <c r="I366" t="str">
        <f t="shared" ca="1" si="49"/>
        <v>'READY GRP'!</v>
      </c>
      <c r="J366">
        <f t="shared" ca="1" si="52"/>
        <v>0</v>
      </c>
      <c r="K366">
        <f t="shared" ca="1" si="52"/>
        <v>0</v>
      </c>
      <c r="L366">
        <f t="shared" ca="1" si="52"/>
        <v>0</v>
      </c>
      <c r="M366">
        <f t="shared" ca="1" si="52"/>
        <v>0</v>
      </c>
      <c r="N366">
        <f t="shared" ca="1" si="52"/>
        <v>0</v>
      </c>
      <c r="O366" t="str">
        <f t="shared" ca="1" si="50"/>
        <v>E:AC</v>
      </c>
      <c r="P366" t="str">
        <f t="shared" ca="1" si="51"/>
        <v>E10:AC10</v>
      </c>
    </row>
    <row r="367" spans="1:16">
      <c r="A367" t="str">
        <f t="shared" si="45"/>
        <v>15</v>
      </c>
      <c r="B367" t="str">
        <f t="shared" ca="1" si="46"/>
        <v>GRP</v>
      </c>
      <c r="C367" t="s">
        <v>260</v>
      </c>
      <c r="D367" s="1" t="s">
        <v>743</v>
      </c>
      <c r="E367">
        <f t="shared" ca="1" si="47"/>
        <v>0</v>
      </c>
      <c r="H367" t="str">
        <f t="shared" ca="1" si="48"/>
        <v>'READY GRP'!</v>
      </c>
      <c r="I367" t="str">
        <f t="shared" ca="1" si="49"/>
        <v>'READY GRP'!</v>
      </c>
      <c r="J367">
        <f t="shared" ca="1" si="52"/>
        <v>0</v>
      </c>
      <c r="K367">
        <f t="shared" ca="1" si="52"/>
        <v>0</v>
      </c>
      <c r="L367">
        <f t="shared" ca="1" si="52"/>
        <v>0</v>
      </c>
      <c r="M367">
        <f t="shared" ca="1" si="52"/>
        <v>0</v>
      </c>
      <c r="N367">
        <f t="shared" ca="1" si="52"/>
        <v>0</v>
      </c>
      <c r="O367" t="str">
        <f t="shared" ca="1" si="50"/>
        <v>E:AC</v>
      </c>
      <c r="P367" t="str">
        <f t="shared" ca="1" si="51"/>
        <v>E10:AC10</v>
      </c>
    </row>
    <row r="368" spans="1:16">
      <c r="A368" t="str">
        <f t="shared" si="45"/>
        <v>01</v>
      </c>
      <c r="B368" t="str">
        <f t="shared" ca="1" si="46"/>
        <v>PU</v>
      </c>
      <c r="C368" t="s">
        <v>752</v>
      </c>
      <c r="D368" s="1" t="s">
        <v>792</v>
      </c>
      <c r="E368">
        <f t="shared" ca="1" si="47"/>
        <v>0</v>
      </c>
      <c r="H368" t="str">
        <f t="shared" ca="1" si="48"/>
        <v>'READY PU'!</v>
      </c>
      <c r="I368">
        <f t="shared" ca="1" si="49"/>
        <v>0</v>
      </c>
      <c r="J368" t="str">
        <f t="shared" ca="1" si="52"/>
        <v>'READY PU'!</v>
      </c>
      <c r="K368">
        <f t="shared" ca="1" si="52"/>
        <v>0</v>
      </c>
      <c r="L368">
        <f t="shared" ca="1" si="52"/>
        <v>0</v>
      </c>
      <c r="M368">
        <f t="shared" ca="1" si="52"/>
        <v>0</v>
      </c>
      <c r="N368">
        <f t="shared" ca="1" si="52"/>
        <v>0</v>
      </c>
      <c r="O368" t="str">
        <f t="shared" ca="1" si="50"/>
        <v>d:T</v>
      </c>
      <c r="P368" t="str">
        <f t="shared" ca="1" si="51"/>
        <v>d10:T10</v>
      </c>
    </row>
    <row r="369" spans="1:16">
      <c r="A369" t="str">
        <f t="shared" si="45"/>
        <v>02</v>
      </c>
      <c r="B369" t="str">
        <f t="shared" ca="1" si="46"/>
        <v>PU</v>
      </c>
      <c r="C369" t="s">
        <v>752</v>
      </c>
      <c r="D369" s="1" t="s">
        <v>793</v>
      </c>
      <c r="E369">
        <f t="shared" ca="1" si="47"/>
        <v>0</v>
      </c>
      <c r="H369" t="str">
        <f t="shared" ca="1" si="48"/>
        <v>'READY PU'!</v>
      </c>
      <c r="I369">
        <f t="shared" ca="1" si="49"/>
        <v>0</v>
      </c>
      <c r="J369" t="str">
        <f t="shared" ca="1" si="52"/>
        <v>'READY PU'!</v>
      </c>
      <c r="K369">
        <f t="shared" ca="1" si="52"/>
        <v>0</v>
      </c>
      <c r="L369">
        <f t="shared" ca="1" si="52"/>
        <v>0</v>
      </c>
      <c r="M369">
        <f t="shared" ca="1" si="52"/>
        <v>0</v>
      </c>
      <c r="N369">
        <f t="shared" ca="1" si="52"/>
        <v>0</v>
      </c>
      <c r="O369" t="str">
        <f t="shared" ca="1" si="50"/>
        <v>d:T</v>
      </c>
      <c r="P369" t="str">
        <f t="shared" ca="1" si="51"/>
        <v>d10:T10</v>
      </c>
    </row>
    <row r="370" spans="1:16">
      <c r="A370" t="str">
        <f t="shared" si="45"/>
        <v>03</v>
      </c>
      <c r="B370" t="str">
        <f t="shared" ca="1" si="46"/>
        <v>PU</v>
      </c>
      <c r="C370" t="s">
        <v>752</v>
      </c>
      <c r="D370" s="1" t="s">
        <v>794</v>
      </c>
      <c r="E370">
        <f t="shared" ca="1" si="47"/>
        <v>0</v>
      </c>
      <c r="H370" t="str">
        <f t="shared" ca="1" si="48"/>
        <v>'READY PU'!</v>
      </c>
      <c r="I370">
        <f t="shared" ca="1" si="49"/>
        <v>0</v>
      </c>
      <c r="J370" t="str">
        <f t="shared" ca="1" si="52"/>
        <v>'READY PU'!</v>
      </c>
      <c r="K370">
        <f t="shared" ca="1" si="52"/>
        <v>0</v>
      </c>
      <c r="L370">
        <f t="shared" ca="1" si="52"/>
        <v>0</v>
      </c>
      <c r="M370">
        <f t="shared" ca="1" si="52"/>
        <v>0</v>
      </c>
      <c r="N370">
        <f t="shared" ca="1" si="52"/>
        <v>0</v>
      </c>
      <c r="O370" t="str">
        <f t="shared" ca="1" si="50"/>
        <v>d:T</v>
      </c>
      <c r="P370" t="str">
        <f t="shared" ca="1" si="51"/>
        <v>d10:T10</v>
      </c>
    </row>
    <row r="371" spans="1:16">
      <c r="A371" t="str">
        <f t="shared" si="45"/>
        <v>04</v>
      </c>
      <c r="B371" t="str">
        <f t="shared" ca="1" si="46"/>
        <v>PU</v>
      </c>
      <c r="C371" t="s">
        <v>752</v>
      </c>
      <c r="D371" s="1" t="s">
        <v>795</v>
      </c>
      <c r="E371">
        <f t="shared" ca="1" si="47"/>
        <v>0</v>
      </c>
      <c r="H371" t="str">
        <f t="shared" ca="1" si="48"/>
        <v>'READY PU'!</v>
      </c>
      <c r="I371">
        <f t="shared" ca="1" si="49"/>
        <v>0</v>
      </c>
      <c r="J371" t="str">
        <f t="shared" ca="1" si="52"/>
        <v>'READY PU'!</v>
      </c>
      <c r="K371">
        <f t="shared" ca="1" si="52"/>
        <v>0</v>
      </c>
      <c r="L371">
        <f t="shared" ca="1" si="52"/>
        <v>0</v>
      </c>
      <c r="M371">
        <f t="shared" ca="1" si="52"/>
        <v>0</v>
      </c>
      <c r="N371">
        <f t="shared" ca="1" si="52"/>
        <v>0</v>
      </c>
      <c r="O371" t="str">
        <f t="shared" ca="1" si="50"/>
        <v>d:T</v>
      </c>
      <c r="P371" t="str">
        <f t="shared" ca="1" si="51"/>
        <v>d10:T10</v>
      </c>
    </row>
    <row r="372" spans="1:16">
      <c r="A372" t="str">
        <f t="shared" si="45"/>
        <v>05</v>
      </c>
      <c r="B372" t="str">
        <f t="shared" ca="1" si="46"/>
        <v>PU</v>
      </c>
      <c r="C372" t="s">
        <v>752</v>
      </c>
      <c r="D372" s="1" t="s">
        <v>796</v>
      </c>
      <c r="E372">
        <f t="shared" ca="1" si="47"/>
        <v>0</v>
      </c>
      <c r="H372" t="str">
        <f t="shared" ca="1" si="48"/>
        <v>'READY PU'!</v>
      </c>
      <c r="I372">
        <f t="shared" ca="1" si="49"/>
        <v>0</v>
      </c>
      <c r="J372" t="str">
        <f t="shared" ca="1" si="52"/>
        <v>'READY PU'!</v>
      </c>
      <c r="K372">
        <f t="shared" ca="1" si="52"/>
        <v>0</v>
      </c>
      <c r="L372">
        <f t="shared" ca="1" si="52"/>
        <v>0</v>
      </c>
      <c r="M372">
        <f t="shared" ca="1" si="52"/>
        <v>0</v>
      </c>
      <c r="N372">
        <f t="shared" ca="1" si="52"/>
        <v>0</v>
      </c>
      <c r="O372" t="str">
        <f t="shared" ca="1" si="50"/>
        <v>d:T</v>
      </c>
      <c r="P372" t="str">
        <f t="shared" ca="1" si="51"/>
        <v>d10:T10</v>
      </c>
    </row>
    <row r="373" spans="1:16">
      <c r="A373" t="str">
        <f t="shared" si="45"/>
        <v>06</v>
      </c>
      <c r="B373" t="str">
        <f t="shared" ca="1" si="46"/>
        <v>PU</v>
      </c>
      <c r="C373" t="s">
        <v>752</v>
      </c>
      <c r="D373" s="1" t="s">
        <v>797</v>
      </c>
      <c r="E373">
        <f t="shared" ca="1" si="47"/>
        <v>0</v>
      </c>
      <c r="H373" t="str">
        <f t="shared" ca="1" si="48"/>
        <v>'READY PU'!</v>
      </c>
      <c r="I373">
        <f t="shared" ca="1" si="49"/>
        <v>0</v>
      </c>
      <c r="J373" t="str">
        <f t="shared" ca="1" si="52"/>
        <v>'READY PU'!</v>
      </c>
      <c r="K373">
        <f t="shared" ca="1" si="52"/>
        <v>0</v>
      </c>
      <c r="L373">
        <f t="shared" ca="1" si="52"/>
        <v>0</v>
      </c>
      <c r="M373">
        <f t="shared" ca="1" si="52"/>
        <v>0</v>
      </c>
      <c r="N373">
        <f t="shared" ca="1" si="52"/>
        <v>0</v>
      </c>
      <c r="O373" t="str">
        <f t="shared" ca="1" si="50"/>
        <v>d:T</v>
      </c>
      <c r="P373" t="str">
        <f t="shared" ca="1" si="51"/>
        <v>d10:T10</v>
      </c>
    </row>
    <row r="374" spans="1:16">
      <c r="A374" t="str">
        <f t="shared" si="45"/>
        <v>09</v>
      </c>
      <c r="B374" t="str">
        <f t="shared" ca="1" si="46"/>
        <v>PU</v>
      </c>
      <c r="C374" t="s">
        <v>752</v>
      </c>
      <c r="D374" s="1" t="s">
        <v>798</v>
      </c>
      <c r="E374">
        <f t="shared" ca="1" si="47"/>
        <v>0</v>
      </c>
      <c r="H374" t="str">
        <f t="shared" ca="1" si="48"/>
        <v>'READY PU'!</v>
      </c>
      <c r="I374">
        <f t="shared" ca="1" si="49"/>
        <v>0</v>
      </c>
      <c r="J374" t="str">
        <f t="shared" ca="1" si="52"/>
        <v>'READY PU'!</v>
      </c>
      <c r="K374">
        <f t="shared" ca="1" si="52"/>
        <v>0</v>
      </c>
      <c r="L374">
        <f t="shared" ca="1" si="52"/>
        <v>0</v>
      </c>
      <c r="M374">
        <f t="shared" ca="1" si="52"/>
        <v>0</v>
      </c>
      <c r="N374">
        <f t="shared" ca="1" si="52"/>
        <v>0</v>
      </c>
      <c r="O374" t="str">
        <f t="shared" ca="1" si="50"/>
        <v>d:T</v>
      </c>
      <c r="P374" t="str">
        <f t="shared" ca="1" si="51"/>
        <v>d10:T10</v>
      </c>
    </row>
    <row r="375" spans="1:16">
      <c r="A375" t="str">
        <f t="shared" si="45"/>
        <v>11</v>
      </c>
      <c r="B375" t="str">
        <f t="shared" ca="1" si="46"/>
        <v>PU</v>
      </c>
      <c r="C375" t="s">
        <v>752</v>
      </c>
      <c r="D375" s="1" t="s">
        <v>799</v>
      </c>
      <c r="E375">
        <f t="shared" ca="1" si="47"/>
        <v>0</v>
      </c>
      <c r="H375" t="str">
        <f t="shared" ca="1" si="48"/>
        <v>'READY PU'!</v>
      </c>
      <c r="I375">
        <f t="shared" ca="1" si="49"/>
        <v>0</v>
      </c>
      <c r="J375" t="str">
        <f t="shared" ca="1" si="52"/>
        <v>'READY PU'!</v>
      </c>
      <c r="K375">
        <f t="shared" ca="1" si="52"/>
        <v>0</v>
      </c>
      <c r="L375">
        <f t="shared" ca="1" si="52"/>
        <v>0</v>
      </c>
      <c r="M375">
        <f t="shared" ca="1" si="52"/>
        <v>0</v>
      </c>
      <c r="N375">
        <f t="shared" ca="1" si="52"/>
        <v>0</v>
      </c>
      <c r="O375" t="str">
        <f t="shared" ca="1" si="50"/>
        <v>d:T</v>
      </c>
      <c r="P375" t="str">
        <f t="shared" ca="1" si="51"/>
        <v>d10:T10</v>
      </c>
    </row>
    <row r="376" spans="1:16">
      <c r="A376" t="str">
        <f t="shared" si="45"/>
        <v>12</v>
      </c>
      <c r="B376" t="str">
        <f t="shared" ca="1" si="46"/>
        <v>PU</v>
      </c>
      <c r="C376" t="s">
        <v>752</v>
      </c>
      <c r="D376" s="1" t="s">
        <v>800</v>
      </c>
      <c r="E376">
        <f t="shared" ca="1" si="47"/>
        <v>0</v>
      </c>
      <c r="H376" t="str">
        <f t="shared" ca="1" si="48"/>
        <v>'READY PU'!</v>
      </c>
      <c r="I376">
        <f t="shared" ca="1" si="49"/>
        <v>0</v>
      </c>
      <c r="J376" t="str">
        <f t="shared" ca="1" si="52"/>
        <v>'READY PU'!</v>
      </c>
      <c r="K376">
        <f t="shared" ca="1" si="52"/>
        <v>0</v>
      </c>
      <c r="L376">
        <f t="shared" ca="1" si="52"/>
        <v>0</v>
      </c>
      <c r="M376">
        <f t="shared" ca="1" si="52"/>
        <v>0</v>
      </c>
      <c r="N376">
        <f t="shared" ca="1" si="52"/>
        <v>0</v>
      </c>
      <c r="O376" t="str">
        <f t="shared" ca="1" si="50"/>
        <v>d:T</v>
      </c>
      <c r="P376" t="str">
        <f t="shared" ca="1" si="51"/>
        <v>d10:T10</v>
      </c>
    </row>
    <row r="377" spans="1:16">
      <c r="A377" t="str">
        <f t="shared" si="45"/>
        <v>14</v>
      </c>
      <c r="B377" t="str">
        <f t="shared" ca="1" si="46"/>
        <v>PU</v>
      </c>
      <c r="C377" t="s">
        <v>752</v>
      </c>
      <c r="D377" s="1" t="s">
        <v>801</v>
      </c>
      <c r="E377">
        <f t="shared" ca="1" si="47"/>
        <v>0</v>
      </c>
      <c r="H377" t="str">
        <f t="shared" ca="1" si="48"/>
        <v>'READY PU'!</v>
      </c>
      <c r="I377">
        <f t="shared" ca="1" si="49"/>
        <v>0</v>
      </c>
      <c r="J377" t="str">
        <f t="shared" ca="1" si="52"/>
        <v>'READY PU'!</v>
      </c>
      <c r="K377">
        <f t="shared" ca="1" si="52"/>
        <v>0</v>
      </c>
      <c r="L377">
        <f t="shared" ca="1" si="52"/>
        <v>0</v>
      </c>
      <c r="M377">
        <f t="shared" ca="1" si="52"/>
        <v>0</v>
      </c>
      <c r="N377">
        <f t="shared" ca="1" si="52"/>
        <v>0</v>
      </c>
      <c r="O377" t="str">
        <f t="shared" ca="1" si="50"/>
        <v>d:T</v>
      </c>
      <c r="P377" t="str">
        <f t="shared" ca="1" si="51"/>
        <v>d10:T10</v>
      </c>
    </row>
    <row r="378" spans="1:16">
      <c r="A378" t="str">
        <f t="shared" si="45"/>
        <v>01</v>
      </c>
      <c r="B378" t="str">
        <f t="shared" ca="1" si="46"/>
        <v>PU</v>
      </c>
      <c r="C378" t="s">
        <v>753</v>
      </c>
      <c r="D378" s="1" t="s">
        <v>802</v>
      </c>
      <c r="E378">
        <f t="shared" ca="1" si="47"/>
        <v>0</v>
      </c>
      <c r="H378" t="str">
        <f t="shared" ca="1" si="48"/>
        <v>'READY PU'!</v>
      </c>
      <c r="I378">
        <f t="shared" ca="1" si="49"/>
        <v>0</v>
      </c>
      <c r="J378" t="str">
        <f t="shared" ca="1" si="52"/>
        <v>'READY PU'!</v>
      </c>
      <c r="K378">
        <f t="shared" ca="1" si="52"/>
        <v>0</v>
      </c>
      <c r="L378">
        <f t="shared" ca="1" si="52"/>
        <v>0</v>
      </c>
      <c r="M378">
        <f t="shared" ca="1" si="52"/>
        <v>0</v>
      </c>
      <c r="N378">
        <f t="shared" ca="1" si="52"/>
        <v>0</v>
      </c>
      <c r="O378" t="str">
        <f t="shared" ca="1" si="50"/>
        <v>d:T</v>
      </c>
      <c r="P378" t="str">
        <f t="shared" ca="1" si="51"/>
        <v>d10:T10</v>
      </c>
    </row>
    <row r="379" spans="1:16">
      <c r="A379" t="str">
        <f t="shared" si="45"/>
        <v>02</v>
      </c>
      <c r="B379" t="str">
        <f t="shared" ca="1" si="46"/>
        <v>PU</v>
      </c>
      <c r="C379" t="s">
        <v>753</v>
      </c>
      <c r="D379" s="1" t="s">
        <v>803</v>
      </c>
      <c r="E379">
        <f t="shared" ca="1" si="47"/>
        <v>0</v>
      </c>
      <c r="H379" t="str">
        <f t="shared" ca="1" si="48"/>
        <v>'READY PU'!</v>
      </c>
      <c r="I379">
        <f t="shared" ca="1" si="49"/>
        <v>0</v>
      </c>
      <c r="J379" t="str">
        <f t="shared" ca="1" si="52"/>
        <v>'READY PU'!</v>
      </c>
      <c r="K379">
        <f t="shared" ca="1" si="52"/>
        <v>0</v>
      </c>
      <c r="L379">
        <f t="shared" ca="1" si="52"/>
        <v>0</v>
      </c>
      <c r="M379">
        <f t="shared" ca="1" si="52"/>
        <v>0</v>
      </c>
      <c r="N379">
        <f t="shared" ca="1" si="52"/>
        <v>0</v>
      </c>
      <c r="O379" t="str">
        <f t="shared" ca="1" si="50"/>
        <v>d:T</v>
      </c>
      <c r="P379" t="str">
        <f t="shared" ca="1" si="51"/>
        <v>d10:T10</v>
      </c>
    </row>
    <row r="380" spans="1:16">
      <c r="A380" t="str">
        <f t="shared" si="45"/>
        <v>03</v>
      </c>
      <c r="B380" t="str">
        <f t="shared" ca="1" si="46"/>
        <v>PU</v>
      </c>
      <c r="C380" t="s">
        <v>753</v>
      </c>
      <c r="D380" s="1" t="s">
        <v>804</v>
      </c>
      <c r="E380">
        <f t="shared" ca="1" si="47"/>
        <v>0</v>
      </c>
      <c r="H380" t="str">
        <f t="shared" ca="1" si="48"/>
        <v>'READY PU'!</v>
      </c>
      <c r="I380">
        <f t="shared" ca="1" si="49"/>
        <v>0</v>
      </c>
      <c r="J380" t="str">
        <f t="shared" ca="1" si="52"/>
        <v>'READY PU'!</v>
      </c>
      <c r="K380">
        <f t="shared" ca="1" si="52"/>
        <v>0</v>
      </c>
      <c r="L380">
        <f t="shared" ca="1" si="52"/>
        <v>0</v>
      </c>
      <c r="M380">
        <f t="shared" ca="1" si="52"/>
        <v>0</v>
      </c>
      <c r="N380">
        <f t="shared" ca="1" si="52"/>
        <v>0</v>
      </c>
      <c r="O380" t="str">
        <f t="shared" ca="1" si="50"/>
        <v>d:T</v>
      </c>
      <c r="P380" t="str">
        <f t="shared" ca="1" si="51"/>
        <v>d10:T10</v>
      </c>
    </row>
    <row r="381" spans="1:16">
      <c r="A381" t="str">
        <f t="shared" si="45"/>
        <v>04</v>
      </c>
      <c r="B381" t="str">
        <f t="shared" ca="1" si="46"/>
        <v>PU</v>
      </c>
      <c r="C381" t="s">
        <v>753</v>
      </c>
      <c r="D381" s="1" t="s">
        <v>805</v>
      </c>
      <c r="E381">
        <f t="shared" ca="1" si="47"/>
        <v>0</v>
      </c>
      <c r="H381" t="str">
        <f t="shared" ca="1" si="48"/>
        <v>'READY PU'!</v>
      </c>
      <c r="I381">
        <f t="shared" ca="1" si="49"/>
        <v>0</v>
      </c>
      <c r="J381" t="str">
        <f t="shared" ca="1" si="52"/>
        <v>'READY PU'!</v>
      </c>
      <c r="K381">
        <f t="shared" ca="1" si="52"/>
        <v>0</v>
      </c>
      <c r="L381">
        <f t="shared" ca="1" si="52"/>
        <v>0</v>
      </c>
      <c r="M381">
        <f t="shared" ca="1" si="52"/>
        <v>0</v>
      </c>
      <c r="N381">
        <f t="shared" ca="1" si="52"/>
        <v>0</v>
      </c>
      <c r="O381" t="str">
        <f t="shared" ca="1" si="50"/>
        <v>d:T</v>
      </c>
      <c r="P381" t="str">
        <f t="shared" ca="1" si="51"/>
        <v>d10:T10</v>
      </c>
    </row>
    <row r="382" spans="1:16">
      <c r="A382" t="str">
        <f t="shared" si="45"/>
        <v>05</v>
      </c>
      <c r="B382" t="str">
        <f t="shared" ca="1" si="46"/>
        <v>PU</v>
      </c>
      <c r="C382" t="s">
        <v>753</v>
      </c>
      <c r="D382" s="1" t="s">
        <v>806</v>
      </c>
      <c r="E382">
        <f t="shared" ca="1" si="47"/>
        <v>0</v>
      </c>
      <c r="H382" t="str">
        <f t="shared" ca="1" si="48"/>
        <v>'READY PU'!</v>
      </c>
      <c r="I382">
        <f t="shared" ca="1" si="49"/>
        <v>0</v>
      </c>
      <c r="J382" t="str">
        <f t="shared" ca="1" si="52"/>
        <v>'READY PU'!</v>
      </c>
      <c r="K382">
        <f t="shared" ca="1" si="52"/>
        <v>0</v>
      </c>
      <c r="L382">
        <f t="shared" ca="1" si="52"/>
        <v>0</v>
      </c>
      <c r="M382">
        <f t="shared" ca="1" si="52"/>
        <v>0</v>
      </c>
      <c r="N382">
        <f t="shared" ca="1" si="52"/>
        <v>0</v>
      </c>
      <c r="O382" t="str">
        <f t="shared" ca="1" si="50"/>
        <v>d:T</v>
      </c>
      <c r="P382" t="str">
        <f t="shared" ca="1" si="51"/>
        <v>d10:T10</v>
      </c>
    </row>
    <row r="383" spans="1:16">
      <c r="A383" t="str">
        <f t="shared" si="45"/>
        <v>06</v>
      </c>
      <c r="B383" t="str">
        <f t="shared" ca="1" si="46"/>
        <v>PU</v>
      </c>
      <c r="C383" t="s">
        <v>753</v>
      </c>
      <c r="D383" s="1" t="s">
        <v>807</v>
      </c>
      <c r="E383">
        <f t="shared" ca="1" si="47"/>
        <v>0</v>
      </c>
      <c r="H383" t="str">
        <f t="shared" ca="1" si="48"/>
        <v>'READY PU'!</v>
      </c>
      <c r="I383">
        <f t="shared" ca="1" si="49"/>
        <v>0</v>
      </c>
      <c r="J383" t="str">
        <f t="shared" ca="1" si="52"/>
        <v>'READY PU'!</v>
      </c>
      <c r="K383">
        <f t="shared" ca="1" si="52"/>
        <v>0</v>
      </c>
      <c r="L383">
        <f t="shared" ca="1" si="52"/>
        <v>0</v>
      </c>
      <c r="M383">
        <f t="shared" ca="1" si="52"/>
        <v>0</v>
      </c>
      <c r="N383">
        <f t="shared" ca="1" si="52"/>
        <v>0</v>
      </c>
      <c r="O383" t="str">
        <f t="shared" ca="1" si="50"/>
        <v>d:T</v>
      </c>
      <c r="P383" t="str">
        <f t="shared" ca="1" si="51"/>
        <v>d10:T10</v>
      </c>
    </row>
    <row r="384" spans="1:16">
      <c r="A384" t="str">
        <f t="shared" si="45"/>
        <v>09</v>
      </c>
      <c r="B384" t="str">
        <f t="shared" ca="1" si="46"/>
        <v>PU</v>
      </c>
      <c r="C384" t="s">
        <v>753</v>
      </c>
      <c r="D384" s="1" t="s">
        <v>808</v>
      </c>
      <c r="E384">
        <f t="shared" ca="1" si="47"/>
        <v>0</v>
      </c>
      <c r="H384" t="str">
        <f t="shared" ca="1" si="48"/>
        <v>'READY PU'!</v>
      </c>
      <c r="I384">
        <f t="shared" ca="1" si="49"/>
        <v>0</v>
      </c>
      <c r="J384" t="str">
        <f t="shared" ca="1" si="52"/>
        <v>'READY PU'!</v>
      </c>
      <c r="K384">
        <f t="shared" ca="1" si="52"/>
        <v>0</v>
      </c>
      <c r="L384">
        <f t="shared" ca="1" si="52"/>
        <v>0</v>
      </c>
      <c r="M384">
        <f t="shared" ca="1" si="52"/>
        <v>0</v>
      </c>
      <c r="N384">
        <f t="shared" ca="1" si="52"/>
        <v>0</v>
      </c>
      <c r="O384" t="str">
        <f t="shared" ca="1" si="50"/>
        <v>d:T</v>
      </c>
      <c r="P384" t="str">
        <f t="shared" ca="1" si="51"/>
        <v>d10:T10</v>
      </c>
    </row>
    <row r="385" spans="1:16">
      <c r="A385" t="str">
        <f t="shared" si="45"/>
        <v>11</v>
      </c>
      <c r="B385" t="str">
        <f t="shared" ca="1" si="46"/>
        <v>PU</v>
      </c>
      <c r="C385" t="s">
        <v>753</v>
      </c>
      <c r="D385" s="1" t="s">
        <v>809</v>
      </c>
      <c r="E385">
        <f t="shared" ca="1" si="47"/>
        <v>0</v>
      </c>
      <c r="H385" t="str">
        <f t="shared" ca="1" si="48"/>
        <v>'READY PU'!</v>
      </c>
      <c r="I385">
        <f t="shared" ca="1" si="49"/>
        <v>0</v>
      </c>
      <c r="J385" t="str">
        <f t="shared" ca="1" si="52"/>
        <v>'READY PU'!</v>
      </c>
      <c r="K385">
        <f t="shared" ca="1" si="52"/>
        <v>0</v>
      </c>
      <c r="L385">
        <f t="shared" ca="1" si="52"/>
        <v>0</v>
      </c>
      <c r="M385">
        <f t="shared" ca="1" si="52"/>
        <v>0</v>
      </c>
      <c r="N385">
        <f t="shared" ca="1" si="52"/>
        <v>0</v>
      </c>
      <c r="O385" t="str">
        <f t="shared" ca="1" si="50"/>
        <v>d:T</v>
      </c>
      <c r="P385" t="str">
        <f t="shared" ca="1" si="51"/>
        <v>d10:T10</v>
      </c>
    </row>
    <row r="386" spans="1:16">
      <c r="A386" t="str">
        <f t="shared" si="45"/>
        <v>12</v>
      </c>
      <c r="B386" t="str">
        <f t="shared" ca="1" si="46"/>
        <v>PU</v>
      </c>
      <c r="C386" t="s">
        <v>753</v>
      </c>
      <c r="D386" s="1" t="s">
        <v>810</v>
      </c>
      <c r="E386">
        <f t="shared" ca="1" si="47"/>
        <v>0</v>
      </c>
      <c r="H386" t="str">
        <f t="shared" ca="1" si="48"/>
        <v>'READY PU'!</v>
      </c>
      <c r="I386">
        <f t="shared" ca="1" si="49"/>
        <v>0</v>
      </c>
      <c r="J386" t="str">
        <f t="shared" ca="1" si="52"/>
        <v>'READY PU'!</v>
      </c>
      <c r="K386">
        <f t="shared" ca="1" si="52"/>
        <v>0</v>
      </c>
      <c r="L386">
        <f t="shared" ca="1" si="52"/>
        <v>0</v>
      </c>
      <c r="M386">
        <f t="shared" ca="1" si="52"/>
        <v>0</v>
      </c>
      <c r="N386">
        <f t="shared" ca="1" si="52"/>
        <v>0</v>
      </c>
      <c r="O386" t="str">
        <f t="shared" ca="1" si="50"/>
        <v>d:T</v>
      </c>
      <c r="P386" t="str">
        <f t="shared" ca="1" si="51"/>
        <v>d10:T10</v>
      </c>
    </row>
    <row r="387" spans="1:16">
      <c r="A387" t="str">
        <f t="shared" si="45"/>
        <v>14</v>
      </c>
      <c r="B387" t="str">
        <f t="shared" ca="1" si="46"/>
        <v>PU</v>
      </c>
      <c r="C387" t="s">
        <v>753</v>
      </c>
      <c r="D387" s="1" t="s">
        <v>811</v>
      </c>
      <c r="E387">
        <f t="shared" ca="1" si="47"/>
        <v>0</v>
      </c>
      <c r="H387" t="str">
        <f t="shared" ca="1" si="48"/>
        <v>'READY PU'!</v>
      </c>
      <c r="I387">
        <f t="shared" ca="1" si="49"/>
        <v>0</v>
      </c>
      <c r="J387" t="str">
        <f t="shared" ca="1" si="52"/>
        <v>'READY PU'!</v>
      </c>
      <c r="K387">
        <f t="shared" ca="1" si="52"/>
        <v>0</v>
      </c>
      <c r="L387">
        <f t="shared" ca="1" si="52"/>
        <v>0</v>
      </c>
      <c r="M387">
        <f t="shared" ca="1" si="52"/>
        <v>0</v>
      </c>
      <c r="N387">
        <f t="shared" ca="1" si="52"/>
        <v>0</v>
      </c>
      <c r="O387" t="str">
        <f t="shared" ca="1" si="50"/>
        <v>d:T</v>
      </c>
      <c r="P387" t="str">
        <f t="shared" ca="1" si="51"/>
        <v>d10:T10</v>
      </c>
    </row>
    <row r="388" spans="1:16">
      <c r="A388" t="str">
        <f t="shared" si="45"/>
        <v>01</v>
      </c>
      <c r="B388" t="str">
        <f t="shared" ca="1" si="46"/>
        <v>PU</v>
      </c>
      <c r="C388" t="s">
        <v>754</v>
      </c>
      <c r="D388" s="1" t="s">
        <v>812</v>
      </c>
      <c r="E388">
        <f t="shared" ca="1" si="47"/>
        <v>0</v>
      </c>
      <c r="H388" t="str">
        <f t="shared" ca="1" si="48"/>
        <v>'READY PU'!</v>
      </c>
      <c r="I388">
        <f t="shared" ca="1" si="49"/>
        <v>0</v>
      </c>
      <c r="J388" t="str">
        <f t="shared" ref="J388:N438" ca="1" si="53">IF(IFERROR(VLOOKUP($C388,INDIRECT(J$14&amp;"D:D"),1,FALSE),0)&lt;&gt;0,J$14,0)</f>
        <v>'READY PU'!</v>
      </c>
      <c r="K388">
        <f t="shared" ca="1" si="53"/>
        <v>0</v>
      </c>
      <c r="L388">
        <f t="shared" ca="1" si="53"/>
        <v>0</v>
      </c>
      <c r="M388">
        <f t="shared" ca="1" si="53"/>
        <v>0</v>
      </c>
      <c r="N388">
        <f t="shared" ca="1" si="53"/>
        <v>0</v>
      </c>
      <c r="O388" t="str">
        <f t="shared" ca="1" si="50"/>
        <v>d:T</v>
      </c>
      <c r="P388" t="str">
        <f t="shared" ca="1" si="51"/>
        <v>d10:T10</v>
      </c>
    </row>
    <row r="389" spans="1:16">
      <c r="A389" t="str">
        <f t="shared" si="45"/>
        <v>02</v>
      </c>
      <c r="B389" t="str">
        <f t="shared" ca="1" si="46"/>
        <v>PU</v>
      </c>
      <c r="C389" t="s">
        <v>754</v>
      </c>
      <c r="D389" s="1" t="s">
        <v>813</v>
      </c>
      <c r="E389">
        <f t="shared" ca="1" si="47"/>
        <v>0</v>
      </c>
      <c r="H389" t="str">
        <f t="shared" ca="1" si="48"/>
        <v>'READY PU'!</v>
      </c>
      <c r="I389">
        <f t="shared" ca="1" si="49"/>
        <v>0</v>
      </c>
      <c r="J389" t="str">
        <f t="shared" ca="1" si="53"/>
        <v>'READY PU'!</v>
      </c>
      <c r="K389">
        <f t="shared" ca="1" si="53"/>
        <v>0</v>
      </c>
      <c r="L389">
        <f t="shared" ca="1" si="53"/>
        <v>0</v>
      </c>
      <c r="M389">
        <f t="shared" ca="1" si="53"/>
        <v>0</v>
      </c>
      <c r="N389">
        <f t="shared" ca="1" si="53"/>
        <v>0</v>
      </c>
      <c r="O389" t="str">
        <f t="shared" ca="1" si="50"/>
        <v>d:T</v>
      </c>
      <c r="P389" t="str">
        <f t="shared" ca="1" si="51"/>
        <v>d10:T10</v>
      </c>
    </row>
    <row r="390" spans="1:16">
      <c r="A390" t="str">
        <f t="shared" si="45"/>
        <v>03</v>
      </c>
      <c r="B390" t="str">
        <f t="shared" ca="1" si="46"/>
        <v>PU</v>
      </c>
      <c r="C390" t="s">
        <v>754</v>
      </c>
      <c r="D390" s="1" t="s">
        <v>814</v>
      </c>
      <c r="E390">
        <f t="shared" ca="1" si="47"/>
        <v>0</v>
      </c>
      <c r="H390" t="str">
        <f t="shared" ca="1" si="48"/>
        <v>'READY PU'!</v>
      </c>
      <c r="I390">
        <f t="shared" ca="1" si="49"/>
        <v>0</v>
      </c>
      <c r="J390" t="str">
        <f t="shared" ca="1" si="53"/>
        <v>'READY PU'!</v>
      </c>
      <c r="K390">
        <f t="shared" ca="1" si="53"/>
        <v>0</v>
      </c>
      <c r="L390">
        <f t="shared" ca="1" si="53"/>
        <v>0</v>
      </c>
      <c r="M390">
        <f t="shared" ca="1" si="53"/>
        <v>0</v>
      </c>
      <c r="N390">
        <f t="shared" ca="1" si="53"/>
        <v>0</v>
      </c>
      <c r="O390" t="str">
        <f t="shared" ca="1" si="50"/>
        <v>d:T</v>
      </c>
      <c r="P390" t="str">
        <f t="shared" ca="1" si="51"/>
        <v>d10:T10</v>
      </c>
    </row>
    <row r="391" spans="1:16">
      <c r="A391" t="str">
        <f t="shared" si="45"/>
        <v>04</v>
      </c>
      <c r="B391" t="str">
        <f t="shared" ca="1" si="46"/>
        <v>PU</v>
      </c>
      <c r="C391" t="s">
        <v>754</v>
      </c>
      <c r="D391" s="1" t="s">
        <v>815</v>
      </c>
      <c r="E391">
        <f t="shared" ca="1" si="47"/>
        <v>0</v>
      </c>
      <c r="H391" t="str">
        <f t="shared" ca="1" si="48"/>
        <v>'READY PU'!</v>
      </c>
      <c r="I391">
        <f t="shared" ca="1" si="49"/>
        <v>0</v>
      </c>
      <c r="J391" t="str">
        <f t="shared" ca="1" si="53"/>
        <v>'READY PU'!</v>
      </c>
      <c r="K391">
        <f t="shared" ca="1" si="53"/>
        <v>0</v>
      </c>
      <c r="L391">
        <f t="shared" ca="1" si="53"/>
        <v>0</v>
      </c>
      <c r="M391">
        <f t="shared" ca="1" si="53"/>
        <v>0</v>
      </c>
      <c r="N391">
        <f t="shared" ca="1" si="53"/>
        <v>0</v>
      </c>
      <c r="O391" t="str">
        <f t="shared" ca="1" si="50"/>
        <v>d:T</v>
      </c>
      <c r="P391" t="str">
        <f t="shared" ca="1" si="51"/>
        <v>d10:T10</v>
      </c>
    </row>
    <row r="392" spans="1:16">
      <c r="A392" t="str">
        <f t="shared" si="45"/>
        <v>05</v>
      </c>
      <c r="B392" t="str">
        <f t="shared" ca="1" si="46"/>
        <v>PU</v>
      </c>
      <c r="C392" t="s">
        <v>754</v>
      </c>
      <c r="D392" s="1" t="s">
        <v>816</v>
      </c>
      <c r="E392">
        <f t="shared" ca="1" si="47"/>
        <v>0</v>
      </c>
      <c r="H392" t="str">
        <f t="shared" ca="1" si="48"/>
        <v>'READY PU'!</v>
      </c>
      <c r="I392">
        <f t="shared" ca="1" si="49"/>
        <v>0</v>
      </c>
      <c r="J392" t="str">
        <f t="shared" ca="1" si="53"/>
        <v>'READY PU'!</v>
      </c>
      <c r="K392">
        <f t="shared" ca="1" si="53"/>
        <v>0</v>
      </c>
      <c r="L392">
        <f t="shared" ca="1" si="53"/>
        <v>0</v>
      </c>
      <c r="M392">
        <f t="shared" ca="1" si="53"/>
        <v>0</v>
      </c>
      <c r="N392">
        <f t="shared" ca="1" si="53"/>
        <v>0</v>
      </c>
      <c r="O392" t="str">
        <f t="shared" ca="1" si="50"/>
        <v>d:T</v>
      </c>
      <c r="P392" t="str">
        <f t="shared" ca="1" si="51"/>
        <v>d10:T10</v>
      </c>
    </row>
    <row r="393" spans="1:16">
      <c r="A393" t="str">
        <f t="shared" si="45"/>
        <v>06</v>
      </c>
      <c r="B393" t="str">
        <f t="shared" ca="1" si="46"/>
        <v>PU</v>
      </c>
      <c r="C393" t="s">
        <v>754</v>
      </c>
      <c r="D393" s="1" t="s">
        <v>817</v>
      </c>
      <c r="E393">
        <f t="shared" ca="1" si="47"/>
        <v>0</v>
      </c>
      <c r="H393" t="str">
        <f t="shared" ca="1" si="48"/>
        <v>'READY PU'!</v>
      </c>
      <c r="I393">
        <f t="shared" ca="1" si="49"/>
        <v>0</v>
      </c>
      <c r="J393" t="str">
        <f t="shared" ca="1" si="53"/>
        <v>'READY PU'!</v>
      </c>
      <c r="K393">
        <f t="shared" ca="1" si="53"/>
        <v>0</v>
      </c>
      <c r="L393">
        <f t="shared" ca="1" si="53"/>
        <v>0</v>
      </c>
      <c r="M393">
        <f t="shared" ca="1" si="53"/>
        <v>0</v>
      </c>
      <c r="N393">
        <f t="shared" ca="1" si="53"/>
        <v>0</v>
      </c>
      <c r="O393" t="str">
        <f t="shared" ca="1" si="50"/>
        <v>d:T</v>
      </c>
      <c r="P393" t="str">
        <f t="shared" ca="1" si="51"/>
        <v>d10:T10</v>
      </c>
    </row>
    <row r="394" spans="1:16">
      <c r="A394" t="str">
        <f t="shared" si="45"/>
        <v>09</v>
      </c>
      <c r="B394" t="str">
        <f t="shared" ca="1" si="46"/>
        <v>PU</v>
      </c>
      <c r="C394" t="s">
        <v>754</v>
      </c>
      <c r="D394" s="1" t="s">
        <v>818</v>
      </c>
      <c r="E394">
        <f t="shared" ca="1" si="47"/>
        <v>0</v>
      </c>
      <c r="H394" t="str">
        <f t="shared" ca="1" si="48"/>
        <v>'READY PU'!</v>
      </c>
      <c r="I394">
        <f t="shared" ca="1" si="49"/>
        <v>0</v>
      </c>
      <c r="J394" t="str">
        <f t="shared" ca="1" si="53"/>
        <v>'READY PU'!</v>
      </c>
      <c r="K394">
        <f t="shared" ca="1" si="53"/>
        <v>0</v>
      </c>
      <c r="L394">
        <f t="shared" ca="1" si="53"/>
        <v>0</v>
      </c>
      <c r="M394">
        <f t="shared" ca="1" si="53"/>
        <v>0</v>
      </c>
      <c r="N394">
        <f t="shared" ca="1" si="53"/>
        <v>0</v>
      </c>
      <c r="O394" t="str">
        <f t="shared" ca="1" si="50"/>
        <v>d:T</v>
      </c>
      <c r="P394" t="str">
        <f t="shared" ca="1" si="51"/>
        <v>d10:T10</v>
      </c>
    </row>
    <row r="395" spans="1:16">
      <c r="A395" t="str">
        <f t="shared" si="45"/>
        <v>11</v>
      </c>
      <c r="B395" t="str">
        <f t="shared" ca="1" si="46"/>
        <v>PU</v>
      </c>
      <c r="C395" t="s">
        <v>754</v>
      </c>
      <c r="D395" s="1" t="s">
        <v>819</v>
      </c>
      <c r="E395">
        <f t="shared" ca="1" si="47"/>
        <v>0</v>
      </c>
      <c r="H395" t="str">
        <f t="shared" ca="1" si="48"/>
        <v>'READY PU'!</v>
      </c>
      <c r="I395">
        <f t="shared" ca="1" si="49"/>
        <v>0</v>
      </c>
      <c r="J395" t="str">
        <f t="shared" ca="1" si="53"/>
        <v>'READY PU'!</v>
      </c>
      <c r="K395">
        <f t="shared" ca="1" si="53"/>
        <v>0</v>
      </c>
      <c r="L395">
        <f t="shared" ca="1" si="53"/>
        <v>0</v>
      </c>
      <c r="M395">
        <f t="shared" ca="1" si="53"/>
        <v>0</v>
      </c>
      <c r="N395">
        <f t="shared" ca="1" si="53"/>
        <v>0</v>
      </c>
      <c r="O395" t="str">
        <f t="shared" ca="1" si="50"/>
        <v>d:T</v>
      </c>
      <c r="P395" t="str">
        <f t="shared" ca="1" si="51"/>
        <v>d10:T10</v>
      </c>
    </row>
    <row r="396" spans="1:16">
      <c r="A396" t="str">
        <f t="shared" si="45"/>
        <v>12</v>
      </c>
      <c r="B396" t="str">
        <f t="shared" ca="1" si="46"/>
        <v>PU</v>
      </c>
      <c r="C396" t="s">
        <v>754</v>
      </c>
      <c r="D396" s="1" t="s">
        <v>820</v>
      </c>
      <c r="E396">
        <f t="shared" ca="1" si="47"/>
        <v>0</v>
      </c>
      <c r="H396" t="str">
        <f t="shared" ca="1" si="48"/>
        <v>'READY PU'!</v>
      </c>
      <c r="I396">
        <f t="shared" ca="1" si="49"/>
        <v>0</v>
      </c>
      <c r="J396" t="str">
        <f t="shared" ca="1" si="53"/>
        <v>'READY PU'!</v>
      </c>
      <c r="K396">
        <f t="shared" ca="1" si="53"/>
        <v>0</v>
      </c>
      <c r="L396">
        <f t="shared" ca="1" si="53"/>
        <v>0</v>
      </c>
      <c r="M396">
        <f t="shared" ca="1" si="53"/>
        <v>0</v>
      </c>
      <c r="N396">
        <f t="shared" ca="1" si="53"/>
        <v>0</v>
      </c>
      <c r="O396" t="str">
        <f t="shared" ca="1" si="50"/>
        <v>d:T</v>
      </c>
      <c r="P396" t="str">
        <f t="shared" ca="1" si="51"/>
        <v>d10:T10</v>
      </c>
    </row>
    <row r="397" spans="1:16">
      <c r="A397" t="str">
        <f t="shared" si="45"/>
        <v>14</v>
      </c>
      <c r="B397" t="str">
        <f t="shared" ca="1" si="46"/>
        <v>PU</v>
      </c>
      <c r="C397" t="s">
        <v>754</v>
      </c>
      <c r="D397" s="1" t="s">
        <v>821</v>
      </c>
      <c r="E397">
        <f t="shared" ca="1" si="47"/>
        <v>0</v>
      </c>
      <c r="H397" t="str">
        <f t="shared" ca="1" si="48"/>
        <v>'READY PU'!</v>
      </c>
      <c r="I397">
        <f t="shared" ca="1" si="49"/>
        <v>0</v>
      </c>
      <c r="J397" t="str">
        <f t="shared" ca="1" si="53"/>
        <v>'READY PU'!</v>
      </c>
      <c r="K397">
        <f t="shared" ca="1" si="53"/>
        <v>0</v>
      </c>
      <c r="L397">
        <f t="shared" ca="1" si="53"/>
        <v>0</v>
      </c>
      <c r="M397">
        <f t="shared" ca="1" si="53"/>
        <v>0</v>
      </c>
      <c r="N397">
        <f t="shared" ca="1" si="53"/>
        <v>0</v>
      </c>
      <c r="O397" t="str">
        <f t="shared" ca="1" si="50"/>
        <v>d:T</v>
      </c>
      <c r="P397" t="str">
        <f t="shared" ca="1" si="51"/>
        <v>d10:T10</v>
      </c>
    </row>
    <row r="398" spans="1:16">
      <c r="A398" t="str">
        <f t="shared" si="45"/>
        <v>01</v>
      </c>
      <c r="B398" t="str">
        <f t="shared" ca="1" si="46"/>
        <v>PU</v>
      </c>
      <c r="C398" t="s">
        <v>755</v>
      </c>
      <c r="D398" s="1" t="s">
        <v>822</v>
      </c>
      <c r="E398">
        <f t="shared" ca="1" si="47"/>
        <v>0</v>
      </c>
      <c r="H398" t="str">
        <f t="shared" ca="1" si="48"/>
        <v>'READY PU'!</v>
      </c>
      <c r="I398">
        <f t="shared" ca="1" si="49"/>
        <v>0</v>
      </c>
      <c r="J398" t="str">
        <f t="shared" ca="1" si="53"/>
        <v>'READY PU'!</v>
      </c>
      <c r="K398">
        <f t="shared" ca="1" si="53"/>
        <v>0</v>
      </c>
      <c r="L398">
        <f t="shared" ca="1" si="53"/>
        <v>0</v>
      </c>
      <c r="M398">
        <f t="shared" ca="1" si="53"/>
        <v>0</v>
      </c>
      <c r="N398">
        <f t="shared" ca="1" si="53"/>
        <v>0</v>
      </c>
      <c r="O398" t="str">
        <f t="shared" ca="1" si="50"/>
        <v>d:T</v>
      </c>
      <c r="P398" t="str">
        <f t="shared" ca="1" si="51"/>
        <v>d10:T10</v>
      </c>
    </row>
    <row r="399" spans="1:16">
      <c r="A399" t="str">
        <f t="shared" si="45"/>
        <v>02</v>
      </c>
      <c r="B399" t="str">
        <f t="shared" ca="1" si="46"/>
        <v>PU</v>
      </c>
      <c r="C399" t="s">
        <v>755</v>
      </c>
      <c r="D399" s="1" t="s">
        <v>823</v>
      </c>
      <c r="E399">
        <f t="shared" ca="1" si="47"/>
        <v>0</v>
      </c>
      <c r="H399" t="str">
        <f t="shared" ca="1" si="48"/>
        <v>'READY PU'!</v>
      </c>
      <c r="I399">
        <f t="shared" ca="1" si="49"/>
        <v>0</v>
      </c>
      <c r="J399" t="str">
        <f t="shared" ca="1" si="53"/>
        <v>'READY PU'!</v>
      </c>
      <c r="K399">
        <f t="shared" ca="1" si="53"/>
        <v>0</v>
      </c>
      <c r="L399">
        <f t="shared" ca="1" si="53"/>
        <v>0</v>
      </c>
      <c r="M399">
        <f t="shared" ca="1" si="53"/>
        <v>0</v>
      </c>
      <c r="N399">
        <f t="shared" ca="1" si="53"/>
        <v>0</v>
      </c>
      <c r="O399" t="str">
        <f t="shared" ca="1" si="50"/>
        <v>d:T</v>
      </c>
      <c r="P399" t="str">
        <f t="shared" ca="1" si="51"/>
        <v>d10:T10</v>
      </c>
    </row>
    <row r="400" spans="1:16">
      <c r="A400" t="str">
        <f t="shared" ref="A400:A463" si="54">MID(D400,LEN(C400)+2,LEN(D400)-LEN(C400))</f>
        <v>03</v>
      </c>
      <c r="B400" t="str">
        <f t="shared" ref="B400:B463" ca="1" si="55">VLOOKUP(H400,$A$1:$K$6,11,FALSE)</f>
        <v>PU</v>
      </c>
      <c r="C400" t="s">
        <v>755</v>
      </c>
      <c r="D400" s="1" t="s">
        <v>824</v>
      </c>
      <c r="E400">
        <f t="shared" ref="E400:E463" ca="1" si="56">IFERROR(VLOOKUP(C400,INDIRECT($H400&amp;$O400),MATCH($A400,INDIRECT($H400&amp;$P400),0),FALSE),0)</f>
        <v>0</v>
      </c>
      <c r="H400" t="str">
        <f t="shared" ref="H400:H463" ca="1" si="57">IF(I400&lt;&gt;0,I400,IF(J400&lt;&gt;0,J400,IF(K400&lt;&gt;0,K400,IF(L400&lt;&gt;0,L400,IF(M400&lt;&gt;0,M400,N400)))))</f>
        <v>'READY PU'!</v>
      </c>
      <c r="I400">
        <f t="shared" ref="I400:I463" ca="1" si="58">IF(IFERROR(VLOOKUP($C400,INDIRECT(I$14&amp;"E:E"),1,FALSE),0)&lt;&gt;0,I$14,0)</f>
        <v>0</v>
      </c>
      <c r="J400" t="str">
        <f t="shared" ca="1" si="53"/>
        <v>'READY PU'!</v>
      </c>
      <c r="K400">
        <f t="shared" ca="1" si="53"/>
        <v>0</v>
      </c>
      <c r="L400">
        <f t="shared" ca="1" si="53"/>
        <v>0</v>
      </c>
      <c r="M400">
        <f t="shared" ca="1" si="53"/>
        <v>0</v>
      </c>
      <c r="N400">
        <f t="shared" ca="1" si="53"/>
        <v>0</v>
      </c>
      <c r="O400" t="str">
        <f t="shared" ref="O400:O463" ca="1" si="59">VLOOKUP($H400,$G$8:$I$13,2,FALSE)</f>
        <v>d:T</v>
      </c>
      <c r="P400" t="str">
        <f t="shared" ref="P400:P463" ca="1" si="60">VLOOKUP($H400,$G$8:$I$13,3,FALSE)</f>
        <v>d10:T10</v>
      </c>
    </row>
    <row r="401" spans="1:16">
      <c r="A401" t="str">
        <f t="shared" si="54"/>
        <v>04</v>
      </c>
      <c r="B401" t="str">
        <f t="shared" ca="1" si="55"/>
        <v>PU</v>
      </c>
      <c r="C401" t="s">
        <v>755</v>
      </c>
      <c r="D401" s="1" t="s">
        <v>825</v>
      </c>
      <c r="E401">
        <f t="shared" ca="1" si="56"/>
        <v>0</v>
      </c>
      <c r="H401" t="str">
        <f t="shared" ca="1" si="57"/>
        <v>'READY PU'!</v>
      </c>
      <c r="I401">
        <f t="shared" ca="1" si="58"/>
        <v>0</v>
      </c>
      <c r="J401" t="str">
        <f t="shared" ca="1" si="53"/>
        <v>'READY PU'!</v>
      </c>
      <c r="K401">
        <f t="shared" ca="1" si="53"/>
        <v>0</v>
      </c>
      <c r="L401">
        <f t="shared" ca="1" si="53"/>
        <v>0</v>
      </c>
      <c r="M401">
        <f t="shared" ca="1" si="53"/>
        <v>0</v>
      </c>
      <c r="N401">
        <f t="shared" ca="1" si="53"/>
        <v>0</v>
      </c>
      <c r="O401" t="str">
        <f t="shared" ca="1" si="59"/>
        <v>d:T</v>
      </c>
      <c r="P401" t="str">
        <f t="shared" ca="1" si="60"/>
        <v>d10:T10</v>
      </c>
    </row>
    <row r="402" spans="1:16">
      <c r="A402" t="str">
        <f t="shared" si="54"/>
        <v>05</v>
      </c>
      <c r="B402" t="str">
        <f t="shared" ca="1" si="55"/>
        <v>PU</v>
      </c>
      <c r="C402" t="s">
        <v>755</v>
      </c>
      <c r="D402" s="1" t="s">
        <v>826</v>
      </c>
      <c r="E402">
        <f t="shared" ca="1" si="56"/>
        <v>0</v>
      </c>
      <c r="H402" t="str">
        <f t="shared" ca="1" si="57"/>
        <v>'READY PU'!</v>
      </c>
      <c r="I402">
        <f t="shared" ca="1" si="58"/>
        <v>0</v>
      </c>
      <c r="J402" t="str">
        <f t="shared" ca="1" si="53"/>
        <v>'READY PU'!</v>
      </c>
      <c r="K402">
        <f t="shared" ca="1" si="53"/>
        <v>0</v>
      </c>
      <c r="L402">
        <f t="shared" ca="1" si="53"/>
        <v>0</v>
      </c>
      <c r="M402">
        <f t="shared" ca="1" si="53"/>
        <v>0</v>
      </c>
      <c r="N402">
        <f t="shared" ca="1" si="53"/>
        <v>0</v>
      </c>
      <c r="O402" t="str">
        <f t="shared" ca="1" si="59"/>
        <v>d:T</v>
      </c>
      <c r="P402" t="str">
        <f t="shared" ca="1" si="60"/>
        <v>d10:T10</v>
      </c>
    </row>
    <row r="403" spans="1:16">
      <c r="A403" t="str">
        <f t="shared" si="54"/>
        <v>06</v>
      </c>
      <c r="B403" t="str">
        <f t="shared" ca="1" si="55"/>
        <v>PU</v>
      </c>
      <c r="C403" t="s">
        <v>755</v>
      </c>
      <c r="D403" s="1" t="s">
        <v>827</v>
      </c>
      <c r="E403">
        <f t="shared" ca="1" si="56"/>
        <v>0</v>
      </c>
      <c r="H403" t="str">
        <f t="shared" ca="1" si="57"/>
        <v>'READY PU'!</v>
      </c>
      <c r="I403">
        <f t="shared" ca="1" si="58"/>
        <v>0</v>
      </c>
      <c r="J403" t="str">
        <f t="shared" ca="1" si="53"/>
        <v>'READY PU'!</v>
      </c>
      <c r="K403">
        <f t="shared" ca="1" si="53"/>
        <v>0</v>
      </c>
      <c r="L403">
        <f t="shared" ca="1" si="53"/>
        <v>0</v>
      </c>
      <c r="M403">
        <f t="shared" ca="1" si="53"/>
        <v>0</v>
      </c>
      <c r="N403">
        <f t="shared" ca="1" si="53"/>
        <v>0</v>
      </c>
      <c r="O403" t="str">
        <f t="shared" ca="1" si="59"/>
        <v>d:T</v>
      </c>
      <c r="P403" t="str">
        <f t="shared" ca="1" si="60"/>
        <v>d10:T10</v>
      </c>
    </row>
    <row r="404" spans="1:16">
      <c r="A404" t="str">
        <f t="shared" si="54"/>
        <v>09</v>
      </c>
      <c r="B404" t="str">
        <f t="shared" ca="1" si="55"/>
        <v>PU</v>
      </c>
      <c r="C404" t="s">
        <v>755</v>
      </c>
      <c r="D404" s="1" t="s">
        <v>828</v>
      </c>
      <c r="E404">
        <f t="shared" ca="1" si="56"/>
        <v>0</v>
      </c>
      <c r="H404" t="str">
        <f t="shared" ca="1" si="57"/>
        <v>'READY PU'!</v>
      </c>
      <c r="I404">
        <f t="shared" ca="1" si="58"/>
        <v>0</v>
      </c>
      <c r="J404" t="str">
        <f t="shared" ca="1" si="53"/>
        <v>'READY PU'!</v>
      </c>
      <c r="K404">
        <f t="shared" ca="1" si="53"/>
        <v>0</v>
      </c>
      <c r="L404">
        <f t="shared" ca="1" si="53"/>
        <v>0</v>
      </c>
      <c r="M404">
        <f t="shared" ca="1" si="53"/>
        <v>0</v>
      </c>
      <c r="N404">
        <f t="shared" ca="1" si="53"/>
        <v>0</v>
      </c>
      <c r="O404" t="str">
        <f t="shared" ca="1" si="59"/>
        <v>d:T</v>
      </c>
      <c r="P404" t="str">
        <f t="shared" ca="1" si="60"/>
        <v>d10:T10</v>
      </c>
    </row>
    <row r="405" spans="1:16">
      <c r="A405" t="str">
        <f t="shared" si="54"/>
        <v>11</v>
      </c>
      <c r="B405" t="str">
        <f t="shared" ca="1" si="55"/>
        <v>PU</v>
      </c>
      <c r="C405" t="s">
        <v>755</v>
      </c>
      <c r="D405" s="1" t="s">
        <v>829</v>
      </c>
      <c r="E405">
        <f t="shared" ca="1" si="56"/>
        <v>0</v>
      </c>
      <c r="H405" t="str">
        <f t="shared" ca="1" si="57"/>
        <v>'READY PU'!</v>
      </c>
      <c r="I405">
        <f t="shared" ca="1" si="58"/>
        <v>0</v>
      </c>
      <c r="J405" t="str">
        <f t="shared" ca="1" si="53"/>
        <v>'READY PU'!</v>
      </c>
      <c r="K405">
        <f t="shared" ca="1" si="53"/>
        <v>0</v>
      </c>
      <c r="L405">
        <f t="shared" ca="1" si="53"/>
        <v>0</v>
      </c>
      <c r="M405">
        <f t="shared" ca="1" si="53"/>
        <v>0</v>
      </c>
      <c r="N405">
        <f t="shared" ca="1" si="53"/>
        <v>0</v>
      </c>
      <c r="O405" t="str">
        <f t="shared" ca="1" si="59"/>
        <v>d:T</v>
      </c>
      <c r="P405" t="str">
        <f t="shared" ca="1" si="60"/>
        <v>d10:T10</v>
      </c>
    </row>
    <row r="406" spans="1:16">
      <c r="A406" t="str">
        <f t="shared" si="54"/>
        <v>12</v>
      </c>
      <c r="B406" t="str">
        <f t="shared" ca="1" si="55"/>
        <v>PU</v>
      </c>
      <c r="C406" t="s">
        <v>755</v>
      </c>
      <c r="D406" s="1" t="s">
        <v>830</v>
      </c>
      <c r="E406">
        <f t="shared" ca="1" si="56"/>
        <v>0</v>
      </c>
      <c r="H406" t="str">
        <f t="shared" ca="1" si="57"/>
        <v>'READY PU'!</v>
      </c>
      <c r="I406">
        <f t="shared" ca="1" si="58"/>
        <v>0</v>
      </c>
      <c r="J406" t="str">
        <f t="shared" ca="1" si="53"/>
        <v>'READY PU'!</v>
      </c>
      <c r="K406">
        <f t="shared" ca="1" si="53"/>
        <v>0</v>
      </c>
      <c r="L406">
        <f t="shared" ca="1" si="53"/>
        <v>0</v>
      </c>
      <c r="M406">
        <f t="shared" ca="1" si="53"/>
        <v>0</v>
      </c>
      <c r="N406">
        <f t="shared" ca="1" si="53"/>
        <v>0</v>
      </c>
      <c r="O406" t="str">
        <f t="shared" ca="1" si="59"/>
        <v>d:T</v>
      </c>
      <c r="P406" t="str">
        <f t="shared" ca="1" si="60"/>
        <v>d10:T10</v>
      </c>
    </row>
    <row r="407" spans="1:16">
      <c r="A407" t="str">
        <f t="shared" si="54"/>
        <v>14</v>
      </c>
      <c r="B407" t="str">
        <f t="shared" ca="1" si="55"/>
        <v>PU</v>
      </c>
      <c r="C407" t="s">
        <v>755</v>
      </c>
      <c r="D407" s="1" t="s">
        <v>831</v>
      </c>
      <c r="E407">
        <f t="shared" ca="1" si="56"/>
        <v>0</v>
      </c>
      <c r="H407" t="str">
        <f t="shared" ca="1" si="57"/>
        <v>'READY PU'!</v>
      </c>
      <c r="I407">
        <f t="shared" ca="1" si="58"/>
        <v>0</v>
      </c>
      <c r="J407" t="str">
        <f t="shared" ca="1" si="53"/>
        <v>'READY PU'!</v>
      </c>
      <c r="K407">
        <f t="shared" ca="1" si="53"/>
        <v>0</v>
      </c>
      <c r="L407">
        <f t="shared" ca="1" si="53"/>
        <v>0</v>
      </c>
      <c r="M407">
        <f t="shared" ca="1" si="53"/>
        <v>0</v>
      </c>
      <c r="N407">
        <f t="shared" ca="1" si="53"/>
        <v>0</v>
      </c>
      <c r="O407" t="str">
        <f t="shared" ca="1" si="59"/>
        <v>d:T</v>
      </c>
      <c r="P407" t="str">
        <f t="shared" ca="1" si="60"/>
        <v>d10:T10</v>
      </c>
    </row>
    <row r="408" spans="1:16">
      <c r="A408" t="str">
        <f t="shared" si="54"/>
        <v>01</v>
      </c>
      <c r="B408" t="str">
        <f t="shared" ca="1" si="55"/>
        <v>PU</v>
      </c>
      <c r="C408" t="s">
        <v>756</v>
      </c>
      <c r="D408" s="1" t="s">
        <v>832</v>
      </c>
      <c r="E408">
        <f t="shared" ca="1" si="56"/>
        <v>0</v>
      </c>
      <c r="H408" t="str">
        <f t="shared" ca="1" si="57"/>
        <v>'READY PU'!</v>
      </c>
      <c r="I408">
        <f t="shared" ca="1" si="58"/>
        <v>0</v>
      </c>
      <c r="J408" t="str">
        <f t="shared" ca="1" si="53"/>
        <v>'READY PU'!</v>
      </c>
      <c r="K408">
        <f t="shared" ca="1" si="53"/>
        <v>0</v>
      </c>
      <c r="L408">
        <f t="shared" ca="1" si="53"/>
        <v>0</v>
      </c>
      <c r="M408">
        <f t="shared" ca="1" si="53"/>
        <v>0</v>
      </c>
      <c r="N408">
        <f t="shared" ca="1" si="53"/>
        <v>0</v>
      </c>
      <c r="O408" t="str">
        <f t="shared" ca="1" si="59"/>
        <v>d:T</v>
      </c>
      <c r="P408" t="str">
        <f t="shared" ca="1" si="60"/>
        <v>d10:T10</v>
      </c>
    </row>
    <row r="409" spans="1:16">
      <c r="A409" t="str">
        <f t="shared" si="54"/>
        <v>02</v>
      </c>
      <c r="B409" t="str">
        <f t="shared" ca="1" si="55"/>
        <v>PU</v>
      </c>
      <c r="C409" t="s">
        <v>756</v>
      </c>
      <c r="D409" s="1" t="s">
        <v>833</v>
      </c>
      <c r="E409">
        <f t="shared" ca="1" si="56"/>
        <v>0</v>
      </c>
      <c r="H409" t="str">
        <f t="shared" ca="1" si="57"/>
        <v>'READY PU'!</v>
      </c>
      <c r="I409">
        <f t="shared" ca="1" si="58"/>
        <v>0</v>
      </c>
      <c r="J409" t="str">
        <f t="shared" ca="1" si="53"/>
        <v>'READY PU'!</v>
      </c>
      <c r="K409">
        <f t="shared" ca="1" si="53"/>
        <v>0</v>
      </c>
      <c r="L409">
        <f t="shared" ca="1" si="53"/>
        <v>0</v>
      </c>
      <c r="M409">
        <f t="shared" ca="1" si="53"/>
        <v>0</v>
      </c>
      <c r="N409">
        <f t="shared" ca="1" si="53"/>
        <v>0</v>
      </c>
      <c r="O409" t="str">
        <f t="shared" ca="1" si="59"/>
        <v>d:T</v>
      </c>
      <c r="P409" t="str">
        <f t="shared" ca="1" si="60"/>
        <v>d10:T10</v>
      </c>
    </row>
    <row r="410" spans="1:16">
      <c r="A410" t="str">
        <f t="shared" si="54"/>
        <v>03</v>
      </c>
      <c r="B410" t="str">
        <f t="shared" ca="1" si="55"/>
        <v>PU</v>
      </c>
      <c r="C410" t="s">
        <v>756</v>
      </c>
      <c r="D410" s="1" t="s">
        <v>834</v>
      </c>
      <c r="E410">
        <f t="shared" ca="1" si="56"/>
        <v>0</v>
      </c>
      <c r="H410" t="str">
        <f t="shared" ca="1" si="57"/>
        <v>'READY PU'!</v>
      </c>
      <c r="I410">
        <f t="shared" ca="1" si="58"/>
        <v>0</v>
      </c>
      <c r="J410" t="str">
        <f t="shared" ca="1" si="53"/>
        <v>'READY PU'!</v>
      </c>
      <c r="K410">
        <f t="shared" ca="1" si="53"/>
        <v>0</v>
      </c>
      <c r="L410">
        <f t="shared" ca="1" si="53"/>
        <v>0</v>
      </c>
      <c r="M410">
        <f t="shared" ca="1" si="53"/>
        <v>0</v>
      </c>
      <c r="N410">
        <f t="shared" ca="1" si="53"/>
        <v>0</v>
      </c>
      <c r="O410" t="str">
        <f t="shared" ca="1" si="59"/>
        <v>d:T</v>
      </c>
      <c r="P410" t="str">
        <f t="shared" ca="1" si="60"/>
        <v>d10:T10</v>
      </c>
    </row>
    <row r="411" spans="1:16">
      <c r="A411" t="str">
        <f t="shared" si="54"/>
        <v>04</v>
      </c>
      <c r="B411" t="str">
        <f t="shared" ca="1" si="55"/>
        <v>PU</v>
      </c>
      <c r="C411" t="s">
        <v>756</v>
      </c>
      <c r="D411" s="1" t="s">
        <v>835</v>
      </c>
      <c r="E411">
        <f t="shared" ca="1" si="56"/>
        <v>0</v>
      </c>
      <c r="H411" t="str">
        <f t="shared" ca="1" si="57"/>
        <v>'READY PU'!</v>
      </c>
      <c r="I411">
        <f t="shared" ca="1" si="58"/>
        <v>0</v>
      </c>
      <c r="J411" t="str">
        <f t="shared" ca="1" si="53"/>
        <v>'READY PU'!</v>
      </c>
      <c r="K411">
        <f t="shared" ca="1" si="53"/>
        <v>0</v>
      </c>
      <c r="L411">
        <f t="shared" ca="1" si="53"/>
        <v>0</v>
      </c>
      <c r="M411">
        <f t="shared" ca="1" si="53"/>
        <v>0</v>
      </c>
      <c r="N411">
        <f t="shared" ca="1" si="53"/>
        <v>0</v>
      </c>
      <c r="O411" t="str">
        <f t="shared" ca="1" si="59"/>
        <v>d:T</v>
      </c>
      <c r="P411" t="str">
        <f t="shared" ca="1" si="60"/>
        <v>d10:T10</v>
      </c>
    </row>
    <row r="412" spans="1:16">
      <c r="A412" t="str">
        <f t="shared" si="54"/>
        <v>05</v>
      </c>
      <c r="B412" t="str">
        <f t="shared" ca="1" si="55"/>
        <v>PU</v>
      </c>
      <c r="C412" t="s">
        <v>756</v>
      </c>
      <c r="D412" s="1" t="s">
        <v>836</v>
      </c>
      <c r="E412">
        <f t="shared" ca="1" si="56"/>
        <v>0</v>
      </c>
      <c r="H412" t="str">
        <f t="shared" ca="1" si="57"/>
        <v>'READY PU'!</v>
      </c>
      <c r="I412">
        <f t="shared" ca="1" si="58"/>
        <v>0</v>
      </c>
      <c r="J412" t="str">
        <f t="shared" ca="1" si="53"/>
        <v>'READY PU'!</v>
      </c>
      <c r="K412">
        <f t="shared" ca="1" si="53"/>
        <v>0</v>
      </c>
      <c r="L412">
        <f t="shared" ca="1" si="53"/>
        <v>0</v>
      </c>
      <c r="M412">
        <f t="shared" ca="1" si="53"/>
        <v>0</v>
      </c>
      <c r="N412">
        <f t="shared" ca="1" si="53"/>
        <v>0</v>
      </c>
      <c r="O412" t="str">
        <f t="shared" ca="1" si="59"/>
        <v>d:T</v>
      </c>
      <c r="P412" t="str">
        <f t="shared" ca="1" si="60"/>
        <v>d10:T10</v>
      </c>
    </row>
    <row r="413" spans="1:16">
      <c r="A413" t="str">
        <f t="shared" si="54"/>
        <v>06</v>
      </c>
      <c r="B413" t="str">
        <f t="shared" ca="1" si="55"/>
        <v>PU</v>
      </c>
      <c r="C413" t="s">
        <v>756</v>
      </c>
      <c r="D413" s="1" t="s">
        <v>837</v>
      </c>
      <c r="E413">
        <f t="shared" ca="1" si="56"/>
        <v>0</v>
      </c>
      <c r="H413" t="str">
        <f t="shared" ca="1" si="57"/>
        <v>'READY PU'!</v>
      </c>
      <c r="I413">
        <f t="shared" ca="1" si="58"/>
        <v>0</v>
      </c>
      <c r="J413" t="str">
        <f t="shared" ca="1" si="53"/>
        <v>'READY PU'!</v>
      </c>
      <c r="K413">
        <f t="shared" ca="1" si="53"/>
        <v>0</v>
      </c>
      <c r="L413">
        <f t="shared" ca="1" si="53"/>
        <v>0</v>
      </c>
      <c r="M413">
        <f t="shared" ca="1" si="53"/>
        <v>0</v>
      </c>
      <c r="N413">
        <f t="shared" ca="1" si="53"/>
        <v>0</v>
      </c>
      <c r="O413" t="str">
        <f t="shared" ca="1" si="59"/>
        <v>d:T</v>
      </c>
      <c r="P413" t="str">
        <f t="shared" ca="1" si="60"/>
        <v>d10:T10</v>
      </c>
    </row>
    <row r="414" spans="1:16">
      <c r="A414" t="str">
        <f t="shared" si="54"/>
        <v>09</v>
      </c>
      <c r="B414" t="str">
        <f t="shared" ca="1" si="55"/>
        <v>PU</v>
      </c>
      <c r="C414" t="s">
        <v>756</v>
      </c>
      <c r="D414" s="1" t="s">
        <v>838</v>
      </c>
      <c r="E414">
        <f t="shared" ca="1" si="56"/>
        <v>0</v>
      </c>
      <c r="H414" t="str">
        <f t="shared" ca="1" si="57"/>
        <v>'READY PU'!</v>
      </c>
      <c r="I414">
        <f t="shared" ca="1" si="58"/>
        <v>0</v>
      </c>
      <c r="J414" t="str">
        <f t="shared" ca="1" si="53"/>
        <v>'READY PU'!</v>
      </c>
      <c r="K414">
        <f t="shared" ca="1" si="53"/>
        <v>0</v>
      </c>
      <c r="L414">
        <f t="shared" ca="1" si="53"/>
        <v>0</v>
      </c>
      <c r="M414">
        <f t="shared" ca="1" si="53"/>
        <v>0</v>
      </c>
      <c r="N414">
        <f t="shared" ca="1" si="53"/>
        <v>0</v>
      </c>
      <c r="O414" t="str">
        <f t="shared" ca="1" si="59"/>
        <v>d:T</v>
      </c>
      <c r="P414" t="str">
        <f t="shared" ca="1" si="60"/>
        <v>d10:T10</v>
      </c>
    </row>
    <row r="415" spans="1:16">
      <c r="A415" t="str">
        <f t="shared" si="54"/>
        <v>11</v>
      </c>
      <c r="B415" t="str">
        <f t="shared" ca="1" si="55"/>
        <v>PU</v>
      </c>
      <c r="C415" t="s">
        <v>756</v>
      </c>
      <c r="D415" s="1" t="s">
        <v>839</v>
      </c>
      <c r="E415">
        <f t="shared" ca="1" si="56"/>
        <v>0</v>
      </c>
      <c r="H415" t="str">
        <f t="shared" ca="1" si="57"/>
        <v>'READY PU'!</v>
      </c>
      <c r="I415">
        <f t="shared" ca="1" si="58"/>
        <v>0</v>
      </c>
      <c r="J415" t="str">
        <f t="shared" ca="1" si="53"/>
        <v>'READY PU'!</v>
      </c>
      <c r="K415">
        <f t="shared" ca="1" si="53"/>
        <v>0</v>
      </c>
      <c r="L415">
        <f t="shared" ca="1" si="53"/>
        <v>0</v>
      </c>
      <c r="M415">
        <f t="shared" ca="1" si="53"/>
        <v>0</v>
      </c>
      <c r="N415">
        <f t="shared" ca="1" si="53"/>
        <v>0</v>
      </c>
      <c r="O415" t="str">
        <f t="shared" ca="1" si="59"/>
        <v>d:T</v>
      </c>
      <c r="P415" t="str">
        <f t="shared" ca="1" si="60"/>
        <v>d10:T10</v>
      </c>
    </row>
    <row r="416" spans="1:16">
      <c r="A416" t="str">
        <f t="shared" si="54"/>
        <v>12</v>
      </c>
      <c r="B416" t="str">
        <f t="shared" ca="1" si="55"/>
        <v>PU</v>
      </c>
      <c r="C416" t="s">
        <v>756</v>
      </c>
      <c r="D416" s="1" t="s">
        <v>840</v>
      </c>
      <c r="E416">
        <f t="shared" ca="1" si="56"/>
        <v>0</v>
      </c>
      <c r="H416" t="str">
        <f t="shared" ca="1" si="57"/>
        <v>'READY PU'!</v>
      </c>
      <c r="I416">
        <f t="shared" ca="1" si="58"/>
        <v>0</v>
      </c>
      <c r="J416" t="str">
        <f t="shared" ca="1" si="53"/>
        <v>'READY PU'!</v>
      </c>
      <c r="K416">
        <f t="shared" ca="1" si="53"/>
        <v>0</v>
      </c>
      <c r="L416">
        <f t="shared" ca="1" si="53"/>
        <v>0</v>
      </c>
      <c r="M416">
        <f t="shared" ca="1" si="53"/>
        <v>0</v>
      </c>
      <c r="N416">
        <f t="shared" ca="1" si="53"/>
        <v>0</v>
      </c>
      <c r="O416" t="str">
        <f t="shared" ca="1" si="59"/>
        <v>d:T</v>
      </c>
      <c r="P416" t="str">
        <f t="shared" ca="1" si="60"/>
        <v>d10:T10</v>
      </c>
    </row>
    <row r="417" spans="1:16">
      <c r="A417" t="str">
        <f t="shared" si="54"/>
        <v>14</v>
      </c>
      <c r="B417" t="str">
        <f t="shared" ca="1" si="55"/>
        <v>PU</v>
      </c>
      <c r="C417" t="s">
        <v>756</v>
      </c>
      <c r="D417" s="1" t="s">
        <v>841</v>
      </c>
      <c r="E417">
        <f t="shared" ca="1" si="56"/>
        <v>0</v>
      </c>
      <c r="H417" t="str">
        <f t="shared" ca="1" si="57"/>
        <v>'READY PU'!</v>
      </c>
      <c r="I417">
        <f t="shared" ca="1" si="58"/>
        <v>0</v>
      </c>
      <c r="J417" t="str">
        <f t="shared" ca="1" si="53"/>
        <v>'READY PU'!</v>
      </c>
      <c r="K417">
        <f t="shared" ca="1" si="53"/>
        <v>0</v>
      </c>
      <c r="L417">
        <f t="shared" ca="1" si="53"/>
        <v>0</v>
      </c>
      <c r="M417">
        <f t="shared" ca="1" si="53"/>
        <v>0</v>
      </c>
      <c r="N417">
        <f t="shared" ca="1" si="53"/>
        <v>0</v>
      </c>
      <c r="O417" t="str">
        <f t="shared" ca="1" si="59"/>
        <v>d:T</v>
      </c>
      <c r="P417" t="str">
        <f t="shared" ca="1" si="60"/>
        <v>d10:T10</v>
      </c>
    </row>
    <row r="418" spans="1:16">
      <c r="A418" t="str">
        <f t="shared" si="54"/>
        <v>01</v>
      </c>
      <c r="B418" t="str">
        <f t="shared" ca="1" si="55"/>
        <v>PU</v>
      </c>
      <c r="C418" t="s">
        <v>757</v>
      </c>
      <c r="D418" s="1" t="s">
        <v>842</v>
      </c>
      <c r="E418">
        <f t="shared" ca="1" si="56"/>
        <v>0</v>
      </c>
      <c r="H418" t="str">
        <f t="shared" ca="1" si="57"/>
        <v>'READY PU'!</v>
      </c>
      <c r="I418">
        <f t="shared" ca="1" si="58"/>
        <v>0</v>
      </c>
      <c r="J418" t="str">
        <f t="shared" ca="1" si="53"/>
        <v>'READY PU'!</v>
      </c>
      <c r="K418">
        <f t="shared" ca="1" si="53"/>
        <v>0</v>
      </c>
      <c r="L418">
        <f t="shared" ca="1" si="53"/>
        <v>0</v>
      </c>
      <c r="M418">
        <f t="shared" ca="1" si="53"/>
        <v>0</v>
      </c>
      <c r="N418">
        <f t="shared" ca="1" si="53"/>
        <v>0</v>
      </c>
      <c r="O418" t="str">
        <f t="shared" ca="1" si="59"/>
        <v>d:T</v>
      </c>
      <c r="P418" t="str">
        <f t="shared" ca="1" si="60"/>
        <v>d10:T10</v>
      </c>
    </row>
    <row r="419" spans="1:16">
      <c r="A419" t="str">
        <f t="shared" si="54"/>
        <v>02</v>
      </c>
      <c r="B419" t="str">
        <f t="shared" ca="1" si="55"/>
        <v>PU</v>
      </c>
      <c r="C419" t="s">
        <v>757</v>
      </c>
      <c r="D419" s="1" t="s">
        <v>843</v>
      </c>
      <c r="E419">
        <f t="shared" ca="1" si="56"/>
        <v>0</v>
      </c>
      <c r="H419" t="str">
        <f t="shared" ca="1" si="57"/>
        <v>'READY PU'!</v>
      </c>
      <c r="I419">
        <f t="shared" ca="1" si="58"/>
        <v>0</v>
      </c>
      <c r="J419" t="str">
        <f t="shared" ca="1" si="53"/>
        <v>'READY PU'!</v>
      </c>
      <c r="K419">
        <f t="shared" ca="1" si="53"/>
        <v>0</v>
      </c>
      <c r="L419">
        <f t="shared" ca="1" si="53"/>
        <v>0</v>
      </c>
      <c r="M419">
        <f t="shared" ca="1" si="53"/>
        <v>0</v>
      </c>
      <c r="N419">
        <f t="shared" ca="1" si="53"/>
        <v>0</v>
      </c>
      <c r="O419" t="str">
        <f t="shared" ca="1" si="59"/>
        <v>d:T</v>
      </c>
      <c r="P419" t="str">
        <f t="shared" ca="1" si="60"/>
        <v>d10:T10</v>
      </c>
    </row>
    <row r="420" spans="1:16">
      <c r="A420" t="str">
        <f t="shared" si="54"/>
        <v>03</v>
      </c>
      <c r="B420" t="str">
        <f t="shared" ca="1" si="55"/>
        <v>PU</v>
      </c>
      <c r="C420" t="s">
        <v>757</v>
      </c>
      <c r="D420" s="1" t="s">
        <v>844</v>
      </c>
      <c r="E420">
        <f t="shared" ca="1" si="56"/>
        <v>0</v>
      </c>
      <c r="H420" t="str">
        <f t="shared" ca="1" si="57"/>
        <v>'READY PU'!</v>
      </c>
      <c r="I420">
        <f t="shared" ca="1" si="58"/>
        <v>0</v>
      </c>
      <c r="J420" t="str">
        <f t="shared" ca="1" si="53"/>
        <v>'READY PU'!</v>
      </c>
      <c r="K420">
        <f t="shared" ca="1" si="53"/>
        <v>0</v>
      </c>
      <c r="L420">
        <f t="shared" ca="1" si="53"/>
        <v>0</v>
      </c>
      <c r="M420">
        <f t="shared" ca="1" si="53"/>
        <v>0</v>
      </c>
      <c r="N420">
        <f t="shared" ca="1" si="53"/>
        <v>0</v>
      </c>
      <c r="O420" t="str">
        <f t="shared" ca="1" si="59"/>
        <v>d:T</v>
      </c>
      <c r="P420" t="str">
        <f t="shared" ca="1" si="60"/>
        <v>d10:T10</v>
      </c>
    </row>
    <row r="421" spans="1:16">
      <c r="A421" t="str">
        <f t="shared" si="54"/>
        <v>04</v>
      </c>
      <c r="B421" t="str">
        <f t="shared" ca="1" si="55"/>
        <v>PU</v>
      </c>
      <c r="C421" t="s">
        <v>757</v>
      </c>
      <c r="D421" s="1" t="s">
        <v>845</v>
      </c>
      <c r="E421">
        <f t="shared" ca="1" si="56"/>
        <v>0</v>
      </c>
      <c r="H421" t="str">
        <f t="shared" ca="1" si="57"/>
        <v>'READY PU'!</v>
      </c>
      <c r="I421">
        <f t="shared" ca="1" si="58"/>
        <v>0</v>
      </c>
      <c r="J421" t="str">
        <f t="shared" ca="1" si="53"/>
        <v>'READY PU'!</v>
      </c>
      <c r="K421">
        <f t="shared" ca="1" si="53"/>
        <v>0</v>
      </c>
      <c r="L421">
        <f t="shared" ca="1" si="53"/>
        <v>0</v>
      </c>
      <c r="M421">
        <f t="shared" ca="1" si="53"/>
        <v>0</v>
      </c>
      <c r="N421">
        <f t="shared" ca="1" si="53"/>
        <v>0</v>
      </c>
      <c r="O421" t="str">
        <f t="shared" ca="1" si="59"/>
        <v>d:T</v>
      </c>
      <c r="P421" t="str">
        <f t="shared" ca="1" si="60"/>
        <v>d10:T10</v>
      </c>
    </row>
    <row r="422" spans="1:16">
      <c r="A422" t="str">
        <f t="shared" si="54"/>
        <v>05</v>
      </c>
      <c r="B422" t="str">
        <f t="shared" ca="1" si="55"/>
        <v>PU</v>
      </c>
      <c r="C422" t="s">
        <v>757</v>
      </c>
      <c r="D422" s="1" t="s">
        <v>846</v>
      </c>
      <c r="E422">
        <f t="shared" ca="1" si="56"/>
        <v>0</v>
      </c>
      <c r="H422" t="str">
        <f t="shared" ca="1" si="57"/>
        <v>'READY PU'!</v>
      </c>
      <c r="I422">
        <f t="shared" ca="1" si="58"/>
        <v>0</v>
      </c>
      <c r="J422" t="str">
        <f t="shared" ca="1" si="53"/>
        <v>'READY PU'!</v>
      </c>
      <c r="K422">
        <f t="shared" ca="1" si="53"/>
        <v>0</v>
      </c>
      <c r="L422">
        <f t="shared" ca="1" si="53"/>
        <v>0</v>
      </c>
      <c r="M422">
        <f t="shared" ca="1" si="53"/>
        <v>0</v>
      </c>
      <c r="N422">
        <f t="shared" ca="1" si="53"/>
        <v>0</v>
      </c>
      <c r="O422" t="str">
        <f t="shared" ca="1" si="59"/>
        <v>d:T</v>
      </c>
      <c r="P422" t="str">
        <f t="shared" ca="1" si="60"/>
        <v>d10:T10</v>
      </c>
    </row>
    <row r="423" spans="1:16">
      <c r="A423" t="str">
        <f t="shared" si="54"/>
        <v>06</v>
      </c>
      <c r="B423" t="str">
        <f t="shared" ca="1" si="55"/>
        <v>PU</v>
      </c>
      <c r="C423" t="s">
        <v>757</v>
      </c>
      <c r="D423" s="1" t="s">
        <v>847</v>
      </c>
      <c r="E423">
        <f t="shared" ca="1" si="56"/>
        <v>0</v>
      </c>
      <c r="H423" t="str">
        <f t="shared" ca="1" si="57"/>
        <v>'READY PU'!</v>
      </c>
      <c r="I423">
        <f t="shared" ca="1" si="58"/>
        <v>0</v>
      </c>
      <c r="J423" t="str">
        <f t="shared" ca="1" si="53"/>
        <v>'READY PU'!</v>
      </c>
      <c r="K423">
        <f t="shared" ca="1" si="53"/>
        <v>0</v>
      </c>
      <c r="L423">
        <f t="shared" ca="1" si="53"/>
        <v>0</v>
      </c>
      <c r="M423">
        <f t="shared" ca="1" si="53"/>
        <v>0</v>
      </c>
      <c r="N423">
        <f t="shared" ca="1" si="53"/>
        <v>0</v>
      </c>
      <c r="O423" t="str">
        <f t="shared" ca="1" si="59"/>
        <v>d:T</v>
      </c>
      <c r="P423" t="str">
        <f t="shared" ca="1" si="60"/>
        <v>d10:T10</v>
      </c>
    </row>
    <row r="424" spans="1:16">
      <c r="A424" t="str">
        <f t="shared" si="54"/>
        <v>09</v>
      </c>
      <c r="B424" t="str">
        <f t="shared" ca="1" si="55"/>
        <v>PU</v>
      </c>
      <c r="C424" t="s">
        <v>757</v>
      </c>
      <c r="D424" s="1" t="s">
        <v>848</v>
      </c>
      <c r="E424">
        <f t="shared" ca="1" si="56"/>
        <v>0</v>
      </c>
      <c r="H424" t="str">
        <f t="shared" ca="1" si="57"/>
        <v>'READY PU'!</v>
      </c>
      <c r="I424">
        <f t="shared" ca="1" si="58"/>
        <v>0</v>
      </c>
      <c r="J424" t="str">
        <f t="shared" ca="1" si="53"/>
        <v>'READY PU'!</v>
      </c>
      <c r="K424">
        <f t="shared" ca="1" si="53"/>
        <v>0</v>
      </c>
      <c r="L424">
        <f t="shared" ca="1" si="53"/>
        <v>0</v>
      </c>
      <c r="M424">
        <f t="shared" ca="1" si="53"/>
        <v>0</v>
      </c>
      <c r="N424">
        <f t="shared" ca="1" si="53"/>
        <v>0</v>
      </c>
      <c r="O424" t="str">
        <f t="shared" ca="1" si="59"/>
        <v>d:T</v>
      </c>
      <c r="P424" t="str">
        <f t="shared" ca="1" si="60"/>
        <v>d10:T10</v>
      </c>
    </row>
    <row r="425" spans="1:16">
      <c r="A425" t="str">
        <f t="shared" si="54"/>
        <v>11</v>
      </c>
      <c r="B425" t="str">
        <f t="shared" ca="1" si="55"/>
        <v>PU</v>
      </c>
      <c r="C425" t="s">
        <v>757</v>
      </c>
      <c r="D425" s="1" t="s">
        <v>849</v>
      </c>
      <c r="E425">
        <f t="shared" ca="1" si="56"/>
        <v>0</v>
      </c>
      <c r="H425" t="str">
        <f t="shared" ca="1" si="57"/>
        <v>'READY PU'!</v>
      </c>
      <c r="I425">
        <f t="shared" ca="1" si="58"/>
        <v>0</v>
      </c>
      <c r="J425" t="str">
        <f t="shared" ca="1" si="53"/>
        <v>'READY PU'!</v>
      </c>
      <c r="K425">
        <f t="shared" ca="1" si="53"/>
        <v>0</v>
      </c>
      <c r="L425">
        <f t="shared" ca="1" si="53"/>
        <v>0</v>
      </c>
      <c r="M425">
        <f t="shared" ca="1" si="53"/>
        <v>0</v>
      </c>
      <c r="N425">
        <f t="shared" ca="1" si="53"/>
        <v>0</v>
      </c>
      <c r="O425" t="str">
        <f t="shared" ca="1" si="59"/>
        <v>d:T</v>
      </c>
      <c r="P425" t="str">
        <f t="shared" ca="1" si="60"/>
        <v>d10:T10</v>
      </c>
    </row>
    <row r="426" spans="1:16">
      <c r="A426" t="str">
        <f t="shared" si="54"/>
        <v>12</v>
      </c>
      <c r="B426" t="str">
        <f t="shared" ca="1" si="55"/>
        <v>PU</v>
      </c>
      <c r="C426" t="s">
        <v>757</v>
      </c>
      <c r="D426" s="1" t="s">
        <v>850</v>
      </c>
      <c r="E426">
        <f t="shared" ca="1" si="56"/>
        <v>0</v>
      </c>
      <c r="H426" t="str">
        <f t="shared" ca="1" si="57"/>
        <v>'READY PU'!</v>
      </c>
      <c r="I426">
        <f t="shared" ca="1" si="58"/>
        <v>0</v>
      </c>
      <c r="J426" t="str">
        <f t="shared" ca="1" si="53"/>
        <v>'READY PU'!</v>
      </c>
      <c r="K426">
        <f t="shared" ca="1" si="53"/>
        <v>0</v>
      </c>
      <c r="L426">
        <f t="shared" ca="1" si="53"/>
        <v>0</v>
      </c>
      <c r="M426">
        <f t="shared" ca="1" si="53"/>
        <v>0</v>
      </c>
      <c r="N426">
        <f t="shared" ca="1" si="53"/>
        <v>0</v>
      </c>
      <c r="O426" t="str">
        <f t="shared" ca="1" si="59"/>
        <v>d:T</v>
      </c>
      <c r="P426" t="str">
        <f t="shared" ca="1" si="60"/>
        <v>d10:T10</v>
      </c>
    </row>
    <row r="427" spans="1:16">
      <c r="A427" t="str">
        <f t="shared" si="54"/>
        <v>14</v>
      </c>
      <c r="B427" t="str">
        <f t="shared" ca="1" si="55"/>
        <v>PU</v>
      </c>
      <c r="C427" t="s">
        <v>757</v>
      </c>
      <c r="D427" s="1" t="s">
        <v>851</v>
      </c>
      <c r="E427">
        <f t="shared" ca="1" si="56"/>
        <v>0</v>
      </c>
      <c r="H427" t="str">
        <f t="shared" ca="1" si="57"/>
        <v>'READY PU'!</v>
      </c>
      <c r="I427">
        <f t="shared" ca="1" si="58"/>
        <v>0</v>
      </c>
      <c r="J427" t="str">
        <f t="shared" ca="1" si="53"/>
        <v>'READY PU'!</v>
      </c>
      <c r="K427">
        <f t="shared" ca="1" si="53"/>
        <v>0</v>
      </c>
      <c r="L427">
        <f t="shared" ca="1" si="53"/>
        <v>0</v>
      </c>
      <c r="M427">
        <f t="shared" ca="1" si="53"/>
        <v>0</v>
      </c>
      <c r="N427">
        <f t="shared" ca="1" si="53"/>
        <v>0</v>
      </c>
      <c r="O427" t="str">
        <f t="shared" ca="1" si="59"/>
        <v>d:T</v>
      </c>
      <c r="P427" t="str">
        <f t="shared" ca="1" si="60"/>
        <v>d10:T10</v>
      </c>
    </row>
    <row r="428" spans="1:16">
      <c r="A428" t="str">
        <f t="shared" si="54"/>
        <v>01</v>
      </c>
      <c r="B428" t="str">
        <f t="shared" ca="1" si="55"/>
        <v>PU</v>
      </c>
      <c r="C428" t="s">
        <v>758</v>
      </c>
      <c r="D428" s="1" t="s">
        <v>852</v>
      </c>
      <c r="E428">
        <f t="shared" ca="1" si="56"/>
        <v>0</v>
      </c>
      <c r="H428" t="str">
        <f t="shared" ca="1" si="57"/>
        <v>'READY PU'!</v>
      </c>
      <c r="I428">
        <f t="shared" ca="1" si="58"/>
        <v>0</v>
      </c>
      <c r="J428" t="str">
        <f t="shared" ca="1" si="53"/>
        <v>'READY PU'!</v>
      </c>
      <c r="K428">
        <f t="shared" ca="1" si="53"/>
        <v>0</v>
      </c>
      <c r="L428">
        <f t="shared" ca="1" si="53"/>
        <v>0</v>
      </c>
      <c r="M428">
        <f t="shared" ca="1" si="53"/>
        <v>0</v>
      </c>
      <c r="N428">
        <f t="shared" ca="1" si="53"/>
        <v>0</v>
      </c>
      <c r="O428" t="str">
        <f t="shared" ca="1" si="59"/>
        <v>d:T</v>
      </c>
      <c r="P428" t="str">
        <f t="shared" ca="1" si="60"/>
        <v>d10:T10</v>
      </c>
    </row>
    <row r="429" spans="1:16">
      <c r="A429" t="str">
        <f t="shared" si="54"/>
        <v>02</v>
      </c>
      <c r="B429" t="str">
        <f t="shared" ca="1" si="55"/>
        <v>PU</v>
      </c>
      <c r="C429" t="s">
        <v>758</v>
      </c>
      <c r="D429" s="1" t="s">
        <v>853</v>
      </c>
      <c r="E429">
        <f t="shared" ca="1" si="56"/>
        <v>0</v>
      </c>
      <c r="H429" t="str">
        <f t="shared" ca="1" si="57"/>
        <v>'READY PU'!</v>
      </c>
      <c r="I429">
        <f t="shared" ca="1" si="58"/>
        <v>0</v>
      </c>
      <c r="J429" t="str">
        <f t="shared" ca="1" si="53"/>
        <v>'READY PU'!</v>
      </c>
      <c r="K429">
        <f t="shared" ca="1" si="53"/>
        <v>0</v>
      </c>
      <c r="L429">
        <f t="shared" ca="1" si="53"/>
        <v>0</v>
      </c>
      <c r="M429">
        <f t="shared" ca="1" si="53"/>
        <v>0</v>
      </c>
      <c r="N429">
        <f t="shared" ca="1" si="53"/>
        <v>0</v>
      </c>
      <c r="O429" t="str">
        <f t="shared" ca="1" si="59"/>
        <v>d:T</v>
      </c>
      <c r="P429" t="str">
        <f t="shared" ca="1" si="60"/>
        <v>d10:T10</v>
      </c>
    </row>
    <row r="430" spans="1:16">
      <c r="A430" t="str">
        <f t="shared" si="54"/>
        <v>03</v>
      </c>
      <c r="B430" t="str">
        <f t="shared" ca="1" si="55"/>
        <v>PU</v>
      </c>
      <c r="C430" t="s">
        <v>758</v>
      </c>
      <c r="D430" s="1" t="s">
        <v>854</v>
      </c>
      <c r="E430">
        <f t="shared" ca="1" si="56"/>
        <v>0</v>
      </c>
      <c r="H430" t="str">
        <f t="shared" ca="1" si="57"/>
        <v>'READY PU'!</v>
      </c>
      <c r="I430">
        <f t="shared" ca="1" si="58"/>
        <v>0</v>
      </c>
      <c r="J430" t="str">
        <f t="shared" ca="1" si="53"/>
        <v>'READY PU'!</v>
      </c>
      <c r="K430">
        <f t="shared" ca="1" si="53"/>
        <v>0</v>
      </c>
      <c r="L430">
        <f t="shared" ca="1" si="53"/>
        <v>0</v>
      </c>
      <c r="M430">
        <f t="shared" ca="1" si="53"/>
        <v>0</v>
      </c>
      <c r="N430">
        <f t="shared" ca="1" si="53"/>
        <v>0</v>
      </c>
      <c r="O430" t="str">
        <f t="shared" ca="1" si="59"/>
        <v>d:T</v>
      </c>
      <c r="P430" t="str">
        <f t="shared" ca="1" si="60"/>
        <v>d10:T10</v>
      </c>
    </row>
    <row r="431" spans="1:16">
      <c r="A431" t="str">
        <f t="shared" si="54"/>
        <v>04</v>
      </c>
      <c r="B431" t="str">
        <f t="shared" ca="1" si="55"/>
        <v>PU</v>
      </c>
      <c r="C431" t="s">
        <v>758</v>
      </c>
      <c r="D431" s="1" t="s">
        <v>855</v>
      </c>
      <c r="E431">
        <f t="shared" ca="1" si="56"/>
        <v>0</v>
      </c>
      <c r="H431" t="str">
        <f t="shared" ca="1" si="57"/>
        <v>'READY PU'!</v>
      </c>
      <c r="I431">
        <f t="shared" ca="1" si="58"/>
        <v>0</v>
      </c>
      <c r="J431" t="str">
        <f t="shared" ca="1" si="53"/>
        <v>'READY PU'!</v>
      </c>
      <c r="K431">
        <f t="shared" ca="1" si="53"/>
        <v>0</v>
      </c>
      <c r="L431">
        <f t="shared" ca="1" si="53"/>
        <v>0</v>
      </c>
      <c r="M431">
        <f t="shared" ca="1" si="53"/>
        <v>0</v>
      </c>
      <c r="N431">
        <f t="shared" ca="1" si="53"/>
        <v>0</v>
      </c>
      <c r="O431" t="str">
        <f t="shared" ca="1" si="59"/>
        <v>d:T</v>
      </c>
      <c r="P431" t="str">
        <f t="shared" ca="1" si="60"/>
        <v>d10:T10</v>
      </c>
    </row>
    <row r="432" spans="1:16">
      <c r="A432" t="str">
        <f t="shared" si="54"/>
        <v>05</v>
      </c>
      <c r="B432" t="str">
        <f t="shared" ca="1" si="55"/>
        <v>PU</v>
      </c>
      <c r="C432" t="s">
        <v>758</v>
      </c>
      <c r="D432" s="1" t="s">
        <v>856</v>
      </c>
      <c r="E432">
        <f t="shared" ca="1" si="56"/>
        <v>0</v>
      </c>
      <c r="H432" t="str">
        <f t="shared" ca="1" si="57"/>
        <v>'READY PU'!</v>
      </c>
      <c r="I432">
        <f t="shared" ca="1" si="58"/>
        <v>0</v>
      </c>
      <c r="J432" t="str">
        <f t="shared" ca="1" si="53"/>
        <v>'READY PU'!</v>
      </c>
      <c r="K432">
        <f t="shared" ca="1" si="53"/>
        <v>0</v>
      </c>
      <c r="L432">
        <f t="shared" ca="1" si="53"/>
        <v>0</v>
      </c>
      <c r="M432">
        <f t="shared" ca="1" si="53"/>
        <v>0</v>
      </c>
      <c r="N432">
        <f t="shared" ca="1" si="53"/>
        <v>0</v>
      </c>
      <c r="O432" t="str">
        <f t="shared" ca="1" si="59"/>
        <v>d:T</v>
      </c>
      <c r="P432" t="str">
        <f t="shared" ca="1" si="60"/>
        <v>d10:T10</v>
      </c>
    </row>
    <row r="433" spans="1:16">
      <c r="A433" t="str">
        <f t="shared" si="54"/>
        <v>06</v>
      </c>
      <c r="B433" t="str">
        <f t="shared" ca="1" si="55"/>
        <v>PU</v>
      </c>
      <c r="C433" t="s">
        <v>758</v>
      </c>
      <c r="D433" s="1" t="s">
        <v>857</v>
      </c>
      <c r="E433">
        <f t="shared" ca="1" si="56"/>
        <v>0</v>
      </c>
      <c r="H433" t="str">
        <f t="shared" ca="1" si="57"/>
        <v>'READY PU'!</v>
      </c>
      <c r="I433">
        <f t="shared" ca="1" si="58"/>
        <v>0</v>
      </c>
      <c r="J433" t="str">
        <f t="shared" ca="1" si="53"/>
        <v>'READY PU'!</v>
      </c>
      <c r="K433">
        <f t="shared" ca="1" si="53"/>
        <v>0</v>
      </c>
      <c r="L433">
        <f t="shared" ca="1" si="53"/>
        <v>0</v>
      </c>
      <c r="M433">
        <f t="shared" ca="1" si="53"/>
        <v>0</v>
      </c>
      <c r="N433">
        <f t="shared" ca="1" si="53"/>
        <v>0</v>
      </c>
      <c r="O433" t="str">
        <f t="shared" ca="1" si="59"/>
        <v>d:T</v>
      </c>
      <c r="P433" t="str">
        <f t="shared" ca="1" si="60"/>
        <v>d10:T10</v>
      </c>
    </row>
    <row r="434" spans="1:16">
      <c r="A434" t="str">
        <f t="shared" si="54"/>
        <v>09</v>
      </c>
      <c r="B434" t="str">
        <f t="shared" ca="1" si="55"/>
        <v>PU</v>
      </c>
      <c r="C434" t="s">
        <v>758</v>
      </c>
      <c r="D434" s="1" t="s">
        <v>858</v>
      </c>
      <c r="E434">
        <f t="shared" ca="1" si="56"/>
        <v>0</v>
      </c>
      <c r="H434" t="str">
        <f t="shared" ca="1" si="57"/>
        <v>'READY PU'!</v>
      </c>
      <c r="I434">
        <f t="shared" ca="1" si="58"/>
        <v>0</v>
      </c>
      <c r="J434" t="str">
        <f t="shared" ca="1" si="53"/>
        <v>'READY PU'!</v>
      </c>
      <c r="K434">
        <f t="shared" ca="1" si="53"/>
        <v>0</v>
      </c>
      <c r="L434">
        <f t="shared" ca="1" si="53"/>
        <v>0</v>
      </c>
      <c r="M434">
        <f t="shared" ca="1" si="53"/>
        <v>0</v>
      </c>
      <c r="N434">
        <f t="shared" ca="1" si="53"/>
        <v>0</v>
      </c>
      <c r="O434" t="str">
        <f t="shared" ca="1" si="59"/>
        <v>d:T</v>
      </c>
      <c r="P434" t="str">
        <f t="shared" ca="1" si="60"/>
        <v>d10:T10</v>
      </c>
    </row>
    <row r="435" spans="1:16">
      <c r="A435" t="str">
        <f t="shared" si="54"/>
        <v>11</v>
      </c>
      <c r="B435" t="str">
        <f t="shared" ca="1" si="55"/>
        <v>PU</v>
      </c>
      <c r="C435" t="s">
        <v>758</v>
      </c>
      <c r="D435" s="1" t="s">
        <v>859</v>
      </c>
      <c r="E435">
        <f t="shared" ca="1" si="56"/>
        <v>0</v>
      </c>
      <c r="H435" t="str">
        <f t="shared" ca="1" si="57"/>
        <v>'READY PU'!</v>
      </c>
      <c r="I435">
        <f t="shared" ca="1" si="58"/>
        <v>0</v>
      </c>
      <c r="J435" t="str">
        <f t="shared" ca="1" si="53"/>
        <v>'READY PU'!</v>
      </c>
      <c r="K435">
        <f t="shared" ca="1" si="53"/>
        <v>0</v>
      </c>
      <c r="L435">
        <f t="shared" ca="1" si="53"/>
        <v>0</v>
      </c>
      <c r="M435">
        <f t="shared" ca="1" si="53"/>
        <v>0</v>
      </c>
      <c r="N435">
        <f t="shared" ca="1" si="53"/>
        <v>0</v>
      </c>
      <c r="O435" t="str">
        <f t="shared" ca="1" si="59"/>
        <v>d:T</v>
      </c>
      <c r="P435" t="str">
        <f t="shared" ca="1" si="60"/>
        <v>d10:T10</v>
      </c>
    </row>
    <row r="436" spans="1:16">
      <c r="A436" t="str">
        <f t="shared" si="54"/>
        <v>12</v>
      </c>
      <c r="B436" t="str">
        <f t="shared" ca="1" si="55"/>
        <v>PU</v>
      </c>
      <c r="C436" t="s">
        <v>758</v>
      </c>
      <c r="D436" s="1" t="s">
        <v>860</v>
      </c>
      <c r="E436">
        <f t="shared" ca="1" si="56"/>
        <v>0</v>
      </c>
      <c r="H436" t="str">
        <f t="shared" ca="1" si="57"/>
        <v>'READY PU'!</v>
      </c>
      <c r="I436">
        <f t="shared" ca="1" si="58"/>
        <v>0</v>
      </c>
      <c r="J436" t="str">
        <f t="shared" ca="1" si="53"/>
        <v>'READY PU'!</v>
      </c>
      <c r="K436">
        <f t="shared" ca="1" si="53"/>
        <v>0</v>
      </c>
      <c r="L436">
        <f t="shared" ca="1" si="53"/>
        <v>0</v>
      </c>
      <c r="M436">
        <f t="shared" ca="1" si="53"/>
        <v>0</v>
      </c>
      <c r="N436">
        <f t="shared" ca="1" si="53"/>
        <v>0</v>
      </c>
      <c r="O436" t="str">
        <f t="shared" ca="1" si="59"/>
        <v>d:T</v>
      </c>
      <c r="P436" t="str">
        <f t="shared" ca="1" si="60"/>
        <v>d10:T10</v>
      </c>
    </row>
    <row r="437" spans="1:16">
      <c r="A437" t="str">
        <f t="shared" si="54"/>
        <v>14</v>
      </c>
      <c r="B437" t="str">
        <f t="shared" ca="1" si="55"/>
        <v>PU</v>
      </c>
      <c r="C437" t="s">
        <v>758</v>
      </c>
      <c r="D437" s="1" t="s">
        <v>861</v>
      </c>
      <c r="E437">
        <f t="shared" ca="1" si="56"/>
        <v>0</v>
      </c>
      <c r="H437" t="str">
        <f t="shared" ca="1" si="57"/>
        <v>'READY PU'!</v>
      </c>
      <c r="I437">
        <f t="shared" ca="1" si="58"/>
        <v>0</v>
      </c>
      <c r="J437" t="str">
        <f t="shared" ca="1" si="53"/>
        <v>'READY PU'!</v>
      </c>
      <c r="K437">
        <f t="shared" ca="1" si="53"/>
        <v>0</v>
      </c>
      <c r="L437">
        <f t="shared" ca="1" si="53"/>
        <v>0</v>
      </c>
      <c r="M437">
        <f t="shared" ca="1" si="53"/>
        <v>0</v>
      </c>
      <c r="N437">
        <f t="shared" ca="1" si="53"/>
        <v>0</v>
      </c>
      <c r="O437" t="str">
        <f t="shared" ca="1" si="59"/>
        <v>d:T</v>
      </c>
      <c r="P437" t="str">
        <f t="shared" ca="1" si="60"/>
        <v>d10:T10</v>
      </c>
    </row>
    <row r="438" spans="1:16">
      <c r="A438" t="str">
        <f t="shared" si="54"/>
        <v>01</v>
      </c>
      <c r="B438" t="str">
        <f t="shared" ca="1" si="55"/>
        <v>PU</v>
      </c>
      <c r="C438" t="s">
        <v>759</v>
      </c>
      <c r="D438" s="1" t="s">
        <v>862</v>
      </c>
      <c r="E438">
        <f t="shared" ca="1" si="56"/>
        <v>0</v>
      </c>
      <c r="H438" t="str">
        <f t="shared" ca="1" si="57"/>
        <v>'READY PU'!</v>
      </c>
      <c r="I438">
        <f t="shared" ca="1" si="58"/>
        <v>0</v>
      </c>
      <c r="J438" t="str">
        <f t="shared" ca="1" si="53"/>
        <v>'READY PU'!</v>
      </c>
      <c r="K438">
        <f t="shared" ca="1" si="53"/>
        <v>0</v>
      </c>
      <c r="L438">
        <f t="shared" ca="1" si="53"/>
        <v>0</v>
      </c>
      <c r="M438">
        <f t="shared" ca="1" si="53"/>
        <v>0</v>
      </c>
      <c r="N438">
        <f t="shared" ca="1" si="53"/>
        <v>0</v>
      </c>
      <c r="O438" t="str">
        <f t="shared" ca="1" si="59"/>
        <v>d:T</v>
      </c>
      <c r="P438" t="str">
        <f t="shared" ca="1" si="60"/>
        <v>d10:T10</v>
      </c>
    </row>
    <row r="439" spans="1:16">
      <c r="A439" t="str">
        <f t="shared" si="54"/>
        <v>02</v>
      </c>
      <c r="B439" t="str">
        <f t="shared" ca="1" si="55"/>
        <v>PU</v>
      </c>
      <c r="C439" t="s">
        <v>759</v>
      </c>
      <c r="D439" s="1" t="s">
        <v>863</v>
      </c>
      <c r="E439">
        <f t="shared" ca="1" si="56"/>
        <v>0</v>
      </c>
      <c r="H439" t="str">
        <f t="shared" ca="1" si="57"/>
        <v>'READY PU'!</v>
      </c>
      <c r="I439">
        <f t="shared" ca="1" si="58"/>
        <v>0</v>
      </c>
      <c r="J439" t="str">
        <f t="shared" ref="J439:N489" ca="1" si="61">IF(IFERROR(VLOOKUP($C439,INDIRECT(J$14&amp;"D:D"),1,FALSE),0)&lt;&gt;0,J$14,0)</f>
        <v>'READY PU'!</v>
      </c>
      <c r="K439">
        <f t="shared" ca="1" si="61"/>
        <v>0</v>
      </c>
      <c r="L439">
        <f t="shared" ca="1" si="61"/>
        <v>0</v>
      </c>
      <c r="M439">
        <f t="shared" ca="1" si="61"/>
        <v>0</v>
      </c>
      <c r="N439">
        <f t="shared" ca="1" si="61"/>
        <v>0</v>
      </c>
      <c r="O439" t="str">
        <f t="shared" ca="1" si="59"/>
        <v>d:T</v>
      </c>
      <c r="P439" t="str">
        <f t="shared" ca="1" si="60"/>
        <v>d10:T10</v>
      </c>
    </row>
    <row r="440" spans="1:16">
      <c r="A440" t="str">
        <f t="shared" si="54"/>
        <v>03</v>
      </c>
      <c r="B440" t="str">
        <f t="shared" ca="1" si="55"/>
        <v>PU</v>
      </c>
      <c r="C440" t="s">
        <v>759</v>
      </c>
      <c r="D440" s="1" t="s">
        <v>864</v>
      </c>
      <c r="E440">
        <f t="shared" ca="1" si="56"/>
        <v>0</v>
      </c>
      <c r="H440" t="str">
        <f t="shared" ca="1" si="57"/>
        <v>'READY PU'!</v>
      </c>
      <c r="I440">
        <f t="shared" ca="1" si="58"/>
        <v>0</v>
      </c>
      <c r="J440" t="str">
        <f t="shared" ca="1" si="61"/>
        <v>'READY PU'!</v>
      </c>
      <c r="K440">
        <f t="shared" ca="1" si="61"/>
        <v>0</v>
      </c>
      <c r="L440">
        <f t="shared" ca="1" si="61"/>
        <v>0</v>
      </c>
      <c r="M440">
        <f t="shared" ca="1" si="61"/>
        <v>0</v>
      </c>
      <c r="N440">
        <f t="shared" ca="1" si="61"/>
        <v>0</v>
      </c>
      <c r="O440" t="str">
        <f t="shared" ca="1" si="59"/>
        <v>d:T</v>
      </c>
      <c r="P440" t="str">
        <f t="shared" ca="1" si="60"/>
        <v>d10:T10</v>
      </c>
    </row>
    <row r="441" spans="1:16">
      <c r="A441" t="str">
        <f t="shared" si="54"/>
        <v>04</v>
      </c>
      <c r="B441" t="str">
        <f t="shared" ca="1" si="55"/>
        <v>PU</v>
      </c>
      <c r="C441" t="s">
        <v>759</v>
      </c>
      <c r="D441" s="1" t="s">
        <v>865</v>
      </c>
      <c r="E441">
        <f t="shared" ca="1" si="56"/>
        <v>0</v>
      </c>
      <c r="H441" t="str">
        <f t="shared" ca="1" si="57"/>
        <v>'READY PU'!</v>
      </c>
      <c r="I441">
        <f t="shared" ca="1" si="58"/>
        <v>0</v>
      </c>
      <c r="J441" t="str">
        <f t="shared" ca="1" si="61"/>
        <v>'READY PU'!</v>
      </c>
      <c r="K441">
        <f t="shared" ca="1" si="61"/>
        <v>0</v>
      </c>
      <c r="L441">
        <f t="shared" ca="1" si="61"/>
        <v>0</v>
      </c>
      <c r="M441">
        <f t="shared" ca="1" si="61"/>
        <v>0</v>
      </c>
      <c r="N441">
        <f t="shared" ca="1" si="61"/>
        <v>0</v>
      </c>
      <c r="O441" t="str">
        <f t="shared" ca="1" si="59"/>
        <v>d:T</v>
      </c>
      <c r="P441" t="str">
        <f t="shared" ca="1" si="60"/>
        <v>d10:T10</v>
      </c>
    </row>
    <row r="442" spans="1:16">
      <c r="A442" t="str">
        <f t="shared" si="54"/>
        <v>05</v>
      </c>
      <c r="B442" t="str">
        <f t="shared" ca="1" si="55"/>
        <v>PU</v>
      </c>
      <c r="C442" t="s">
        <v>759</v>
      </c>
      <c r="D442" s="1" t="s">
        <v>866</v>
      </c>
      <c r="E442">
        <f t="shared" ca="1" si="56"/>
        <v>0</v>
      </c>
      <c r="H442" t="str">
        <f t="shared" ca="1" si="57"/>
        <v>'READY PU'!</v>
      </c>
      <c r="I442">
        <f t="shared" ca="1" si="58"/>
        <v>0</v>
      </c>
      <c r="J442" t="str">
        <f t="shared" ca="1" si="61"/>
        <v>'READY PU'!</v>
      </c>
      <c r="K442">
        <f t="shared" ca="1" si="61"/>
        <v>0</v>
      </c>
      <c r="L442">
        <f t="shared" ca="1" si="61"/>
        <v>0</v>
      </c>
      <c r="M442">
        <f t="shared" ca="1" si="61"/>
        <v>0</v>
      </c>
      <c r="N442">
        <f t="shared" ca="1" si="61"/>
        <v>0</v>
      </c>
      <c r="O442" t="str">
        <f t="shared" ca="1" si="59"/>
        <v>d:T</v>
      </c>
      <c r="P442" t="str">
        <f t="shared" ca="1" si="60"/>
        <v>d10:T10</v>
      </c>
    </row>
    <row r="443" spans="1:16">
      <c r="A443" t="str">
        <f t="shared" si="54"/>
        <v>06</v>
      </c>
      <c r="B443" t="str">
        <f t="shared" ca="1" si="55"/>
        <v>PU</v>
      </c>
      <c r="C443" t="s">
        <v>759</v>
      </c>
      <c r="D443" s="1" t="s">
        <v>867</v>
      </c>
      <c r="E443">
        <f t="shared" ca="1" si="56"/>
        <v>0</v>
      </c>
      <c r="H443" t="str">
        <f t="shared" ca="1" si="57"/>
        <v>'READY PU'!</v>
      </c>
      <c r="I443">
        <f t="shared" ca="1" si="58"/>
        <v>0</v>
      </c>
      <c r="J443" t="str">
        <f t="shared" ca="1" si="61"/>
        <v>'READY PU'!</v>
      </c>
      <c r="K443">
        <f t="shared" ca="1" si="61"/>
        <v>0</v>
      </c>
      <c r="L443">
        <f t="shared" ca="1" si="61"/>
        <v>0</v>
      </c>
      <c r="M443">
        <f t="shared" ca="1" si="61"/>
        <v>0</v>
      </c>
      <c r="N443">
        <f t="shared" ca="1" si="61"/>
        <v>0</v>
      </c>
      <c r="O443" t="str">
        <f t="shared" ca="1" si="59"/>
        <v>d:T</v>
      </c>
      <c r="P443" t="str">
        <f t="shared" ca="1" si="60"/>
        <v>d10:T10</v>
      </c>
    </row>
    <row r="444" spans="1:16">
      <c r="A444" t="str">
        <f t="shared" si="54"/>
        <v>09</v>
      </c>
      <c r="B444" t="str">
        <f t="shared" ca="1" si="55"/>
        <v>PU</v>
      </c>
      <c r="C444" t="s">
        <v>759</v>
      </c>
      <c r="D444" s="1" t="s">
        <v>868</v>
      </c>
      <c r="E444">
        <f t="shared" ca="1" si="56"/>
        <v>0</v>
      </c>
      <c r="H444" t="str">
        <f t="shared" ca="1" si="57"/>
        <v>'READY PU'!</v>
      </c>
      <c r="I444">
        <f t="shared" ca="1" si="58"/>
        <v>0</v>
      </c>
      <c r="J444" t="str">
        <f t="shared" ca="1" si="61"/>
        <v>'READY PU'!</v>
      </c>
      <c r="K444">
        <f t="shared" ca="1" si="61"/>
        <v>0</v>
      </c>
      <c r="L444">
        <f t="shared" ca="1" si="61"/>
        <v>0</v>
      </c>
      <c r="M444">
        <f t="shared" ca="1" si="61"/>
        <v>0</v>
      </c>
      <c r="N444">
        <f t="shared" ca="1" si="61"/>
        <v>0</v>
      </c>
      <c r="O444" t="str">
        <f t="shared" ca="1" si="59"/>
        <v>d:T</v>
      </c>
      <c r="P444" t="str">
        <f t="shared" ca="1" si="60"/>
        <v>d10:T10</v>
      </c>
    </row>
    <row r="445" spans="1:16">
      <c r="A445" t="str">
        <f t="shared" si="54"/>
        <v>11</v>
      </c>
      <c r="B445" t="str">
        <f t="shared" ca="1" si="55"/>
        <v>PU</v>
      </c>
      <c r="C445" t="s">
        <v>759</v>
      </c>
      <c r="D445" s="1" t="s">
        <v>869</v>
      </c>
      <c r="E445">
        <f t="shared" ca="1" si="56"/>
        <v>0</v>
      </c>
      <c r="H445" t="str">
        <f t="shared" ca="1" si="57"/>
        <v>'READY PU'!</v>
      </c>
      <c r="I445">
        <f t="shared" ca="1" si="58"/>
        <v>0</v>
      </c>
      <c r="J445" t="str">
        <f t="shared" ca="1" si="61"/>
        <v>'READY PU'!</v>
      </c>
      <c r="K445">
        <f t="shared" ca="1" si="61"/>
        <v>0</v>
      </c>
      <c r="L445">
        <f t="shared" ca="1" si="61"/>
        <v>0</v>
      </c>
      <c r="M445">
        <f t="shared" ca="1" si="61"/>
        <v>0</v>
      </c>
      <c r="N445">
        <f t="shared" ca="1" si="61"/>
        <v>0</v>
      </c>
      <c r="O445" t="str">
        <f t="shared" ca="1" si="59"/>
        <v>d:T</v>
      </c>
      <c r="P445" t="str">
        <f t="shared" ca="1" si="60"/>
        <v>d10:T10</v>
      </c>
    </row>
    <row r="446" spans="1:16">
      <c r="A446" t="str">
        <f t="shared" si="54"/>
        <v>12</v>
      </c>
      <c r="B446" t="str">
        <f t="shared" ca="1" si="55"/>
        <v>PU</v>
      </c>
      <c r="C446" t="s">
        <v>759</v>
      </c>
      <c r="D446" s="1" t="s">
        <v>870</v>
      </c>
      <c r="E446">
        <f t="shared" ca="1" si="56"/>
        <v>0</v>
      </c>
      <c r="H446" t="str">
        <f t="shared" ca="1" si="57"/>
        <v>'READY PU'!</v>
      </c>
      <c r="I446">
        <f t="shared" ca="1" si="58"/>
        <v>0</v>
      </c>
      <c r="J446" t="str">
        <f t="shared" ca="1" si="61"/>
        <v>'READY PU'!</v>
      </c>
      <c r="K446">
        <f t="shared" ca="1" si="61"/>
        <v>0</v>
      </c>
      <c r="L446">
        <f t="shared" ca="1" si="61"/>
        <v>0</v>
      </c>
      <c r="M446">
        <f t="shared" ca="1" si="61"/>
        <v>0</v>
      </c>
      <c r="N446">
        <f t="shared" ca="1" si="61"/>
        <v>0</v>
      </c>
      <c r="O446" t="str">
        <f t="shared" ca="1" si="59"/>
        <v>d:T</v>
      </c>
      <c r="P446" t="str">
        <f t="shared" ca="1" si="60"/>
        <v>d10:T10</v>
      </c>
    </row>
    <row r="447" spans="1:16">
      <c r="A447" t="str">
        <f t="shared" si="54"/>
        <v>14</v>
      </c>
      <c r="B447" t="str">
        <f t="shared" ca="1" si="55"/>
        <v>PU</v>
      </c>
      <c r="C447" t="s">
        <v>759</v>
      </c>
      <c r="D447" s="1" t="s">
        <v>871</v>
      </c>
      <c r="E447">
        <f t="shared" ca="1" si="56"/>
        <v>0</v>
      </c>
      <c r="H447" t="str">
        <f t="shared" ca="1" si="57"/>
        <v>'READY PU'!</v>
      </c>
      <c r="I447">
        <f t="shared" ca="1" si="58"/>
        <v>0</v>
      </c>
      <c r="J447" t="str">
        <f t="shared" ca="1" si="61"/>
        <v>'READY PU'!</v>
      </c>
      <c r="K447">
        <f t="shared" ca="1" si="61"/>
        <v>0</v>
      </c>
      <c r="L447">
        <f t="shared" ca="1" si="61"/>
        <v>0</v>
      </c>
      <c r="M447">
        <f t="shared" ca="1" si="61"/>
        <v>0</v>
      </c>
      <c r="N447">
        <f t="shared" ca="1" si="61"/>
        <v>0</v>
      </c>
      <c r="O447" t="str">
        <f t="shared" ca="1" si="59"/>
        <v>d:T</v>
      </c>
      <c r="P447" t="str">
        <f t="shared" ca="1" si="60"/>
        <v>d10:T10</v>
      </c>
    </row>
    <row r="448" spans="1:16">
      <c r="A448" t="str">
        <f t="shared" si="54"/>
        <v>01</v>
      </c>
      <c r="B448" t="str">
        <f t="shared" ca="1" si="55"/>
        <v>PU</v>
      </c>
      <c r="C448" t="s">
        <v>760</v>
      </c>
      <c r="D448" s="1" t="s">
        <v>872</v>
      </c>
      <c r="E448">
        <f t="shared" ca="1" si="56"/>
        <v>0</v>
      </c>
      <c r="H448" t="str">
        <f t="shared" ca="1" si="57"/>
        <v>'READY PU'!</v>
      </c>
      <c r="I448">
        <f t="shared" ca="1" si="58"/>
        <v>0</v>
      </c>
      <c r="J448" t="str">
        <f t="shared" ca="1" si="61"/>
        <v>'READY PU'!</v>
      </c>
      <c r="K448">
        <f t="shared" ca="1" si="61"/>
        <v>0</v>
      </c>
      <c r="L448">
        <f t="shared" ca="1" si="61"/>
        <v>0</v>
      </c>
      <c r="M448">
        <f t="shared" ca="1" si="61"/>
        <v>0</v>
      </c>
      <c r="N448">
        <f t="shared" ca="1" si="61"/>
        <v>0</v>
      </c>
      <c r="O448" t="str">
        <f t="shared" ca="1" si="59"/>
        <v>d:T</v>
      </c>
      <c r="P448" t="str">
        <f t="shared" ca="1" si="60"/>
        <v>d10:T10</v>
      </c>
    </row>
    <row r="449" spans="1:16">
      <c r="A449" t="str">
        <f t="shared" si="54"/>
        <v>02</v>
      </c>
      <c r="B449" t="str">
        <f t="shared" ca="1" si="55"/>
        <v>PU</v>
      </c>
      <c r="C449" t="s">
        <v>760</v>
      </c>
      <c r="D449" s="1" t="s">
        <v>873</v>
      </c>
      <c r="E449">
        <f t="shared" ca="1" si="56"/>
        <v>0</v>
      </c>
      <c r="H449" t="str">
        <f t="shared" ca="1" si="57"/>
        <v>'READY PU'!</v>
      </c>
      <c r="I449">
        <f t="shared" ca="1" si="58"/>
        <v>0</v>
      </c>
      <c r="J449" t="str">
        <f t="shared" ca="1" si="61"/>
        <v>'READY PU'!</v>
      </c>
      <c r="K449">
        <f t="shared" ca="1" si="61"/>
        <v>0</v>
      </c>
      <c r="L449">
        <f t="shared" ca="1" si="61"/>
        <v>0</v>
      </c>
      <c r="M449">
        <f t="shared" ca="1" si="61"/>
        <v>0</v>
      </c>
      <c r="N449">
        <f t="shared" ca="1" si="61"/>
        <v>0</v>
      </c>
      <c r="O449" t="str">
        <f t="shared" ca="1" si="59"/>
        <v>d:T</v>
      </c>
      <c r="P449" t="str">
        <f t="shared" ca="1" si="60"/>
        <v>d10:T10</v>
      </c>
    </row>
    <row r="450" spans="1:16">
      <c r="A450" t="str">
        <f t="shared" si="54"/>
        <v>03</v>
      </c>
      <c r="B450" t="str">
        <f t="shared" ca="1" si="55"/>
        <v>PU</v>
      </c>
      <c r="C450" t="s">
        <v>760</v>
      </c>
      <c r="D450" s="1" t="s">
        <v>874</v>
      </c>
      <c r="E450">
        <f t="shared" ca="1" si="56"/>
        <v>0</v>
      </c>
      <c r="H450" t="str">
        <f t="shared" ca="1" si="57"/>
        <v>'READY PU'!</v>
      </c>
      <c r="I450">
        <f t="shared" ca="1" si="58"/>
        <v>0</v>
      </c>
      <c r="J450" t="str">
        <f t="shared" ca="1" si="61"/>
        <v>'READY PU'!</v>
      </c>
      <c r="K450">
        <f t="shared" ca="1" si="61"/>
        <v>0</v>
      </c>
      <c r="L450">
        <f t="shared" ca="1" si="61"/>
        <v>0</v>
      </c>
      <c r="M450">
        <f t="shared" ca="1" si="61"/>
        <v>0</v>
      </c>
      <c r="N450">
        <f t="shared" ca="1" si="61"/>
        <v>0</v>
      </c>
      <c r="O450" t="str">
        <f t="shared" ca="1" si="59"/>
        <v>d:T</v>
      </c>
      <c r="P450" t="str">
        <f t="shared" ca="1" si="60"/>
        <v>d10:T10</v>
      </c>
    </row>
    <row r="451" spans="1:16">
      <c r="A451" t="str">
        <f t="shared" si="54"/>
        <v>04</v>
      </c>
      <c r="B451" t="str">
        <f t="shared" ca="1" si="55"/>
        <v>PU</v>
      </c>
      <c r="C451" t="s">
        <v>760</v>
      </c>
      <c r="D451" s="1" t="s">
        <v>875</v>
      </c>
      <c r="E451">
        <f t="shared" ca="1" si="56"/>
        <v>0</v>
      </c>
      <c r="H451" t="str">
        <f t="shared" ca="1" si="57"/>
        <v>'READY PU'!</v>
      </c>
      <c r="I451">
        <f t="shared" ca="1" si="58"/>
        <v>0</v>
      </c>
      <c r="J451" t="str">
        <f t="shared" ca="1" si="61"/>
        <v>'READY PU'!</v>
      </c>
      <c r="K451">
        <f t="shared" ca="1" si="61"/>
        <v>0</v>
      </c>
      <c r="L451">
        <f t="shared" ca="1" si="61"/>
        <v>0</v>
      </c>
      <c r="M451">
        <f t="shared" ca="1" si="61"/>
        <v>0</v>
      </c>
      <c r="N451">
        <f t="shared" ca="1" si="61"/>
        <v>0</v>
      </c>
      <c r="O451" t="str">
        <f t="shared" ca="1" si="59"/>
        <v>d:T</v>
      </c>
      <c r="P451" t="str">
        <f t="shared" ca="1" si="60"/>
        <v>d10:T10</v>
      </c>
    </row>
    <row r="452" spans="1:16">
      <c r="A452" t="str">
        <f t="shared" si="54"/>
        <v>05</v>
      </c>
      <c r="B452" t="str">
        <f t="shared" ca="1" si="55"/>
        <v>PU</v>
      </c>
      <c r="C452" t="s">
        <v>760</v>
      </c>
      <c r="D452" s="1" t="s">
        <v>876</v>
      </c>
      <c r="E452">
        <f t="shared" ca="1" si="56"/>
        <v>0</v>
      </c>
      <c r="H452" t="str">
        <f t="shared" ca="1" si="57"/>
        <v>'READY PU'!</v>
      </c>
      <c r="I452">
        <f t="shared" ca="1" si="58"/>
        <v>0</v>
      </c>
      <c r="J452" t="str">
        <f t="shared" ca="1" si="61"/>
        <v>'READY PU'!</v>
      </c>
      <c r="K452">
        <f t="shared" ca="1" si="61"/>
        <v>0</v>
      </c>
      <c r="L452">
        <f t="shared" ca="1" si="61"/>
        <v>0</v>
      </c>
      <c r="M452">
        <f t="shared" ca="1" si="61"/>
        <v>0</v>
      </c>
      <c r="N452">
        <f t="shared" ca="1" si="61"/>
        <v>0</v>
      </c>
      <c r="O452" t="str">
        <f t="shared" ca="1" si="59"/>
        <v>d:T</v>
      </c>
      <c r="P452" t="str">
        <f t="shared" ca="1" si="60"/>
        <v>d10:T10</v>
      </c>
    </row>
    <row r="453" spans="1:16">
      <c r="A453" t="str">
        <f t="shared" si="54"/>
        <v>06</v>
      </c>
      <c r="B453" t="str">
        <f t="shared" ca="1" si="55"/>
        <v>PU</v>
      </c>
      <c r="C453" t="s">
        <v>760</v>
      </c>
      <c r="D453" s="1" t="s">
        <v>877</v>
      </c>
      <c r="E453">
        <f t="shared" ca="1" si="56"/>
        <v>0</v>
      </c>
      <c r="H453" t="str">
        <f t="shared" ca="1" si="57"/>
        <v>'READY PU'!</v>
      </c>
      <c r="I453">
        <f t="shared" ca="1" si="58"/>
        <v>0</v>
      </c>
      <c r="J453" t="str">
        <f t="shared" ca="1" si="61"/>
        <v>'READY PU'!</v>
      </c>
      <c r="K453">
        <f t="shared" ca="1" si="61"/>
        <v>0</v>
      </c>
      <c r="L453">
        <f t="shared" ca="1" si="61"/>
        <v>0</v>
      </c>
      <c r="M453">
        <f t="shared" ca="1" si="61"/>
        <v>0</v>
      </c>
      <c r="N453">
        <f t="shared" ca="1" si="61"/>
        <v>0</v>
      </c>
      <c r="O453" t="str">
        <f t="shared" ca="1" si="59"/>
        <v>d:T</v>
      </c>
      <c r="P453" t="str">
        <f t="shared" ca="1" si="60"/>
        <v>d10:T10</v>
      </c>
    </row>
    <row r="454" spans="1:16">
      <c r="A454" t="str">
        <f t="shared" si="54"/>
        <v>09</v>
      </c>
      <c r="B454" t="str">
        <f t="shared" ca="1" si="55"/>
        <v>PU</v>
      </c>
      <c r="C454" t="s">
        <v>760</v>
      </c>
      <c r="D454" s="1" t="s">
        <v>878</v>
      </c>
      <c r="E454">
        <f t="shared" ca="1" si="56"/>
        <v>0</v>
      </c>
      <c r="H454" t="str">
        <f t="shared" ca="1" si="57"/>
        <v>'READY PU'!</v>
      </c>
      <c r="I454">
        <f t="shared" ca="1" si="58"/>
        <v>0</v>
      </c>
      <c r="J454" t="str">
        <f t="shared" ca="1" si="61"/>
        <v>'READY PU'!</v>
      </c>
      <c r="K454">
        <f t="shared" ca="1" si="61"/>
        <v>0</v>
      </c>
      <c r="L454">
        <f t="shared" ca="1" si="61"/>
        <v>0</v>
      </c>
      <c r="M454">
        <f t="shared" ca="1" si="61"/>
        <v>0</v>
      </c>
      <c r="N454">
        <f t="shared" ca="1" si="61"/>
        <v>0</v>
      </c>
      <c r="O454" t="str">
        <f t="shared" ca="1" si="59"/>
        <v>d:T</v>
      </c>
      <c r="P454" t="str">
        <f t="shared" ca="1" si="60"/>
        <v>d10:T10</v>
      </c>
    </row>
    <row r="455" spans="1:16">
      <c r="A455" t="str">
        <f t="shared" si="54"/>
        <v>11</v>
      </c>
      <c r="B455" t="str">
        <f t="shared" ca="1" si="55"/>
        <v>PU</v>
      </c>
      <c r="C455" t="s">
        <v>760</v>
      </c>
      <c r="D455" s="1" t="s">
        <v>879</v>
      </c>
      <c r="E455">
        <f t="shared" ca="1" si="56"/>
        <v>0</v>
      </c>
      <c r="H455" t="str">
        <f t="shared" ca="1" si="57"/>
        <v>'READY PU'!</v>
      </c>
      <c r="I455">
        <f t="shared" ca="1" si="58"/>
        <v>0</v>
      </c>
      <c r="J455" t="str">
        <f t="shared" ca="1" si="61"/>
        <v>'READY PU'!</v>
      </c>
      <c r="K455">
        <f t="shared" ca="1" si="61"/>
        <v>0</v>
      </c>
      <c r="L455">
        <f t="shared" ca="1" si="61"/>
        <v>0</v>
      </c>
      <c r="M455">
        <f t="shared" ca="1" si="61"/>
        <v>0</v>
      </c>
      <c r="N455">
        <f t="shared" ca="1" si="61"/>
        <v>0</v>
      </c>
      <c r="O455" t="str">
        <f t="shared" ca="1" si="59"/>
        <v>d:T</v>
      </c>
      <c r="P455" t="str">
        <f t="shared" ca="1" si="60"/>
        <v>d10:T10</v>
      </c>
    </row>
    <row r="456" spans="1:16">
      <c r="A456" t="str">
        <f t="shared" si="54"/>
        <v>12</v>
      </c>
      <c r="B456" t="str">
        <f t="shared" ca="1" si="55"/>
        <v>PU</v>
      </c>
      <c r="C456" t="s">
        <v>760</v>
      </c>
      <c r="D456" s="1" t="s">
        <v>880</v>
      </c>
      <c r="E456">
        <f t="shared" ca="1" si="56"/>
        <v>0</v>
      </c>
      <c r="H456" t="str">
        <f t="shared" ca="1" si="57"/>
        <v>'READY PU'!</v>
      </c>
      <c r="I456">
        <f t="shared" ca="1" si="58"/>
        <v>0</v>
      </c>
      <c r="J456" t="str">
        <f t="shared" ca="1" si="61"/>
        <v>'READY PU'!</v>
      </c>
      <c r="K456">
        <f t="shared" ca="1" si="61"/>
        <v>0</v>
      </c>
      <c r="L456">
        <f t="shared" ca="1" si="61"/>
        <v>0</v>
      </c>
      <c r="M456">
        <f t="shared" ca="1" si="61"/>
        <v>0</v>
      </c>
      <c r="N456">
        <f t="shared" ca="1" si="61"/>
        <v>0</v>
      </c>
      <c r="O456" t="str">
        <f t="shared" ca="1" si="59"/>
        <v>d:T</v>
      </c>
      <c r="P456" t="str">
        <f t="shared" ca="1" si="60"/>
        <v>d10:T10</v>
      </c>
    </row>
    <row r="457" spans="1:16">
      <c r="A457" t="str">
        <f t="shared" si="54"/>
        <v>14</v>
      </c>
      <c r="B457" t="str">
        <f t="shared" ca="1" si="55"/>
        <v>PU</v>
      </c>
      <c r="C457" t="s">
        <v>760</v>
      </c>
      <c r="D457" s="1" t="s">
        <v>881</v>
      </c>
      <c r="E457">
        <f t="shared" ca="1" si="56"/>
        <v>0</v>
      </c>
      <c r="H457" t="str">
        <f t="shared" ca="1" si="57"/>
        <v>'READY PU'!</v>
      </c>
      <c r="I457">
        <f t="shared" ca="1" si="58"/>
        <v>0</v>
      </c>
      <c r="J457" t="str">
        <f t="shared" ca="1" si="61"/>
        <v>'READY PU'!</v>
      </c>
      <c r="K457">
        <f t="shared" ca="1" si="61"/>
        <v>0</v>
      </c>
      <c r="L457">
        <f t="shared" ca="1" si="61"/>
        <v>0</v>
      </c>
      <c r="M457">
        <f t="shared" ca="1" si="61"/>
        <v>0</v>
      </c>
      <c r="N457">
        <f t="shared" ca="1" si="61"/>
        <v>0</v>
      </c>
      <c r="O457" t="str">
        <f t="shared" ca="1" si="59"/>
        <v>d:T</v>
      </c>
      <c r="P457" t="str">
        <f t="shared" ca="1" si="60"/>
        <v>d10:T10</v>
      </c>
    </row>
    <row r="458" spans="1:16">
      <c r="A458" t="str">
        <f t="shared" si="54"/>
        <v>01</v>
      </c>
      <c r="B458" t="str">
        <f t="shared" ca="1" si="55"/>
        <v>PU</v>
      </c>
      <c r="C458" t="s">
        <v>761</v>
      </c>
      <c r="D458" s="1" t="s">
        <v>882</v>
      </c>
      <c r="E458">
        <f t="shared" ca="1" si="56"/>
        <v>0</v>
      </c>
      <c r="H458" t="str">
        <f t="shared" ca="1" si="57"/>
        <v>'READY PU'!</v>
      </c>
      <c r="I458">
        <f t="shared" ca="1" si="58"/>
        <v>0</v>
      </c>
      <c r="J458" t="str">
        <f t="shared" ca="1" si="61"/>
        <v>'READY PU'!</v>
      </c>
      <c r="K458">
        <f t="shared" ca="1" si="61"/>
        <v>0</v>
      </c>
      <c r="L458">
        <f t="shared" ca="1" si="61"/>
        <v>0</v>
      </c>
      <c r="M458">
        <f t="shared" ca="1" si="61"/>
        <v>0</v>
      </c>
      <c r="N458">
        <f t="shared" ca="1" si="61"/>
        <v>0</v>
      </c>
      <c r="O458" t="str">
        <f t="shared" ca="1" si="59"/>
        <v>d:T</v>
      </c>
      <c r="P458" t="str">
        <f t="shared" ca="1" si="60"/>
        <v>d10:T10</v>
      </c>
    </row>
    <row r="459" spans="1:16">
      <c r="A459" t="str">
        <f t="shared" si="54"/>
        <v>02</v>
      </c>
      <c r="B459" t="str">
        <f t="shared" ca="1" si="55"/>
        <v>PU</v>
      </c>
      <c r="C459" t="s">
        <v>761</v>
      </c>
      <c r="D459" s="1" t="s">
        <v>883</v>
      </c>
      <c r="E459">
        <f t="shared" ca="1" si="56"/>
        <v>0</v>
      </c>
      <c r="H459" t="str">
        <f t="shared" ca="1" si="57"/>
        <v>'READY PU'!</v>
      </c>
      <c r="I459">
        <f t="shared" ca="1" si="58"/>
        <v>0</v>
      </c>
      <c r="J459" t="str">
        <f t="shared" ca="1" si="61"/>
        <v>'READY PU'!</v>
      </c>
      <c r="K459">
        <f t="shared" ca="1" si="61"/>
        <v>0</v>
      </c>
      <c r="L459">
        <f t="shared" ca="1" si="61"/>
        <v>0</v>
      </c>
      <c r="M459">
        <f t="shared" ca="1" si="61"/>
        <v>0</v>
      </c>
      <c r="N459">
        <f t="shared" ca="1" si="61"/>
        <v>0</v>
      </c>
      <c r="O459" t="str">
        <f t="shared" ca="1" si="59"/>
        <v>d:T</v>
      </c>
      <c r="P459" t="str">
        <f t="shared" ca="1" si="60"/>
        <v>d10:T10</v>
      </c>
    </row>
    <row r="460" spans="1:16">
      <c r="A460" t="str">
        <f t="shared" si="54"/>
        <v>03</v>
      </c>
      <c r="B460" t="str">
        <f t="shared" ca="1" si="55"/>
        <v>PU</v>
      </c>
      <c r="C460" t="s">
        <v>761</v>
      </c>
      <c r="D460" s="1" t="s">
        <v>884</v>
      </c>
      <c r="E460">
        <f t="shared" ca="1" si="56"/>
        <v>0</v>
      </c>
      <c r="H460" t="str">
        <f t="shared" ca="1" si="57"/>
        <v>'READY PU'!</v>
      </c>
      <c r="I460">
        <f t="shared" ca="1" si="58"/>
        <v>0</v>
      </c>
      <c r="J460" t="str">
        <f t="shared" ca="1" si="61"/>
        <v>'READY PU'!</v>
      </c>
      <c r="K460">
        <f t="shared" ca="1" si="61"/>
        <v>0</v>
      </c>
      <c r="L460">
        <f t="shared" ca="1" si="61"/>
        <v>0</v>
      </c>
      <c r="M460">
        <f t="shared" ca="1" si="61"/>
        <v>0</v>
      </c>
      <c r="N460">
        <f t="shared" ca="1" si="61"/>
        <v>0</v>
      </c>
      <c r="O460" t="str">
        <f t="shared" ca="1" si="59"/>
        <v>d:T</v>
      </c>
      <c r="P460" t="str">
        <f t="shared" ca="1" si="60"/>
        <v>d10:T10</v>
      </c>
    </row>
    <row r="461" spans="1:16">
      <c r="A461" t="str">
        <f t="shared" si="54"/>
        <v>04</v>
      </c>
      <c r="B461" t="str">
        <f t="shared" ca="1" si="55"/>
        <v>PU</v>
      </c>
      <c r="C461" t="s">
        <v>761</v>
      </c>
      <c r="D461" s="1" t="s">
        <v>885</v>
      </c>
      <c r="E461">
        <f t="shared" ca="1" si="56"/>
        <v>0</v>
      </c>
      <c r="H461" t="str">
        <f t="shared" ca="1" si="57"/>
        <v>'READY PU'!</v>
      </c>
      <c r="I461">
        <f t="shared" ca="1" si="58"/>
        <v>0</v>
      </c>
      <c r="J461" t="str">
        <f t="shared" ca="1" si="61"/>
        <v>'READY PU'!</v>
      </c>
      <c r="K461">
        <f t="shared" ca="1" si="61"/>
        <v>0</v>
      </c>
      <c r="L461">
        <f t="shared" ca="1" si="61"/>
        <v>0</v>
      </c>
      <c r="M461">
        <f t="shared" ca="1" si="61"/>
        <v>0</v>
      </c>
      <c r="N461">
        <f t="shared" ca="1" si="61"/>
        <v>0</v>
      </c>
      <c r="O461" t="str">
        <f t="shared" ca="1" si="59"/>
        <v>d:T</v>
      </c>
      <c r="P461" t="str">
        <f t="shared" ca="1" si="60"/>
        <v>d10:T10</v>
      </c>
    </row>
    <row r="462" spans="1:16">
      <c r="A462" t="str">
        <f t="shared" si="54"/>
        <v>05</v>
      </c>
      <c r="B462" t="str">
        <f t="shared" ca="1" si="55"/>
        <v>PU</v>
      </c>
      <c r="C462" t="s">
        <v>761</v>
      </c>
      <c r="D462" s="1" t="s">
        <v>886</v>
      </c>
      <c r="E462">
        <f t="shared" ca="1" si="56"/>
        <v>0</v>
      </c>
      <c r="H462" t="str">
        <f t="shared" ca="1" si="57"/>
        <v>'READY PU'!</v>
      </c>
      <c r="I462">
        <f t="shared" ca="1" si="58"/>
        <v>0</v>
      </c>
      <c r="J462" t="str">
        <f t="shared" ca="1" si="61"/>
        <v>'READY PU'!</v>
      </c>
      <c r="K462">
        <f t="shared" ca="1" si="61"/>
        <v>0</v>
      </c>
      <c r="L462">
        <f t="shared" ca="1" si="61"/>
        <v>0</v>
      </c>
      <c r="M462">
        <f t="shared" ca="1" si="61"/>
        <v>0</v>
      </c>
      <c r="N462">
        <f t="shared" ca="1" si="61"/>
        <v>0</v>
      </c>
      <c r="O462" t="str">
        <f t="shared" ca="1" si="59"/>
        <v>d:T</v>
      </c>
      <c r="P462" t="str">
        <f t="shared" ca="1" si="60"/>
        <v>d10:T10</v>
      </c>
    </row>
    <row r="463" spans="1:16">
      <c r="A463" t="str">
        <f t="shared" si="54"/>
        <v>06</v>
      </c>
      <c r="B463" t="str">
        <f t="shared" ca="1" si="55"/>
        <v>PU</v>
      </c>
      <c r="C463" t="s">
        <v>761</v>
      </c>
      <c r="D463" s="1" t="s">
        <v>887</v>
      </c>
      <c r="E463">
        <f t="shared" ca="1" si="56"/>
        <v>0</v>
      </c>
      <c r="H463" t="str">
        <f t="shared" ca="1" si="57"/>
        <v>'READY PU'!</v>
      </c>
      <c r="I463">
        <f t="shared" ca="1" si="58"/>
        <v>0</v>
      </c>
      <c r="J463" t="str">
        <f t="shared" ca="1" si="61"/>
        <v>'READY PU'!</v>
      </c>
      <c r="K463">
        <f t="shared" ca="1" si="61"/>
        <v>0</v>
      </c>
      <c r="L463">
        <f t="shared" ca="1" si="61"/>
        <v>0</v>
      </c>
      <c r="M463">
        <f t="shared" ca="1" si="61"/>
        <v>0</v>
      </c>
      <c r="N463">
        <f t="shared" ca="1" si="61"/>
        <v>0</v>
      </c>
      <c r="O463" t="str">
        <f t="shared" ca="1" si="59"/>
        <v>d:T</v>
      </c>
      <c r="P463" t="str">
        <f t="shared" ca="1" si="60"/>
        <v>d10:T10</v>
      </c>
    </row>
    <row r="464" spans="1:16">
      <c r="A464" t="str">
        <f t="shared" ref="A464:A527" si="62">MID(D464,LEN(C464)+2,LEN(D464)-LEN(C464))</f>
        <v>09</v>
      </c>
      <c r="B464" t="str">
        <f t="shared" ref="B464:B527" ca="1" si="63">VLOOKUP(H464,$A$1:$K$6,11,FALSE)</f>
        <v>PU</v>
      </c>
      <c r="C464" t="s">
        <v>761</v>
      </c>
      <c r="D464" s="1" t="s">
        <v>888</v>
      </c>
      <c r="E464">
        <f t="shared" ref="E464:E527" ca="1" si="64">IFERROR(VLOOKUP(C464,INDIRECT($H464&amp;$O464),MATCH($A464,INDIRECT($H464&amp;$P464),0),FALSE),0)</f>
        <v>0</v>
      </c>
      <c r="H464" t="str">
        <f t="shared" ref="H464:H527" ca="1" si="65">IF(I464&lt;&gt;0,I464,IF(J464&lt;&gt;0,J464,IF(K464&lt;&gt;0,K464,IF(L464&lt;&gt;0,L464,IF(M464&lt;&gt;0,M464,N464)))))</f>
        <v>'READY PU'!</v>
      </c>
      <c r="I464">
        <f t="shared" ref="I464:I527" ca="1" si="66">IF(IFERROR(VLOOKUP($C464,INDIRECT(I$14&amp;"E:E"),1,FALSE),0)&lt;&gt;0,I$14,0)</f>
        <v>0</v>
      </c>
      <c r="J464" t="str">
        <f t="shared" ca="1" si="61"/>
        <v>'READY PU'!</v>
      </c>
      <c r="K464">
        <f t="shared" ca="1" si="61"/>
        <v>0</v>
      </c>
      <c r="L464">
        <f t="shared" ca="1" si="61"/>
        <v>0</v>
      </c>
      <c r="M464">
        <f t="shared" ca="1" si="61"/>
        <v>0</v>
      </c>
      <c r="N464">
        <f t="shared" ca="1" si="61"/>
        <v>0</v>
      </c>
      <c r="O464" t="str">
        <f t="shared" ref="O464:O527" ca="1" si="67">VLOOKUP($H464,$G$8:$I$13,2,FALSE)</f>
        <v>d:T</v>
      </c>
      <c r="P464" t="str">
        <f t="shared" ref="P464:P527" ca="1" si="68">VLOOKUP($H464,$G$8:$I$13,3,FALSE)</f>
        <v>d10:T10</v>
      </c>
    </row>
    <row r="465" spans="1:16">
      <c r="A465" t="str">
        <f t="shared" si="62"/>
        <v>11</v>
      </c>
      <c r="B465" t="str">
        <f t="shared" ca="1" si="63"/>
        <v>PU</v>
      </c>
      <c r="C465" t="s">
        <v>761</v>
      </c>
      <c r="D465" s="1" t="s">
        <v>889</v>
      </c>
      <c r="E465">
        <f t="shared" ca="1" si="64"/>
        <v>0</v>
      </c>
      <c r="H465" t="str">
        <f t="shared" ca="1" si="65"/>
        <v>'READY PU'!</v>
      </c>
      <c r="I465">
        <f t="shared" ca="1" si="66"/>
        <v>0</v>
      </c>
      <c r="J465" t="str">
        <f t="shared" ca="1" si="61"/>
        <v>'READY PU'!</v>
      </c>
      <c r="K465">
        <f t="shared" ca="1" si="61"/>
        <v>0</v>
      </c>
      <c r="L465">
        <f t="shared" ca="1" si="61"/>
        <v>0</v>
      </c>
      <c r="M465">
        <f t="shared" ca="1" si="61"/>
        <v>0</v>
      </c>
      <c r="N465">
        <f t="shared" ca="1" si="61"/>
        <v>0</v>
      </c>
      <c r="O465" t="str">
        <f t="shared" ca="1" si="67"/>
        <v>d:T</v>
      </c>
      <c r="P465" t="str">
        <f t="shared" ca="1" si="68"/>
        <v>d10:T10</v>
      </c>
    </row>
    <row r="466" spans="1:16">
      <c r="A466" t="str">
        <f t="shared" si="62"/>
        <v>12</v>
      </c>
      <c r="B466" t="str">
        <f t="shared" ca="1" si="63"/>
        <v>PU</v>
      </c>
      <c r="C466" t="s">
        <v>761</v>
      </c>
      <c r="D466" s="1" t="s">
        <v>890</v>
      </c>
      <c r="E466">
        <f t="shared" ca="1" si="64"/>
        <v>0</v>
      </c>
      <c r="H466" t="str">
        <f t="shared" ca="1" si="65"/>
        <v>'READY PU'!</v>
      </c>
      <c r="I466">
        <f t="shared" ca="1" si="66"/>
        <v>0</v>
      </c>
      <c r="J466" t="str">
        <f t="shared" ca="1" si="61"/>
        <v>'READY PU'!</v>
      </c>
      <c r="K466">
        <f t="shared" ca="1" si="61"/>
        <v>0</v>
      </c>
      <c r="L466">
        <f t="shared" ca="1" si="61"/>
        <v>0</v>
      </c>
      <c r="M466">
        <f t="shared" ca="1" si="61"/>
        <v>0</v>
      </c>
      <c r="N466">
        <f t="shared" ca="1" si="61"/>
        <v>0</v>
      </c>
      <c r="O466" t="str">
        <f t="shared" ca="1" si="67"/>
        <v>d:T</v>
      </c>
      <c r="P466" t="str">
        <f t="shared" ca="1" si="68"/>
        <v>d10:T10</v>
      </c>
    </row>
    <row r="467" spans="1:16">
      <c r="A467" t="str">
        <f t="shared" si="62"/>
        <v>14</v>
      </c>
      <c r="B467" t="str">
        <f t="shared" ca="1" si="63"/>
        <v>PU</v>
      </c>
      <c r="C467" t="s">
        <v>761</v>
      </c>
      <c r="D467" s="1" t="s">
        <v>891</v>
      </c>
      <c r="E467">
        <f t="shared" ca="1" si="64"/>
        <v>0</v>
      </c>
      <c r="H467" t="str">
        <f t="shared" ca="1" si="65"/>
        <v>'READY PU'!</v>
      </c>
      <c r="I467">
        <f t="shared" ca="1" si="66"/>
        <v>0</v>
      </c>
      <c r="J467" t="str">
        <f t="shared" ca="1" si="61"/>
        <v>'READY PU'!</v>
      </c>
      <c r="K467">
        <f t="shared" ca="1" si="61"/>
        <v>0</v>
      </c>
      <c r="L467">
        <f t="shared" ca="1" si="61"/>
        <v>0</v>
      </c>
      <c r="M467">
        <f t="shared" ca="1" si="61"/>
        <v>0</v>
      </c>
      <c r="N467">
        <f t="shared" ca="1" si="61"/>
        <v>0</v>
      </c>
      <c r="O467" t="str">
        <f t="shared" ca="1" si="67"/>
        <v>d:T</v>
      </c>
      <c r="P467" t="str">
        <f t="shared" ca="1" si="68"/>
        <v>d10:T10</v>
      </c>
    </row>
    <row r="468" spans="1:16">
      <c r="A468" t="str">
        <f t="shared" si="62"/>
        <v>01</v>
      </c>
      <c r="B468" t="str">
        <f t="shared" ca="1" si="63"/>
        <v>PU</v>
      </c>
      <c r="C468" t="s">
        <v>762</v>
      </c>
      <c r="D468" s="1" t="s">
        <v>892</v>
      </c>
      <c r="E468">
        <f t="shared" ca="1" si="64"/>
        <v>0</v>
      </c>
      <c r="H468" t="str">
        <f t="shared" ca="1" si="65"/>
        <v>'READY PU'!</v>
      </c>
      <c r="I468">
        <f t="shared" ca="1" si="66"/>
        <v>0</v>
      </c>
      <c r="J468" t="str">
        <f t="shared" ca="1" si="61"/>
        <v>'READY PU'!</v>
      </c>
      <c r="K468">
        <f t="shared" ca="1" si="61"/>
        <v>0</v>
      </c>
      <c r="L468">
        <f t="shared" ca="1" si="61"/>
        <v>0</v>
      </c>
      <c r="M468">
        <f t="shared" ca="1" si="61"/>
        <v>0</v>
      </c>
      <c r="N468">
        <f t="shared" ca="1" si="61"/>
        <v>0</v>
      </c>
      <c r="O468" t="str">
        <f t="shared" ca="1" si="67"/>
        <v>d:T</v>
      </c>
      <c r="P468" t="str">
        <f t="shared" ca="1" si="68"/>
        <v>d10:T10</v>
      </c>
    </row>
    <row r="469" spans="1:16">
      <c r="A469" t="str">
        <f t="shared" si="62"/>
        <v>02</v>
      </c>
      <c r="B469" t="str">
        <f t="shared" ca="1" si="63"/>
        <v>PU</v>
      </c>
      <c r="C469" t="s">
        <v>762</v>
      </c>
      <c r="D469" s="1" t="s">
        <v>893</v>
      </c>
      <c r="E469">
        <f t="shared" ca="1" si="64"/>
        <v>0</v>
      </c>
      <c r="H469" t="str">
        <f t="shared" ca="1" si="65"/>
        <v>'READY PU'!</v>
      </c>
      <c r="I469">
        <f t="shared" ca="1" si="66"/>
        <v>0</v>
      </c>
      <c r="J469" t="str">
        <f t="shared" ca="1" si="61"/>
        <v>'READY PU'!</v>
      </c>
      <c r="K469">
        <f t="shared" ca="1" si="61"/>
        <v>0</v>
      </c>
      <c r="L469">
        <f t="shared" ca="1" si="61"/>
        <v>0</v>
      </c>
      <c r="M469">
        <f t="shared" ca="1" si="61"/>
        <v>0</v>
      </c>
      <c r="N469">
        <f t="shared" ca="1" si="61"/>
        <v>0</v>
      </c>
      <c r="O469" t="str">
        <f t="shared" ca="1" si="67"/>
        <v>d:T</v>
      </c>
      <c r="P469" t="str">
        <f t="shared" ca="1" si="68"/>
        <v>d10:T10</v>
      </c>
    </row>
    <row r="470" spans="1:16">
      <c r="A470" t="str">
        <f t="shared" si="62"/>
        <v>03</v>
      </c>
      <c r="B470" t="str">
        <f t="shared" ca="1" si="63"/>
        <v>PU</v>
      </c>
      <c r="C470" t="s">
        <v>762</v>
      </c>
      <c r="D470" s="1" t="s">
        <v>894</v>
      </c>
      <c r="E470">
        <f t="shared" ca="1" si="64"/>
        <v>0</v>
      </c>
      <c r="H470" t="str">
        <f t="shared" ca="1" si="65"/>
        <v>'READY PU'!</v>
      </c>
      <c r="I470">
        <f t="shared" ca="1" si="66"/>
        <v>0</v>
      </c>
      <c r="J470" t="str">
        <f t="shared" ca="1" si="61"/>
        <v>'READY PU'!</v>
      </c>
      <c r="K470">
        <f t="shared" ca="1" si="61"/>
        <v>0</v>
      </c>
      <c r="L470">
        <f t="shared" ca="1" si="61"/>
        <v>0</v>
      </c>
      <c r="M470">
        <f t="shared" ca="1" si="61"/>
        <v>0</v>
      </c>
      <c r="N470">
        <f t="shared" ca="1" si="61"/>
        <v>0</v>
      </c>
      <c r="O470" t="str">
        <f t="shared" ca="1" si="67"/>
        <v>d:T</v>
      </c>
      <c r="P470" t="str">
        <f t="shared" ca="1" si="68"/>
        <v>d10:T10</v>
      </c>
    </row>
    <row r="471" spans="1:16">
      <c r="A471" t="str">
        <f t="shared" si="62"/>
        <v>04</v>
      </c>
      <c r="B471" t="str">
        <f t="shared" ca="1" si="63"/>
        <v>PU</v>
      </c>
      <c r="C471" t="s">
        <v>762</v>
      </c>
      <c r="D471" s="1" t="s">
        <v>895</v>
      </c>
      <c r="E471">
        <f t="shared" ca="1" si="64"/>
        <v>0</v>
      </c>
      <c r="H471" t="str">
        <f t="shared" ca="1" si="65"/>
        <v>'READY PU'!</v>
      </c>
      <c r="I471">
        <f t="shared" ca="1" si="66"/>
        <v>0</v>
      </c>
      <c r="J471" t="str">
        <f t="shared" ca="1" si="61"/>
        <v>'READY PU'!</v>
      </c>
      <c r="K471">
        <f t="shared" ca="1" si="61"/>
        <v>0</v>
      </c>
      <c r="L471">
        <f t="shared" ca="1" si="61"/>
        <v>0</v>
      </c>
      <c r="M471">
        <f t="shared" ca="1" si="61"/>
        <v>0</v>
      </c>
      <c r="N471">
        <f t="shared" ca="1" si="61"/>
        <v>0</v>
      </c>
      <c r="O471" t="str">
        <f t="shared" ca="1" si="67"/>
        <v>d:T</v>
      </c>
      <c r="P471" t="str">
        <f t="shared" ca="1" si="68"/>
        <v>d10:T10</v>
      </c>
    </row>
    <row r="472" spans="1:16">
      <c r="A472" t="str">
        <f t="shared" si="62"/>
        <v>05</v>
      </c>
      <c r="B472" t="str">
        <f t="shared" ca="1" si="63"/>
        <v>PU</v>
      </c>
      <c r="C472" t="s">
        <v>762</v>
      </c>
      <c r="D472" s="1" t="s">
        <v>896</v>
      </c>
      <c r="E472">
        <f t="shared" ca="1" si="64"/>
        <v>0</v>
      </c>
      <c r="H472" t="str">
        <f t="shared" ca="1" si="65"/>
        <v>'READY PU'!</v>
      </c>
      <c r="I472">
        <f t="shared" ca="1" si="66"/>
        <v>0</v>
      </c>
      <c r="J472" t="str">
        <f t="shared" ca="1" si="61"/>
        <v>'READY PU'!</v>
      </c>
      <c r="K472">
        <f t="shared" ca="1" si="61"/>
        <v>0</v>
      </c>
      <c r="L472">
        <f t="shared" ca="1" si="61"/>
        <v>0</v>
      </c>
      <c r="M472">
        <f t="shared" ca="1" si="61"/>
        <v>0</v>
      </c>
      <c r="N472">
        <f t="shared" ca="1" si="61"/>
        <v>0</v>
      </c>
      <c r="O472" t="str">
        <f t="shared" ca="1" si="67"/>
        <v>d:T</v>
      </c>
      <c r="P472" t="str">
        <f t="shared" ca="1" si="68"/>
        <v>d10:T10</v>
      </c>
    </row>
    <row r="473" spans="1:16">
      <c r="A473" t="str">
        <f t="shared" si="62"/>
        <v>06</v>
      </c>
      <c r="B473" t="str">
        <f t="shared" ca="1" si="63"/>
        <v>PU</v>
      </c>
      <c r="C473" t="s">
        <v>762</v>
      </c>
      <c r="D473" s="1" t="s">
        <v>897</v>
      </c>
      <c r="E473">
        <f t="shared" ca="1" si="64"/>
        <v>0</v>
      </c>
      <c r="H473" t="str">
        <f t="shared" ca="1" si="65"/>
        <v>'READY PU'!</v>
      </c>
      <c r="I473">
        <f t="shared" ca="1" si="66"/>
        <v>0</v>
      </c>
      <c r="J473" t="str">
        <f t="shared" ca="1" si="61"/>
        <v>'READY PU'!</v>
      </c>
      <c r="K473">
        <f t="shared" ca="1" si="61"/>
        <v>0</v>
      </c>
      <c r="L473">
        <f t="shared" ca="1" si="61"/>
        <v>0</v>
      </c>
      <c r="M473">
        <f t="shared" ca="1" si="61"/>
        <v>0</v>
      </c>
      <c r="N473">
        <f t="shared" ca="1" si="61"/>
        <v>0</v>
      </c>
      <c r="O473" t="str">
        <f t="shared" ca="1" si="67"/>
        <v>d:T</v>
      </c>
      <c r="P473" t="str">
        <f t="shared" ca="1" si="68"/>
        <v>d10:T10</v>
      </c>
    </row>
    <row r="474" spans="1:16">
      <c r="A474" t="str">
        <f t="shared" si="62"/>
        <v>09</v>
      </c>
      <c r="B474" t="str">
        <f t="shared" ca="1" si="63"/>
        <v>PU</v>
      </c>
      <c r="C474" t="s">
        <v>762</v>
      </c>
      <c r="D474" s="1" t="s">
        <v>898</v>
      </c>
      <c r="E474">
        <f t="shared" ca="1" si="64"/>
        <v>0</v>
      </c>
      <c r="H474" t="str">
        <f t="shared" ca="1" si="65"/>
        <v>'READY PU'!</v>
      </c>
      <c r="I474">
        <f t="shared" ca="1" si="66"/>
        <v>0</v>
      </c>
      <c r="J474" t="str">
        <f t="shared" ca="1" si="61"/>
        <v>'READY PU'!</v>
      </c>
      <c r="K474">
        <f t="shared" ca="1" si="61"/>
        <v>0</v>
      </c>
      <c r="L474">
        <f t="shared" ca="1" si="61"/>
        <v>0</v>
      </c>
      <c r="M474">
        <f t="shared" ca="1" si="61"/>
        <v>0</v>
      </c>
      <c r="N474">
        <f t="shared" ca="1" si="61"/>
        <v>0</v>
      </c>
      <c r="O474" t="str">
        <f t="shared" ca="1" si="67"/>
        <v>d:T</v>
      </c>
      <c r="P474" t="str">
        <f t="shared" ca="1" si="68"/>
        <v>d10:T10</v>
      </c>
    </row>
    <row r="475" spans="1:16">
      <c r="A475" t="str">
        <f t="shared" si="62"/>
        <v>11</v>
      </c>
      <c r="B475" t="str">
        <f t="shared" ca="1" si="63"/>
        <v>PU</v>
      </c>
      <c r="C475" t="s">
        <v>762</v>
      </c>
      <c r="D475" s="1" t="s">
        <v>899</v>
      </c>
      <c r="E475">
        <f t="shared" ca="1" si="64"/>
        <v>0</v>
      </c>
      <c r="H475" t="str">
        <f t="shared" ca="1" si="65"/>
        <v>'READY PU'!</v>
      </c>
      <c r="I475">
        <f t="shared" ca="1" si="66"/>
        <v>0</v>
      </c>
      <c r="J475" t="str">
        <f t="shared" ca="1" si="61"/>
        <v>'READY PU'!</v>
      </c>
      <c r="K475">
        <f t="shared" ca="1" si="61"/>
        <v>0</v>
      </c>
      <c r="L475">
        <f t="shared" ca="1" si="61"/>
        <v>0</v>
      </c>
      <c r="M475">
        <f t="shared" ca="1" si="61"/>
        <v>0</v>
      </c>
      <c r="N475">
        <f t="shared" ca="1" si="61"/>
        <v>0</v>
      </c>
      <c r="O475" t="str">
        <f t="shared" ca="1" si="67"/>
        <v>d:T</v>
      </c>
      <c r="P475" t="str">
        <f t="shared" ca="1" si="68"/>
        <v>d10:T10</v>
      </c>
    </row>
    <row r="476" spans="1:16">
      <c r="A476" t="str">
        <f t="shared" si="62"/>
        <v>12</v>
      </c>
      <c r="B476" t="str">
        <f t="shared" ca="1" si="63"/>
        <v>PU</v>
      </c>
      <c r="C476" t="s">
        <v>762</v>
      </c>
      <c r="D476" s="1" t="s">
        <v>900</v>
      </c>
      <c r="E476">
        <f t="shared" ca="1" si="64"/>
        <v>0</v>
      </c>
      <c r="H476" t="str">
        <f t="shared" ca="1" si="65"/>
        <v>'READY PU'!</v>
      </c>
      <c r="I476">
        <f t="shared" ca="1" si="66"/>
        <v>0</v>
      </c>
      <c r="J476" t="str">
        <f t="shared" ca="1" si="61"/>
        <v>'READY PU'!</v>
      </c>
      <c r="K476">
        <f t="shared" ca="1" si="61"/>
        <v>0</v>
      </c>
      <c r="L476">
        <f t="shared" ca="1" si="61"/>
        <v>0</v>
      </c>
      <c r="M476">
        <f t="shared" ca="1" si="61"/>
        <v>0</v>
      </c>
      <c r="N476">
        <f t="shared" ca="1" si="61"/>
        <v>0</v>
      </c>
      <c r="O476" t="str">
        <f t="shared" ca="1" si="67"/>
        <v>d:T</v>
      </c>
      <c r="P476" t="str">
        <f t="shared" ca="1" si="68"/>
        <v>d10:T10</v>
      </c>
    </row>
    <row r="477" spans="1:16">
      <c r="A477" t="str">
        <f t="shared" si="62"/>
        <v>14</v>
      </c>
      <c r="B477" t="str">
        <f t="shared" ca="1" si="63"/>
        <v>PU</v>
      </c>
      <c r="C477" t="s">
        <v>762</v>
      </c>
      <c r="D477" s="1" t="s">
        <v>901</v>
      </c>
      <c r="E477">
        <f t="shared" ca="1" si="64"/>
        <v>0</v>
      </c>
      <c r="H477" t="str">
        <f t="shared" ca="1" si="65"/>
        <v>'READY PU'!</v>
      </c>
      <c r="I477">
        <f t="shared" ca="1" si="66"/>
        <v>0</v>
      </c>
      <c r="J477" t="str">
        <f t="shared" ca="1" si="61"/>
        <v>'READY PU'!</v>
      </c>
      <c r="K477">
        <f t="shared" ca="1" si="61"/>
        <v>0</v>
      </c>
      <c r="L477">
        <f t="shared" ca="1" si="61"/>
        <v>0</v>
      </c>
      <c r="M477">
        <f t="shared" ca="1" si="61"/>
        <v>0</v>
      </c>
      <c r="N477">
        <f t="shared" ca="1" si="61"/>
        <v>0</v>
      </c>
      <c r="O477" t="str">
        <f t="shared" ca="1" si="67"/>
        <v>d:T</v>
      </c>
      <c r="P477" t="str">
        <f t="shared" ca="1" si="68"/>
        <v>d10:T10</v>
      </c>
    </row>
    <row r="478" spans="1:16">
      <c r="A478" t="str">
        <f t="shared" si="62"/>
        <v>01</v>
      </c>
      <c r="B478" t="str">
        <f t="shared" ca="1" si="63"/>
        <v>PU</v>
      </c>
      <c r="C478" t="s">
        <v>763</v>
      </c>
      <c r="D478" s="1" t="s">
        <v>902</v>
      </c>
      <c r="E478">
        <f t="shared" ca="1" si="64"/>
        <v>0</v>
      </c>
      <c r="H478" t="str">
        <f t="shared" ca="1" si="65"/>
        <v>'READY PU'!</v>
      </c>
      <c r="I478">
        <f t="shared" ca="1" si="66"/>
        <v>0</v>
      </c>
      <c r="J478" t="str">
        <f t="shared" ca="1" si="61"/>
        <v>'READY PU'!</v>
      </c>
      <c r="K478">
        <f t="shared" ca="1" si="61"/>
        <v>0</v>
      </c>
      <c r="L478">
        <f t="shared" ca="1" si="61"/>
        <v>0</v>
      </c>
      <c r="M478">
        <f t="shared" ca="1" si="61"/>
        <v>0</v>
      </c>
      <c r="N478">
        <f t="shared" ca="1" si="61"/>
        <v>0</v>
      </c>
      <c r="O478" t="str">
        <f t="shared" ca="1" si="67"/>
        <v>d:T</v>
      </c>
      <c r="P478" t="str">
        <f t="shared" ca="1" si="68"/>
        <v>d10:T10</v>
      </c>
    </row>
    <row r="479" spans="1:16">
      <c r="A479" t="str">
        <f t="shared" si="62"/>
        <v>02</v>
      </c>
      <c r="B479" t="str">
        <f t="shared" ca="1" si="63"/>
        <v>PU</v>
      </c>
      <c r="C479" t="s">
        <v>763</v>
      </c>
      <c r="D479" s="1" t="s">
        <v>903</v>
      </c>
      <c r="E479">
        <f t="shared" ca="1" si="64"/>
        <v>0</v>
      </c>
      <c r="H479" t="str">
        <f t="shared" ca="1" si="65"/>
        <v>'READY PU'!</v>
      </c>
      <c r="I479">
        <f t="shared" ca="1" si="66"/>
        <v>0</v>
      </c>
      <c r="J479" t="str">
        <f t="shared" ca="1" si="61"/>
        <v>'READY PU'!</v>
      </c>
      <c r="K479">
        <f t="shared" ca="1" si="61"/>
        <v>0</v>
      </c>
      <c r="L479">
        <f t="shared" ca="1" si="61"/>
        <v>0</v>
      </c>
      <c r="M479">
        <f t="shared" ca="1" si="61"/>
        <v>0</v>
      </c>
      <c r="N479">
        <f t="shared" ca="1" si="61"/>
        <v>0</v>
      </c>
      <c r="O479" t="str">
        <f t="shared" ca="1" si="67"/>
        <v>d:T</v>
      </c>
      <c r="P479" t="str">
        <f t="shared" ca="1" si="68"/>
        <v>d10:T10</v>
      </c>
    </row>
    <row r="480" spans="1:16">
      <c r="A480" t="str">
        <f t="shared" si="62"/>
        <v>03</v>
      </c>
      <c r="B480" t="str">
        <f t="shared" ca="1" si="63"/>
        <v>PU</v>
      </c>
      <c r="C480" t="s">
        <v>763</v>
      </c>
      <c r="D480" s="1" t="s">
        <v>904</v>
      </c>
      <c r="E480">
        <f t="shared" ca="1" si="64"/>
        <v>0</v>
      </c>
      <c r="H480" t="str">
        <f t="shared" ca="1" si="65"/>
        <v>'READY PU'!</v>
      </c>
      <c r="I480">
        <f t="shared" ca="1" si="66"/>
        <v>0</v>
      </c>
      <c r="J480" t="str">
        <f t="shared" ca="1" si="61"/>
        <v>'READY PU'!</v>
      </c>
      <c r="K480">
        <f t="shared" ca="1" si="61"/>
        <v>0</v>
      </c>
      <c r="L480">
        <f t="shared" ca="1" si="61"/>
        <v>0</v>
      </c>
      <c r="M480">
        <f t="shared" ca="1" si="61"/>
        <v>0</v>
      </c>
      <c r="N480">
        <f t="shared" ca="1" si="61"/>
        <v>0</v>
      </c>
      <c r="O480" t="str">
        <f t="shared" ca="1" si="67"/>
        <v>d:T</v>
      </c>
      <c r="P480" t="str">
        <f t="shared" ca="1" si="68"/>
        <v>d10:T10</v>
      </c>
    </row>
    <row r="481" spans="1:16">
      <c r="A481" t="str">
        <f t="shared" si="62"/>
        <v>04</v>
      </c>
      <c r="B481" t="str">
        <f t="shared" ca="1" si="63"/>
        <v>PU</v>
      </c>
      <c r="C481" t="s">
        <v>763</v>
      </c>
      <c r="D481" s="1" t="s">
        <v>905</v>
      </c>
      <c r="E481">
        <f t="shared" ca="1" si="64"/>
        <v>0</v>
      </c>
      <c r="H481" t="str">
        <f t="shared" ca="1" si="65"/>
        <v>'READY PU'!</v>
      </c>
      <c r="I481">
        <f t="shared" ca="1" si="66"/>
        <v>0</v>
      </c>
      <c r="J481" t="str">
        <f t="shared" ca="1" si="61"/>
        <v>'READY PU'!</v>
      </c>
      <c r="K481">
        <f t="shared" ca="1" si="61"/>
        <v>0</v>
      </c>
      <c r="L481">
        <f t="shared" ca="1" si="61"/>
        <v>0</v>
      </c>
      <c r="M481">
        <f t="shared" ca="1" si="61"/>
        <v>0</v>
      </c>
      <c r="N481">
        <f t="shared" ca="1" si="61"/>
        <v>0</v>
      </c>
      <c r="O481" t="str">
        <f t="shared" ca="1" si="67"/>
        <v>d:T</v>
      </c>
      <c r="P481" t="str">
        <f t="shared" ca="1" si="68"/>
        <v>d10:T10</v>
      </c>
    </row>
    <row r="482" spans="1:16">
      <c r="A482" t="str">
        <f t="shared" si="62"/>
        <v>05</v>
      </c>
      <c r="B482" t="str">
        <f t="shared" ca="1" si="63"/>
        <v>PU</v>
      </c>
      <c r="C482" t="s">
        <v>763</v>
      </c>
      <c r="D482" s="1" t="s">
        <v>906</v>
      </c>
      <c r="E482">
        <f t="shared" ca="1" si="64"/>
        <v>0</v>
      </c>
      <c r="H482" t="str">
        <f t="shared" ca="1" si="65"/>
        <v>'READY PU'!</v>
      </c>
      <c r="I482">
        <f t="shared" ca="1" si="66"/>
        <v>0</v>
      </c>
      <c r="J482" t="str">
        <f t="shared" ca="1" si="61"/>
        <v>'READY PU'!</v>
      </c>
      <c r="K482">
        <f t="shared" ca="1" si="61"/>
        <v>0</v>
      </c>
      <c r="L482">
        <f t="shared" ca="1" si="61"/>
        <v>0</v>
      </c>
      <c r="M482">
        <f t="shared" ca="1" si="61"/>
        <v>0</v>
      </c>
      <c r="N482">
        <f t="shared" ca="1" si="61"/>
        <v>0</v>
      </c>
      <c r="O482" t="str">
        <f t="shared" ca="1" si="67"/>
        <v>d:T</v>
      </c>
      <c r="P482" t="str">
        <f t="shared" ca="1" si="68"/>
        <v>d10:T10</v>
      </c>
    </row>
    <row r="483" spans="1:16">
      <c r="A483" t="str">
        <f t="shared" si="62"/>
        <v>06</v>
      </c>
      <c r="B483" t="str">
        <f t="shared" ca="1" si="63"/>
        <v>PU</v>
      </c>
      <c r="C483" t="s">
        <v>763</v>
      </c>
      <c r="D483" s="1" t="s">
        <v>907</v>
      </c>
      <c r="E483">
        <f t="shared" ca="1" si="64"/>
        <v>0</v>
      </c>
      <c r="H483" t="str">
        <f t="shared" ca="1" si="65"/>
        <v>'READY PU'!</v>
      </c>
      <c r="I483">
        <f t="shared" ca="1" si="66"/>
        <v>0</v>
      </c>
      <c r="J483" t="str">
        <f t="shared" ca="1" si="61"/>
        <v>'READY PU'!</v>
      </c>
      <c r="K483">
        <f t="shared" ca="1" si="61"/>
        <v>0</v>
      </c>
      <c r="L483">
        <f t="shared" ca="1" si="61"/>
        <v>0</v>
      </c>
      <c r="M483">
        <f t="shared" ca="1" si="61"/>
        <v>0</v>
      </c>
      <c r="N483">
        <f t="shared" ca="1" si="61"/>
        <v>0</v>
      </c>
      <c r="O483" t="str">
        <f t="shared" ca="1" si="67"/>
        <v>d:T</v>
      </c>
      <c r="P483" t="str">
        <f t="shared" ca="1" si="68"/>
        <v>d10:T10</v>
      </c>
    </row>
    <row r="484" spans="1:16">
      <c r="A484" t="str">
        <f t="shared" si="62"/>
        <v>09</v>
      </c>
      <c r="B484" t="str">
        <f t="shared" ca="1" si="63"/>
        <v>PU</v>
      </c>
      <c r="C484" t="s">
        <v>763</v>
      </c>
      <c r="D484" s="1" t="s">
        <v>908</v>
      </c>
      <c r="E484">
        <f t="shared" ca="1" si="64"/>
        <v>0</v>
      </c>
      <c r="H484" t="str">
        <f t="shared" ca="1" si="65"/>
        <v>'READY PU'!</v>
      </c>
      <c r="I484">
        <f t="shared" ca="1" si="66"/>
        <v>0</v>
      </c>
      <c r="J484" t="str">
        <f t="shared" ca="1" si="61"/>
        <v>'READY PU'!</v>
      </c>
      <c r="K484">
        <f t="shared" ca="1" si="61"/>
        <v>0</v>
      </c>
      <c r="L484">
        <f t="shared" ca="1" si="61"/>
        <v>0</v>
      </c>
      <c r="M484">
        <f t="shared" ca="1" si="61"/>
        <v>0</v>
      </c>
      <c r="N484">
        <f t="shared" ca="1" si="61"/>
        <v>0</v>
      </c>
      <c r="O484" t="str">
        <f t="shared" ca="1" si="67"/>
        <v>d:T</v>
      </c>
      <c r="P484" t="str">
        <f t="shared" ca="1" si="68"/>
        <v>d10:T10</v>
      </c>
    </row>
    <row r="485" spans="1:16">
      <c r="A485" t="str">
        <f t="shared" si="62"/>
        <v>11</v>
      </c>
      <c r="B485" t="str">
        <f t="shared" ca="1" si="63"/>
        <v>PU</v>
      </c>
      <c r="C485" t="s">
        <v>763</v>
      </c>
      <c r="D485" s="1" t="s">
        <v>909</v>
      </c>
      <c r="E485">
        <f t="shared" ca="1" si="64"/>
        <v>0</v>
      </c>
      <c r="H485" t="str">
        <f t="shared" ca="1" si="65"/>
        <v>'READY PU'!</v>
      </c>
      <c r="I485">
        <f t="shared" ca="1" si="66"/>
        <v>0</v>
      </c>
      <c r="J485" t="str">
        <f t="shared" ca="1" si="61"/>
        <v>'READY PU'!</v>
      </c>
      <c r="K485">
        <f t="shared" ca="1" si="61"/>
        <v>0</v>
      </c>
      <c r="L485">
        <f t="shared" ca="1" si="61"/>
        <v>0</v>
      </c>
      <c r="M485">
        <f t="shared" ca="1" si="61"/>
        <v>0</v>
      </c>
      <c r="N485">
        <f t="shared" ca="1" si="61"/>
        <v>0</v>
      </c>
      <c r="O485" t="str">
        <f t="shared" ca="1" si="67"/>
        <v>d:T</v>
      </c>
      <c r="P485" t="str">
        <f t="shared" ca="1" si="68"/>
        <v>d10:T10</v>
      </c>
    </row>
    <row r="486" spans="1:16">
      <c r="A486" t="str">
        <f t="shared" si="62"/>
        <v>12</v>
      </c>
      <c r="B486" t="str">
        <f t="shared" ca="1" si="63"/>
        <v>PU</v>
      </c>
      <c r="C486" t="s">
        <v>763</v>
      </c>
      <c r="D486" s="1" t="s">
        <v>910</v>
      </c>
      <c r="E486">
        <f t="shared" ca="1" si="64"/>
        <v>0</v>
      </c>
      <c r="H486" t="str">
        <f t="shared" ca="1" si="65"/>
        <v>'READY PU'!</v>
      </c>
      <c r="I486">
        <f t="shared" ca="1" si="66"/>
        <v>0</v>
      </c>
      <c r="J486" t="str">
        <f t="shared" ca="1" si="61"/>
        <v>'READY PU'!</v>
      </c>
      <c r="K486">
        <f t="shared" ca="1" si="61"/>
        <v>0</v>
      </c>
      <c r="L486">
        <f t="shared" ca="1" si="61"/>
        <v>0</v>
      </c>
      <c r="M486">
        <f t="shared" ca="1" si="61"/>
        <v>0</v>
      </c>
      <c r="N486">
        <f t="shared" ca="1" si="61"/>
        <v>0</v>
      </c>
      <c r="O486" t="str">
        <f t="shared" ca="1" si="67"/>
        <v>d:T</v>
      </c>
      <c r="P486" t="str">
        <f t="shared" ca="1" si="68"/>
        <v>d10:T10</v>
      </c>
    </row>
    <row r="487" spans="1:16">
      <c r="A487" t="str">
        <f t="shared" si="62"/>
        <v>14</v>
      </c>
      <c r="B487" t="str">
        <f t="shared" ca="1" si="63"/>
        <v>PU</v>
      </c>
      <c r="C487" t="s">
        <v>763</v>
      </c>
      <c r="D487" s="1" t="s">
        <v>911</v>
      </c>
      <c r="E487">
        <f t="shared" ca="1" si="64"/>
        <v>0</v>
      </c>
      <c r="H487" t="str">
        <f t="shared" ca="1" si="65"/>
        <v>'READY PU'!</v>
      </c>
      <c r="I487">
        <f t="shared" ca="1" si="66"/>
        <v>0</v>
      </c>
      <c r="J487" t="str">
        <f t="shared" ca="1" si="61"/>
        <v>'READY PU'!</v>
      </c>
      <c r="K487">
        <f t="shared" ca="1" si="61"/>
        <v>0</v>
      </c>
      <c r="L487">
        <f t="shared" ca="1" si="61"/>
        <v>0</v>
      </c>
      <c r="M487">
        <f t="shared" ca="1" si="61"/>
        <v>0</v>
      </c>
      <c r="N487">
        <f t="shared" ca="1" si="61"/>
        <v>0</v>
      </c>
      <c r="O487" t="str">
        <f t="shared" ca="1" si="67"/>
        <v>d:T</v>
      </c>
      <c r="P487" t="str">
        <f t="shared" ca="1" si="68"/>
        <v>d10:T10</v>
      </c>
    </row>
    <row r="488" spans="1:16">
      <c r="A488" t="str">
        <f t="shared" si="62"/>
        <v>01</v>
      </c>
      <c r="B488" t="str">
        <f t="shared" ca="1" si="63"/>
        <v>PU</v>
      </c>
      <c r="C488" t="s">
        <v>764</v>
      </c>
      <c r="D488" s="1" t="s">
        <v>912</v>
      </c>
      <c r="E488">
        <f t="shared" ca="1" si="64"/>
        <v>0</v>
      </c>
      <c r="H488" t="str">
        <f t="shared" ca="1" si="65"/>
        <v>'READY PU'!</v>
      </c>
      <c r="I488">
        <f t="shared" ca="1" si="66"/>
        <v>0</v>
      </c>
      <c r="J488" t="str">
        <f t="shared" ca="1" si="61"/>
        <v>'READY PU'!</v>
      </c>
      <c r="K488">
        <f t="shared" ca="1" si="61"/>
        <v>0</v>
      </c>
      <c r="L488">
        <f t="shared" ca="1" si="61"/>
        <v>0</v>
      </c>
      <c r="M488">
        <f t="shared" ca="1" si="61"/>
        <v>0</v>
      </c>
      <c r="N488">
        <f t="shared" ca="1" si="61"/>
        <v>0</v>
      </c>
      <c r="O488" t="str">
        <f t="shared" ca="1" si="67"/>
        <v>d:T</v>
      </c>
      <c r="P488" t="str">
        <f t="shared" ca="1" si="68"/>
        <v>d10:T10</v>
      </c>
    </row>
    <row r="489" spans="1:16">
      <c r="A489" t="str">
        <f t="shared" si="62"/>
        <v>02</v>
      </c>
      <c r="B489" t="str">
        <f t="shared" ca="1" si="63"/>
        <v>PU</v>
      </c>
      <c r="C489" t="s">
        <v>764</v>
      </c>
      <c r="D489" s="1" t="s">
        <v>913</v>
      </c>
      <c r="E489">
        <f t="shared" ca="1" si="64"/>
        <v>0</v>
      </c>
      <c r="H489" t="str">
        <f t="shared" ca="1" si="65"/>
        <v>'READY PU'!</v>
      </c>
      <c r="I489">
        <f t="shared" ca="1" si="66"/>
        <v>0</v>
      </c>
      <c r="J489" t="str">
        <f t="shared" ca="1" si="61"/>
        <v>'READY PU'!</v>
      </c>
      <c r="K489">
        <f t="shared" ca="1" si="61"/>
        <v>0</v>
      </c>
      <c r="L489">
        <f t="shared" ca="1" si="61"/>
        <v>0</v>
      </c>
      <c r="M489">
        <f t="shared" ca="1" si="61"/>
        <v>0</v>
      </c>
      <c r="N489">
        <f t="shared" ca="1" si="61"/>
        <v>0</v>
      </c>
      <c r="O489" t="str">
        <f t="shared" ca="1" si="67"/>
        <v>d:T</v>
      </c>
      <c r="P489" t="str">
        <f t="shared" ca="1" si="68"/>
        <v>d10:T10</v>
      </c>
    </row>
    <row r="490" spans="1:16">
      <c r="A490" t="str">
        <f t="shared" si="62"/>
        <v>03</v>
      </c>
      <c r="B490" t="str">
        <f t="shared" ca="1" si="63"/>
        <v>PU</v>
      </c>
      <c r="C490" t="s">
        <v>764</v>
      </c>
      <c r="D490" s="1" t="s">
        <v>914</v>
      </c>
      <c r="E490">
        <f t="shared" ca="1" si="64"/>
        <v>0</v>
      </c>
      <c r="H490" t="str">
        <f t="shared" ca="1" si="65"/>
        <v>'READY PU'!</v>
      </c>
      <c r="I490">
        <f t="shared" ca="1" si="66"/>
        <v>0</v>
      </c>
      <c r="J490" t="str">
        <f t="shared" ref="J490:N540" ca="1" si="69">IF(IFERROR(VLOOKUP($C490,INDIRECT(J$14&amp;"D:D"),1,FALSE),0)&lt;&gt;0,J$14,0)</f>
        <v>'READY PU'!</v>
      </c>
      <c r="K490">
        <f t="shared" ca="1" si="69"/>
        <v>0</v>
      </c>
      <c r="L490">
        <f t="shared" ca="1" si="69"/>
        <v>0</v>
      </c>
      <c r="M490">
        <f t="shared" ca="1" si="69"/>
        <v>0</v>
      </c>
      <c r="N490">
        <f t="shared" ca="1" si="69"/>
        <v>0</v>
      </c>
      <c r="O490" t="str">
        <f t="shared" ca="1" si="67"/>
        <v>d:T</v>
      </c>
      <c r="P490" t="str">
        <f t="shared" ca="1" si="68"/>
        <v>d10:T10</v>
      </c>
    </row>
    <row r="491" spans="1:16">
      <c r="A491" t="str">
        <f t="shared" si="62"/>
        <v>04</v>
      </c>
      <c r="B491" t="str">
        <f t="shared" ca="1" si="63"/>
        <v>PU</v>
      </c>
      <c r="C491" t="s">
        <v>764</v>
      </c>
      <c r="D491" s="1" t="s">
        <v>915</v>
      </c>
      <c r="E491">
        <f t="shared" ca="1" si="64"/>
        <v>0</v>
      </c>
      <c r="H491" t="str">
        <f t="shared" ca="1" si="65"/>
        <v>'READY PU'!</v>
      </c>
      <c r="I491">
        <f t="shared" ca="1" si="66"/>
        <v>0</v>
      </c>
      <c r="J491" t="str">
        <f t="shared" ca="1" si="69"/>
        <v>'READY PU'!</v>
      </c>
      <c r="K491">
        <f t="shared" ca="1" si="69"/>
        <v>0</v>
      </c>
      <c r="L491">
        <f t="shared" ca="1" si="69"/>
        <v>0</v>
      </c>
      <c r="M491">
        <f t="shared" ca="1" si="69"/>
        <v>0</v>
      </c>
      <c r="N491">
        <f t="shared" ca="1" si="69"/>
        <v>0</v>
      </c>
      <c r="O491" t="str">
        <f t="shared" ca="1" si="67"/>
        <v>d:T</v>
      </c>
      <c r="P491" t="str">
        <f t="shared" ca="1" si="68"/>
        <v>d10:T10</v>
      </c>
    </row>
    <row r="492" spans="1:16">
      <c r="A492" t="str">
        <f t="shared" si="62"/>
        <v>05</v>
      </c>
      <c r="B492" t="str">
        <f t="shared" ca="1" si="63"/>
        <v>PU</v>
      </c>
      <c r="C492" t="s">
        <v>764</v>
      </c>
      <c r="D492" s="1" t="s">
        <v>916</v>
      </c>
      <c r="E492">
        <f t="shared" ca="1" si="64"/>
        <v>0</v>
      </c>
      <c r="H492" t="str">
        <f t="shared" ca="1" si="65"/>
        <v>'READY PU'!</v>
      </c>
      <c r="I492">
        <f t="shared" ca="1" si="66"/>
        <v>0</v>
      </c>
      <c r="J492" t="str">
        <f t="shared" ca="1" si="69"/>
        <v>'READY PU'!</v>
      </c>
      <c r="K492">
        <f t="shared" ca="1" si="69"/>
        <v>0</v>
      </c>
      <c r="L492">
        <f t="shared" ca="1" si="69"/>
        <v>0</v>
      </c>
      <c r="M492">
        <f t="shared" ca="1" si="69"/>
        <v>0</v>
      </c>
      <c r="N492">
        <f t="shared" ca="1" si="69"/>
        <v>0</v>
      </c>
      <c r="O492" t="str">
        <f t="shared" ca="1" si="67"/>
        <v>d:T</v>
      </c>
      <c r="P492" t="str">
        <f t="shared" ca="1" si="68"/>
        <v>d10:T10</v>
      </c>
    </row>
    <row r="493" spans="1:16">
      <c r="A493" t="str">
        <f t="shared" si="62"/>
        <v>06</v>
      </c>
      <c r="B493" t="str">
        <f t="shared" ca="1" si="63"/>
        <v>PU</v>
      </c>
      <c r="C493" t="s">
        <v>764</v>
      </c>
      <c r="D493" s="1" t="s">
        <v>917</v>
      </c>
      <c r="E493">
        <f t="shared" ca="1" si="64"/>
        <v>0</v>
      </c>
      <c r="H493" t="str">
        <f t="shared" ca="1" si="65"/>
        <v>'READY PU'!</v>
      </c>
      <c r="I493">
        <f t="shared" ca="1" si="66"/>
        <v>0</v>
      </c>
      <c r="J493" t="str">
        <f t="shared" ca="1" si="69"/>
        <v>'READY PU'!</v>
      </c>
      <c r="K493">
        <f t="shared" ca="1" si="69"/>
        <v>0</v>
      </c>
      <c r="L493">
        <f t="shared" ca="1" si="69"/>
        <v>0</v>
      </c>
      <c r="M493">
        <f t="shared" ca="1" si="69"/>
        <v>0</v>
      </c>
      <c r="N493">
        <f t="shared" ca="1" si="69"/>
        <v>0</v>
      </c>
      <c r="O493" t="str">
        <f t="shared" ca="1" si="67"/>
        <v>d:T</v>
      </c>
      <c r="P493" t="str">
        <f t="shared" ca="1" si="68"/>
        <v>d10:T10</v>
      </c>
    </row>
    <row r="494" spans="1:16">
      <c r="A494" t="str">
        <f t="shared" si="62"/>
        <v>09</v>
      </c>
      <c r="B494" t="str">
        <f t="shared" ca="1" si="63"/>
        <v>PU</v>
      </c>
      <c r="C494" t="s">
        <v>764</v>
      </c>
      <c r="D494" s="1" t="s">
        <v>918</v>
      </c>
      <c r="E494">
        <f t="shared" ca="1" si="64"/>
        <v>0</v>
      </c>
      <c r="H494" t="str">
        <f t="shared" ca="1" si="65"/>
        <v>'READY PU'!</v>
      </c>
      <c r="I494">
        <f t="shared" ca="1" si="66"/>
        <v>0</v>
      </c>
      <c r="J494" t="str">
        <f t="shared" ca="1" si="69"/>
        <v>'READY PU'!</v>
      </c>
      <c r="K494">
        <f t="shared" ca="1" si="69"/>
        <v>0</v>
      </c>
      <c r="L494">
        <f t="shared" ca="1" si="69"/>
        <v>0</v>
      </c>
      <c r="M494">
        <f t="shared" ca="1" si="69"/>
        <v>0</v>
      </c>
      <c r="N494">
        <f t="shared" ca="1" si="69"/>
        <v>0</v>
      </c>
      <c r="O494" t="str">
        <f t="shared" ca="1" si="67"/>
        <v>d:T</v>
      </c>
      <c r="P494" t="str">
        <f t="shared" ca="1" si="68"/>
        <v>d10:T10</v>
      </c>
    </row>
    <row r="495" spans="1:16">
      <c r="A495" t="str">
        <f t="shared" si="62"/>
        <v>11</v>
      </c>
      <c r="B495" t="str">
        <f t="shared" ca="1" si="63"/>
        <v>PU</v>
      </c>
      <c r="C495" t="s">
        <v>764</v>
      </c>
      <c r="D495" s="1" t="s">
        <v>919</v>
      </c>
      <c r="E495">
        <f t="shared" ca="1" si="64"/>
        <v>0</v>
      </c>
      <c r="H495" t="str">
        <f t="shared" ca="1" si="65"/>
        <v>'READY PU'!</v>
      </c>
      <c r="I495">
        <f t="shared" ca="1" si="66"/>
        <v>0</v>
      </c>
      <c r="J495" t="str">
        <f t="shared" ca="1" si="69"/>
        <v>'READY PU'!</v>
      </c>
      <c r="K495">
        <f t="shared" ca="1" si="69"/>
        <v>0</v>
      </c>
      <c r="L495">
        <f t="shared" ca="1" si="69"/>
        <v>0</v>
      </c>
      <c r="M495">
        <f t="shared" ca="1" si="69"/>
        <v>0</v>
      </c>
      <c r="N495">
        <f t="shared" ca="1" si="69"/>
        <v>0</v>
      </c>
      <c r="O495" t="str">
        <f t="shared" ca="1" si="67"/>
        <v>d:T</v>
      </c>
      <c r="P495" t="str">
        <f t="shared" ca="1" si="68"/>
        <v>d10:T10</v>
      </c>
    </row>
    <row r="496" spans="1:16">
      <c r="A496" t="str">
        <f t="shared" si="62"/>
        <v>12</v>
      </c>
      <c r="B496" t="str">
        <f t="shared" ca="1" si="63"/>
        <v>PU</v>
      </c>
      <c r="C496" t="s">
        <v>764</v>
      </c>
      <c r="D496" s="1" t="s">
        <v>920</v>
      </c>
      <c r="E496">
        <f t="shared" ca="1" si="64"/>
        <v>0</v>
      </c>
      <c r="H496" t="str">
        <f t="shared" ca="1" si="65"/>
        <v>'READY PU'!</v>
      </c>
      <c r="I496">
        <f t="shared" ca="1" si="66"/>
        <v>0</v>
      </c>
      <c r="J496" t="str">
        <f t="shared" ca="1" si="69"/>
        <v>'READY PU'!</v>
      </c>
      <c r="K496">
        <f t="shared" ca="1" si="69"/>
        <v>0</v>
      </c>
      <c r="L496">
        <f t="shared" ca="1" si="69"/>
        <v>0</v>
      </c>
      <c r="M496">
        <f t="shared" ca="1" si="69"/>
        <v>0</v>
      </c>
      <c r="N496">
        <f t="shared" ca="1" si="69"/>
        <v>0</v>
      </c>
      <c r="O496" t="str">
        <f t="shared" ca="1" si="67"/>
        <v>d:T</v>
      </c>
      <c r="P496" t="str">
        <f t="shared" ca="1" si="68"/>
        <v>d10:T10</v>
      </c>
    </row>
    <row r="497" spans="1:16">
      <c r="A497" t="str">
        <f t="shared" si="62"/>
        <v>14</v>
      </c>
      <c r="B497" t="str">
        <f t="shared" ca="1" si="63"/>
        <v>PU</v>
      </c>
      <c r="C497" t="s">
        <v>764</v>
      </c>
      <c r="D497" s="1" t="s">
        <v>921</v>
      </c>
      <c r="E497">
        <f t="shared" ca="1" si="64"/>
        <v>0</v>
      </c>
      <c r="H497" t="str">
        <f t="shared" ca="1" si="65"/>
        <v>'READY PU'!</v>
      </c>
      <c r="I497">
        <f t="shared" ca="1" si="66"/>
        <v>0</v>
      </c>
      <c r="J497" t="str">
        <f t="shared" ca="1" si="69"/>
        <v>'READY PU'!</v>
      </c>
      <c r="K497">
        <f t="shared" ca="1" si="69"/>
        <v>0</v>
      </c>
      <c r="L497">
        <f t="shared" ca="1" si="69"/>
        <v>0</v>
      </c>
      <c r="M497">
        <f t="shared" ca="1" si="69"/>
        <v>0</v>
      </c>
      <c r="N497">
        <f t="shared" ca="1" si="69"/>
        <v>0</v>
      </c>
      <c r="O497" t="str">
        <f t="shared" ca="1" si="67"/>
        <v>d:T</v>
      </c>
      <c r="P497" t="str">
        <f t="shared" ca="1" si="68"/>
        <v>d10:T10</v>
      </c>
    </row>
    <row r="498" spans="1:16">
      <c r="A498" t="str">
        <f t="shared" si="62"/>
        <v>01</v>
      </c>
      <c r="B498" t="str">
        <f t="shared" ca="1" si="63"/>
        <v>PU</v>
      </c>
      <c r="C498" t="s">
        <v>765</v>
      </c>
      <c r="D498" s="1" t="s">
        <v>922</v>
      </c>
      <c r="E498">
        <f t="shared" ca="1" si="64"/>
        <v>0</v>
      </c>
      <c r="H498" t="str">
        <f t="shared" ca="1" si="65"/>
        <v>'READY PU'!</v>
      </c>
      <c r="I498">
        <f t="shared" ca="1" si="66"/>
        <v>0</v>
      </c>
      <c r="J498" t="str">
        <f t="shared" ca="1" si="69"/>
        <v>'READY PU'!</v>
      </c>
      <c r="K498">
        <f t="shared" ca="1" si="69"/>
        <v>0</v>
      </c>
      <c r="L498">
        <f t="shared" ca="1" si="69"/>
        <v>0</v>
      </c>
      <c r="M498">
        <f t="shared" ca="1" si="69"/>
        <v>0</v>
      </c>
      <c r="N498">
        <f t="shared" ca="1" si="69"/>
        <v>0</v>
      </c>
      <c r="O498" t="str">
        <f t="shared" ca="1" si="67"/>
        <v>d:T</v>
      </c>
      <c r="P498" t="str">
        <f t="shared" ca="1" si="68"/>
        <v>d10:T10</v>
      </c>
    </row>
    <row r="499" spans="1:16">
      <c r="A499" t="str">
        <f t="shared" si="62"/>
        <v>02</v>
      </c>
      <c r="B499" t="str">
        <f t="shared" ca="1" si="63"/>
        <v>PU</v>
      </c>
      <c r="C499" t="s">
        <v>765</v>
      </c>
      <c r="D499" s="1" t="s">
        <v>923</v>
      </c>
      <c r="E499">
        <f t="shared" ca="1" si="64"/>
        <v>0</v>
      </c>
      <c r="H499" t="str">
        <f t="shared" ca="1" si="65"/>
        <v>'READY PU'!</v>
      </c>
      <c r="I499">
        <f t="shared" ca="1" si="66"/>
        <v>0</v>
      </c>
      <c r="J499" t="str">
        <f t="shared" ca="1" si="69"/>
        <v>'READY PU'!</v>
      </c>
      <c r="K499">
        <f t="shared" ca="1" si="69"/>
        <v>0</v>
      </c>
      <c r="L499">
        <f t="shared" ca="1" si="69"/>
        <v>0</v>
      </c>
      <c r="M499">
        <f t="shared" ca="1" si="69"/>
        <v>0</v>
      </c>
      <c r="N499">
        <f t="shared" ca="1" si="69"/>
        <v>0</v>
      </c>
      <c r="O499" t="str">
        <f t="shared" ca="1" si="67"/>
        <v>d:T</v>
      </c>
      <c r="P499" t="str">
        <f t="shared" ca="1" si="68"/>
        <v>d10:T10</v>
      </c>
    </row>
    <row r="500" spans="1:16">
      <c r="A500" t="str">
        <f t="shared" si="62"/>
        <v>03</v>
      </c>
      <c r="B500" t="str">
        <f t="shared" ca="1" si="63"/>
        <v>PU</v>
      </c>
      <c r="C500" t="s">
        <v>765</v>
      </c>
      <c r="D500" s="1" t="s">
        <v>924</v>
      </c>
      <c r="E500">
        <f t="shared" ca="1" si="64"/>
        <v>0</v>
      </c>
      <c r="H500" t="str">
        <f t="shared" ca="1" si="65"/>
        <v>'READY PU'!</v>
      </c>
      <c r="I500">
        <f t="shared" ca="1" si="66"/>
        <v>0</v>
      </c>
      <c r="J500" t="str">
        <f t="shared" ca="1" si="69"/>
        <v>'READY PU'!</v>
      </c>
      <c r="K500">
        <f t="shared" ca="1" si="69"/>
        <v>0</v>
      </c>
      <c r="L500">
        <f t="shared" ca="1" si="69"/>
        <v>0</v>
      </c>
      <c r="M500">
        <f t="shared" ca="1" si="69"/>
        <v>0</v>
      </c>
      <c r="N500">
        <f t="shared" ca="1" si="69"/>
        <v>0</v>
      </c>
      <c r="O500" t="str">
        <f t="shared" ca="1" si="67"/>
        <v>d:T</v>
      </c>
      <c r="P500" t="str">
        <f t="shared" ca="1" si="68"/>
        <v>d10:T10</v>
      </c>
    </row>
    <row r="501" spans="1:16">
      <c r="A501" t="str">
        <f t="shared" si="62"/>
        <v>04</v>
      </c>
      <c r="B501" t="str">
        <f t="shared" ca="1" si="63"/>
        <v>PU</v>
      </c>
      <c r="C501" t="s">
        <v>765</v>
      </c>
      <c r="D501" s="1" t="s">
        <v>925</v>
      </c>
      <c r="E501">
        <f t="shared" ca="1" si="64"/>
        <v>0</v>
      </c>
      <c r="H501" t="str">
        <f t="shared" ca="1" si="65"/>
        <v>'READY PU'!</v>
      </c>
      <c r="I501">
        <f t="shared" ca="1" si="66"/>
        <v>0</v>
      </c>
      <c r="J501" t="str">
        <f t="shared" ca="1" si="69"/>
        <v>'READY PU'!</v>
      </c>
      <c r="K501">
        <f t="shared" ca="1" si="69"/>
        <v>0</v>
      </c>
      <c r="L501">
        <f t="shared" ca="1" si="69"/>
        <v>0</v>
      </c>
      <c r="M501">
        <f t="shared" ca="1" si="69"/>
        <v>0</v>
      </c>
      <c r="N501">
        <f t="shared" ca="1" si="69"/>
        <v>0</v>
      </c>
      <c r="O501" t="str">
        <f t="shared" ca="1" si="67"/>
        <v>d:T</v>
      </c>
      <c r="P501" t="str">
        <f t="shared" ca="1" si="68"/>
        <v>d10:T10</v>
      </c>
    </row>
    <row r="502" spans="1:16">
      <c r="A502" t="str">
        <f t="shared" si="62"/>
        <v>05</v>
      </c>
      <c r="B502" t="str">
        <f t="shared" ca="1" si="63"/>
        <v>PU</v>
      </c>
      <c r="C502" t="s">
        <v>765</v>
      </c>
      <c r="D502" s="1" t="s">
        <v>926</v>
      </c>
      <c r="E502">
        <f t="shared" ca="1" si="64"/>
        <v>0</v>
      </c>
      <c r="H502" t="str">
        <f t="shared" ca="1" si="65"/>
        <v>'READY PU'!</v>
      </c>
      <c r="I502">
        <f t="shared" ca="1" si="66"/>
        <v>0</v>
      </c>
      <c r="J502" t="str">
        <f t="shared" ca="1" si="69"/>
        <v>'READY PU'!</v>
      </c>
      <c r="K502">
        <f t="shared" ca="1" si="69"/>
        <v>0</v>
      </c>
      <c r="L502">
        <f t="shared" ca="1" si="69"/>
        <v>0</v>
      </c>
      <c r="M502">
        <f t="shared" ca="1" si="69"/>
        <v>0</v>
      </c>
      <c r="N502">
        <f t="shared" ca="1" si="69"/>
        <v>0</v>
      </c>
      <c r="O502" t="str">
        <f t="shared" ca="1" si="67"/>
        <v>d:T</v>
      </c>
      <c r="P502" t="str">
        <f t="shared" ca="1" si="68"/>
        <v>d10:T10</v>
      </c>
    </row>
    <row r="503" spans="1:16">
      <c r="A503" t="str">
        <f t="shared" si="62"/>
        <v>06</v>
      </c>
      <c r="B503" t="str">
        <f t="shared" ca="1" si="63"/>
        <v>PU</v>
      </c>
      <c r="C503" t="s">
        <v>765</v>
      </c>
      <c r="D503" s="1" t="s">
        <v>927</v>
      </c>
      <c r="E503">
        <f t="shared" ca="1" si="64"/>
        <v>0</v>
      </c>
      <c r="H503" t="str">
        <f t="shared" ca="1" si="65"/>
        <v>'READY PU'!</v>
      </c>
      <c r="I503">
        <f t="shared" ca="1" si="66"/>
        <v>0</v>
      </c>
      <c r="J503" t="str">
        <f t="shared" ca="1" si="69"/>
        <v>'READY PU'!</v>
      </c>
      <c r="K503">
        <f t="shared" ca="1" si="69"/>
        <v>0</v>
      </c>
      <c r="L503">
        <f t="shared" ca="1" si="69"/>
        <v>0</v>
      </c>
      <c r="M503">
        <f t="shared" ca="1" si="69"/>
        <v>0</v>
      </c>
      <c r="N503">
        <f t="shared" ca="1" si="69"/>
        <v>0</v>
      </c>
      <c r="O503" t="str">
        <f t="shared" ca="1" si="67"/>
        <v>d:T</v>
      </c>
      <c r="P503" t="str">
        <f t="shared" ca="1" si="68"/>
        <v>d10:T10</v>
      </c>
    </row>
    <row r="504" spans="1:16">
      <c r="A504" t="str">
        <f t="shared" si="62"/>
        <v>09</v>
      </c>
      <c r="B504" t="str">
        <f t="shared" ca="1" si="63"/>
        <v>PU</v>
      </c>
      <c r="C504" t="s">
        <v>765</v>
      </c>
      <c r="D504" s="1" t="s">
        <v>928</v>
      </c>
      <c r="E504">
        <f t="shared" ca="1" si="64"/>
        <v>0</v>
      </c>
      <c r="H504" t="str">
        <f t="shared" ca="1" si="65"/>
        <v>'READY PU'!</v>
      </c>
      <c r="I504">
        <f t="shared" ca="1" si="66"/>
        <v>0</v>
      </c>
      <c r="J504" t="str">
        <f t="shared" ca="1" si="69"/>
        <v>'READY PU'!</v>
      </c>
      <c r="K504">
        <f t="shared" ca="1" si="69"/>
        <v>0</v>
      </c>
      <c r="L504">
        <f t="shared" ca="1" si="69"/>
        <v>0</v>
      </c>
      <c r="M504">
        <f t="shared" ca="1" si="69"/>
        <v>0</v>
      </c>
      <c r="N504">
        <f t="shared" ca="1" si="69"/>
        <v>0</v>
      </c>
      <c r="O504" t="str">
        <f t="shared" ca="1" si="67"/>
        <v>d:T</v>
      </c>
      <c r="P504" t="str">
        <f t="shared" ca="1" si="68"/>
        <v>d10:T10</v>
      </c>
    </row>
    <row r="505" spans="1:16">
      <c r="A505" t="str">
        <f t="shared" si="62"/>
        <v>11</v>
      </c>
      <c r="B505" t="str">
        <f t="shared" ca="1" si="63"/>
        <v>PU</v>
      </c>
      <c r="C505" t="s">
        <v>765</v>
      </c>
      <c r="D505" s="1" t="s">
        <v>929</v>
      </c>
      <c r="E505">
        <f t="shared" ca="1" si="64"/>
        <v>0</v>
      </c>
      <c r="H505" t="str">
        <f t="shared" ca="1" si="65"/>
        <v>'READY PU'!</v>
      </c>
      <c r="I505">
        <f t="shared" ca="1" si="66"/>
        <v>0</v>
      </c>
      <c r="J505" t="str">
        <f t="shared" ca="1" si="69"/>
        <v>'READY PU'!</v>
      </c>
      <c r="K505">
        <f t="shared" ca="1" si="69"/>
        <v>0</v>
      </c>
      <c r="L505">
        <f t="shared" ca="1" si="69"/>
        <v>0</v>
      </c>
      <c r="M505">
        <f t="shared" ca="1" si="69"/>
        <v>0</v>
      </c>
      <c r="N505">
        <f t="shared" ca="1" si="69"/>
        <v>0</v>
      </c>
      <c r="O505" t="str">
        <f t="shared" ca="1" si="67"/>
        <v>d:T</v>
      </c>
      <c r="P505" t="str">
        <f t="shared" ca="1" si="68"/>
        <v>d10:T10</v>
      </c>
    </row>
    <row r="506" spans="1:16">
      <c r="A506" t="str">
        <f t="shared" si="62"/>
        <v>12</v>
      </c>
      <c r="B506" t="str">
        <f t="shared" ca="1" si="63"/>
        <v>PU</v>
      </c>
      <c r="C506" t="s">
        <v>765</v>
      </c>
      <c r="D506" s="1" t="s">
        <v>930</v>
      </c>
      <c r="E506">
        <f t="shared" ca="1" si="64"/>
        <v>0</v>
      </c>
      <c r="H506" t="str">
        <f t="shared" ca="1" si="65"/>
        <v>'READY PU'!</v>
      </c>
      <c r="I506">
        <f t="shared" ca="1" si="66"/>
        <v>0</v>
      </c>
      <c r="J506" t="str">
        <f t="shared" ca="1" si="69"/>
        <v>'READY PU'!</v>
      </c>
      <c r="K506">
        <f t="shared" ca="1" si="69"/>
        <v>0</v>
      </c>
      <c r="L506">
        <f t="shared" ca="1" si="69"/>
        <v>0</v>
      </c>
      <c r="M506">
        <f t="shared" ca="1" si="69"/>
        <v>0</v>
      </c>
      <c r="N506">
        <f t="shared" ca="1" si="69"/>
        <v>0</v>
      </c>
      <c r="O506" t="str">
        <f t="shared" ca="1" si="67"/>
        <v>d:T</v>
      </c>
      <c r="P506" t="str">
        <f t="shared" ca="1" si="68"/>
        <v>d10:T10</v>
      </c>
    </row>
    <row r="507" spans="1:16">
      <c r="A507" t="str">
        <f t="shared" si="62"/>
        <v>14</v>
      </c>
      <c r="B507" t="str">
        <f t="shared" ca="1" si="63"/>
        <v>PU</v>
      </c>
      <c r="C507" t="s">
        <v>765</v>
      </c>
      <c r="D507" s="1" t="s">
        <v>931</v>
      </c>
      <c r="E507">
        <f t="shared" ca="1" si="64"/>
        <v>0</v>
      </c>
      <c r="H507" t="str">
        <f t="shared" ca="1" si="65"/>
        <v>'READY PU'!</v>
      </c>
      <c r="I507">
        <f t="shared" ca="1" si="66"/>
        <v>0</v>
      </c>
      <c r="J507" t="str">
        <f t="shared" ca="1" si="69"/>
        <v>'READY PU'!</v>
      </c>
      <c r="K507">
        <f t="shared" ca="1" si="69"/>
        <v>0</v>
      </c>
      <c r="L507">
        <f t="shared" ca="1" si="69"/>
        <v>0</v>
      </c>
      <c r="M507">
        <f t="shared" ca="1" si="69"/>
        <v>0</v>
      </c>
      <c r="N507">
        <f t="shared" ca="1" si="69"/>
        <v>0</v>
      </c>
      <c r="O507" t="str">
        <f t="shared" ca="1" si="67"/>
        <v>d:T</v>
      </c>
      <c r="P507" t="str">
        <f t="shared" ca="1" si="68"/>
        <v>d10:T10</v>
      </c>
    </row>
    <row r="508" spans="1:16">
      <c r="A508" t="str">
        <f t="shared" si="62"/>
        <v>01</v>
      </c>
      <c r="B508" t="str">
        <f t="shared" ca="1" si="63"/>
        <v>PU</v>
      </c>
      <c r="C508" t="s">
        <v>766</v>
      </c>
      <c r="D508" s="1" t="s">
        <v>932</v>
      </c>
      <c r="E508">
        <f t="shared" ca="1" si="64"/>
        <v>0</v>
      </c>
      <c r="H508" t="str">
        <f t="shared" ca="1" si="65"/>
        <v>'READY PU'!</v>
      </c>
      <c r="I508">
        <f t="shared" ca="1" si="66"/>
        <v>0</v>
      </c>
      <c r="J508" t="str">
        <f t="shared" ca="1" si="69"/>
        <v>'READY PU'!</v>
      </c>
      <c r="K508">
        <f t="shared" ca="1" si="69"/>
        <v>0</v>
      </c>
      <c r="L508">
        <f t="shared" ca="1" si="69"/>
        <v>0</v>
      </c>
      <c r="M508">
        <f t="shared" ca="1" si="69"/>
        <v>0</v>
      </c>
      <c r="N508">
        <f t="shared" ca="1" si="69"/>
        <v>0</v>
      </c>
      <c r="O508" t="str">
        <f t="shared" ca="1" si="67"/>
        <v>d:T</v>
      </c>
      <c r="P508" t="str">
        <f t="shared" ca="1" si="68"/>
        <v>d10:T10</v>
      </c>
    </row>
    <row r="509" spans="1:16">
      <c r="A509" t="str">
        <f t="shared" si="62"/>
        <v>02</v>
      </c>
      <c r="B509" t="str">
        <f t="shared" ca="1" si="63"/>
        <v>PU</v>
      </c>
      <c r="C509" t="s">
        <v>766</v>
      </c>
      <c r="D509" s="1" t="s">
        <v>933</v>
      </c>
      <c r="E509">
        <f t="shared" ca="1" si="64"/>
        <v>0</v>
      </c>
      <c r="H509" t="str">
        <f t="shared" ca="1" si="65"/>
        <v>'READY PU'!</v>
      </c>
      <c r="I509">
        <f t="shared" ca="1" si="66"/>
        <v>0</v>
      </c>
      <c r="J509" t="str">
        <f t="shared" ca="1" si="69"/>
        <v>'READY PU'!</v>
      </c>
      <c r="K509">
        <f t="shared" ca="1" si="69"/>
        <v>0</v>
      </c>
      <c r="L509">
        <f t="shared" ca="1" si="69"/>
        <v>0</v>
      </c>
      <c r="M509">
        <f t="shared" ca="1" si="69"/>
        <v>0</v>
      </c>
      <c r="N509">
        <f t="shared" ca="1" si="69"/>
        <v>0</v>
      </c>
      <c r="O509" t="str">
        <f t="shared" ca="1" si="67"/>
        <v>d:T</v>
      </c>
      <c r="P509" t="str">
        <f t="shared" ca="1" si="68"/>
        <v>d10:T10</v>
      </c>
    </row>
    <row r="510" spans="1:16">
      <c r="A510" t="str">
        <f t="shared" si="62"/>
        <v>03</v>
      </c>
      <c r="B510" t="str">
        <f t="shared" ca="1" si="63"/>
        <v>PU</v>
      </c>
      <c r="C510" t="s">
        <v>766</v>
      </c>
      <c r="D510" s="1" t="s">
        <v>934</v>
      </c>
      <c r="E510">
        <f t="shared" ca="1" si="64"/>
        <v>0</v>
      </c>
      <c r="H510" t="str">
        <f t="shared" ca="1" si="65"/>
        <v>'READY PU'!</v>
      </c>
      <c r="I510">
        <f t="shared" ca="1" si="66"/>
        <v>0</v>
      </c>
      <c r="J510" t="str">
        <f t="shared" ca="1" si="69"/>
        <v>'READY PU'!</v>
      </c>
      <c r="K510">
        <f t="shared" ca="1" si="69"/>
        <v>0</v>
      </c>
      <c r="L510">
        <f t="shared" ca="1" si="69"/>
        <v>0</v>
      </c>
      <c r="M510">
        <f t="shared" ca="1" si="69"/>
        <v>0</v>
      </c>
      <c r="N510">
        <f t="shared" ca="1" si="69"/>
        <v>0</v>
      </c>
      <c r="O510" t="str">
        <f t="shared" ca="1" si="67"/>
        <v>d:T</v>
      </c>
      <c r="P510" t="str">
        <f t="shared" ca="1" si="68"/>
        <v>d10:T10</v>
      </c>
    </row>
    <row r="511" spans="1:16">
      <c r="A511" t="str">
        <f t="shared" si="62"/>
        <v>04</v>
      </c>
      <c r="B511" t="str">
        <f t="shared" ca="1" si="63"/>
        <v>PU</v>
      </c>
      <c r="C511" t="s">
        <v>766</v>
      </c>
      <c r="D511" s="1" t="s">
        <v>935</v>
      </c>
      <c r="E511">
        <f t="shared" ca="1" si="64"/>
        <v>0</v>
      </c>
      <c r="H511" t="str">
        <f t="shared" ca="1" si="65"/>
        <v>'READY PU'!</v>
      </c>
      <c r="I511">
        <f t="shared" ca="1" si="66"/>
        <v>0</v>
      </c>
      <c r="J511" t="str">
        <f t="shared" ca="1" si="69"/>
        <v>'READY PU'!</v>
      </c>
      <c r="K511">
        <f t="shared" ca="1" si="69"/>
        <v>0</v>
      </c>
      <c r="L511">
        <f t="shared" ca="1" si="69"/>
        <v>0</v>
      </c>
      <c r="M511">
        <f t="shared" ca="1" si="69"/>
        <v>0</v>
      </c>
      <c r="N511">
        <f t="shared" ca="1" si="69"/>
        <v>0</v>
      </c>
      <c r="O511" t="str">
        <f t="shared" ca="1" si="67"/>
        <v>d:T</v>
      </c>
      <c r="P511" t="str">
        <f t="shared" ca="1" si="68"/>
        <v>d10:T10</v>
      </c>
    </row>
    <row r="512" spans="1:16">
      <c r="A512" t="str">
        <f t="shared" si="62"/>
        <v>05</v>
      </c>
      <c r="B512" t="str">
        <f t="shared" ca="1" si="63"/>
        <v>PU</v>
      </c>
      <c r="C512" t="s">
        <v>766</v>
      </c>
      <c r="D512" s="1" t="s">
        <v>936</v>
      </c>
      <c r="E512">
        <f t="shared" ca="1" si="64"/>
        <v>0</v>
      </c>
      <c r="H512" t="str">
        <f t="shared" ca="1" si="65"/>
        <v>'READY PU'!</v>
      </c>
      <c r="I512">
        <f t="shared" ca="1" si="66"/>
        <v>0</v>
      </c>
      <c r="J512" t="str">
        <f t="shared" ca="1" si="69"/>
        <v>'READY PU'!</v>
      </c>
      <c r="K512">
        <f t="shared" ca="1" si="69"/>
        <v>0</v>
      </c>
      <c r="L512">
        <f t="shared" ca="1" si="69"/>
        <v>0</v>
      </c>
      <c r="M512">
        <f t="shared" ca="1" si="69"/>
        <v>0</v>
      </c>
      <c r="N512">
        <f t="shared" ca="1" si="69"/>
        <v>0</v>
      </c>
      <c r="O512" t="str">
        <f t="shared" ca="1" si="67"/>
        <v>d:T</v>
      </c>
      <c r="P512" t="str">
        <f t="shared" ca="1" si="68"/>
        <v>d10:T10</v>
      </c>
    </row>
    <row r="513" spans="1:16">
      <c r="A513" t="str">
        <f t="shared" si="62"/>
        <v>06</v>
      </c>
      <c r="B513" t="str">
        <f t="shared" ca="1" si="63"/>
        <v>PU</v>
      </c>
      <c r="C513" t="s">
        <v>766</v>
      </c>
      <c r="D513" s="1" t="s">
        <v>937</v>
      </c>
      <c r="E513">
        <f t="shared" ca="1" si="64"/>
        <v>0</v>
      </c>
      <c r="H513" t="str">
        <f t="shared" ca="1" si="65"/>
        <v>'READY PU'!</v>
      </c>
      <c r="I513">
        <f t="shared" ca="1" si="66"/>
        <v>0</v>
      </c>
      <c r="J513" t="str">
        <f t="shared" ca="1" si="69"/>
        <v>'READY PU'!</v>
      </c>
      <c r="K513">
        <f t="shared" ca="1" si="69"/>
        <v>0</v>
      </c>
      <c r="L513">
        <f t="shared" ca="1" si="69"/>
        <v>0</v>
      </c>
      <c r="M513">
        <f t="shared" ca="1" si="69"/>
        <v>0</v>
      </c>
      <c r="N513">
        <f t="shared" ca="1" si="69"/>
        <v>0</v>
      </c>
      <c r="O513" t="str">
        <f t="shared" ca="1" si="67"/>
        <v>d:T</v>
      </c>
      <c r="P513" t="str">
        <f t="shared" ca="1" si="68"/>
        <v>d10:T10</v>
      </c>
    </row>
    <row r="514" spans="1:16">
      <c r="A514" t="str">
        <f t="shared" si="62"/>
        <v>09</v>
      </c>
      <c r="B514" t="str">
        <f t="shared" ca="1" si="63"/>
        <v>PU</v>
      </c>
      <c r="C514" t="s">
        <v>766</v>
      </c>
      <c r="D514" s="1" t="s">
        <v>938</v>
      </c>
      <c r="E514">
        <f t="shared" ca="1" si="64"/>
        <v>0</v>
      </c>
      <c r="H514" t="str">
        <f t="shared" ca="1" si="65"/>
        <v>'READY PU'!</v>
      </c>
      <c r="I514">
        <f t="shared" ca="1" si="66"/>
        <v>0</v>
      </c>
      <c r="J514" t="str">
        <f t="shared" ca="1" si="69"/>
        <v>'READY PU'!</v>
      </c>
      <c r="K514">
        <f t="shared" ca="1" si="69"/>
        <v>0</v>
      </c>
      <c r="L514">
        <f t="shared" ca="1" si="69"/>
        <v>0</v>
      </c>
      <c r="M514">
        <f t="shared" ca="1" si="69"/>
        <v>0</v>
      </c>
      <c r="N514">
        <f t="shared" ca="1" si="69"/>
        <v>0</v>
      </c>
      <c r="O514" t="str">
        <f t="shared" ca="1" si="67"/>
        <v>d:T</v>
      </c>
      <c r="P514" t="str">
        <f t="shared" ca="1" si="68"/>
        <v>d10:T10</v>
      </c>
    </row>
    <row r="515" spans="1:16">
      <c r="A515" t="str">
        <f t="shared" si="62"/>
        <v>11</v>
      </c>
      <c r="B515" t="str">
        <f t="shared" ca="1" si="63"/>
        <v>PU</v>
      </c>
      <c r="C515" t="s">
        <v>766</v>
      </c>
      <c r="D515" s="1" t="s">
        <v>939</v>
      </c>
      <c r="E515">
        <f t="shared" ca="1" si="64"/>
        <v>0</v>
      </c>
      <c r="H515" t="str">
        <f t="shared" ca="1" si="65"/>
        <v>'READY PU'!</v>
      </c>
      <c r="I515">
        <f t="shared" ca="1" si="66"/>
        <v>0</v>
      </c>
      <c r="J515" t="str">
        <f t="shared" ca="1" si="69"/>
        <v>'READY PU'!</v>
      </c>
      <c r="K515">
        <f t="shared" ca="1" si="69"/>
        <v>0</v>
      </c>
      <c r="L515">
        <f t="shared" ca="1" si="69"/>
        <v>0</v>
      </c>
      <c r="M515">
        <f t="shared" ca="1" si="69"/>
        <v>0</v>
      </c>
      <c r="N515">
        <f t="shared" ca="1" si="69"/>
        <v>0</v>
      </c>
      <c r="O515" t="str">
        <f t="shared" ca="1" si="67"/>
        <v>d:T</v>
      </c>
      <c r="P515" t="str">
        <f t="shared" ca="1" si="68"/>
        <v>d10:T10</v>
      </c>
    </row>
    <row r="516" spans="1:16">
      <c r="A516" t="str">
        <f t="shared" si="62"/>
        <v>12</v>
      </c>
      <c r="B516" t="str">
        <f t="shared" ca="1" si="63"/>
        <v>PU</v>
      </c>
      <c r="C516" t="s">
        <v>766</v>
      </c>
      <c r="D516" s="1" t="s">
        <v>940</v>
      </c>
      <c r="E516">
        <f t="shared" ca="1" si="64"/>
        <v>0</v>
      </c>
      <c r="H516" t="str">
        <f t="shared" ca="1" si="65"/>
        <v>'READY PU'!</v>
      </c>
      <c r="I516">
        <f t="shared" ca="1" si="66"/>
        <v>0</v>
      </c>
      <c r="J516" t="str">
        <f t="shared" ca="1" si="69"/>
        <v>'READY PU'!</v>
      </c>
      <c r="K516">
        <f t="shared" ca="1" si="69"/>
        <v>0</v>
      </c>
      <c r="L516">
        <f t="shared" ca="1" si="69"/>
        <v>0</v>
      </c>
      <c r="M516">
        <f t="shared" ca="1" si="69"/>
        <v>0</v>
      </c>
      <c r="N516">
        <f t="shared" ca="1" si="69"/>
        <v>0</v>
      </c>
      <c r="O516" t="str">
        <f t="shared" ca="1" si="67"/>
        <v>d:T</v>
      </c>
      <c r="P516" t="str">
        <f t="shared" ca="1" si="68"/>
        <v>d10:T10</v>
      </c>
    </row>
    <row r="517" spans="1:16">
      <c r="A517" t="str">
        <f t="shared" si="62"/>
        <v>14</v>
      </c>
      <c r="B517" t="str">
        <f t="shared" ca="1" si="63"/>
        <v>PU</v>
      </c>
      <c r="C517" t="s">
        <v>766</v>
      </c>
      <c r="D517" s="1" t="s">
        <v>941</v>
      </c>
      <c r="E517">
        <f t="shared" ca="1" si="64"/>
        <v>0</v>
      </c>
      <c r="H517" t="str">
        <f t="shared" ca="1" si="65"/>
        <v>'READY PU'!</v>
      </c>
      <c r="I517">
        <f t="shared" ca="1" si="66"/>
        <v>0</v>
      </c>
      <c r="J517" t="str">
        <f t="shared" ca="1" si="69"/>
        <v>'READY PU'!</v>
      </c>
      <c r="K517">
        <f t="shared" ca="1" si="69"/>
        <v>0</v>
      </c>
      <c r="L517">
        <f t="shared" ca="1" si="69"/>
        <v>0</v>
      </c>
      <c r="M517">
        <f t="shared" ca="1" si="69"/>
        <v>0</v>
      </c>
      <c r="N517">
        <f t="shared" ca="1" si="69"/>
        <v>0</v>
      </c>
      <c r="O517" t="str">
        <f t="shared" ca="1" si="67"/>
        <v>d:T</v>
      </c>
      <c r="P517" t="str">
        <f t="shared" ca="1" si="68"/>
        <v>d10:T10</v>
      </c>
    </row>
    <row r="518" spans="1:16">
      <c r="A518" t="str">
        <f t="shared" si="62"/>
        <v>01</v>
      </c>
      <c r="B518" t="str">
        <f t="shared" ca="1" si="63"/>
        <v>PU</v>
      </c>
      <c r="C518" t="s">
        <v>767</v>
      </c>
      <c r="D518" s="1" t="s">
        <v>942</v>
      </c>
      <c r="E518">
        <f t="shared" ca="1" si="64"/>
        <v>0</v>
      </c>
      <c r="H518" t="str">
        <f t="shared" ca="1" si="65"/>
        <v>'READY PU'!</v>
      </c>
      <c r="I518">
        <f t="shared" ca="1" si="66"/>
        <v>0</v>
      </c>
      <c r="J518" t="str">
        <f t="shared" ca="1" si="69"/>
        <v>'READY PU'!</v>
      </c>
      <c r="K518">
        <f t="shared" ca="1" si="69"/>
        <v>0</v>
      </c>
      <c r="L518">
        <f t="shared" ca="1" si="69"/>
        <v>0</v>
      </c>
      <c r="M518">
        <f t="shared" ca="1" si="69"/>
        <v>0</v>
      </c>
      <c r="N518">
        <f t="shared" ca="1" si="69"/>
        <v>0</v>
      </c>
      <c r="O518" t="str">
        <f t="shared" ca="1" si="67"/>
        <v>d:T</v>
      </c>
      <c r="P518" t="str">
        <f t="shared" ca="1" si="68"/>
        <v>d10:T10</v>
      </c>
    </row>
    <row r="519" spans="1:16">
      <c r="A519" t="str">
        <f t="shared" si="62"/>
        <v>02</v>
      </c>
      <c r="B519" t="str">
        <f t="shared" ca="1" si="63"/>
        <v>PU</v>
      </c>
      <c r="C519" t="s">
        <v>767</v>
      </c>
      <c r="D519" s="1" t="s">
        <v>943</v>
      </c>
      <c r="E519">
        <f t="shared" ca="1" si="64"/>
        <v>0</v>
      </c>
      <c r="H519" t="str">
        <f t="shared" ca="1" si="65"/>
        <v>'READY PU'!</v>
      </c>
      <c r="I519">
        <f t="shared" ca="1" si="66"/>
        <v>0</v>
      </c>
      <c r="J519" t="str">
        <f t="shared" ca="1" si="69"/>
        <v>'READY PU'!</v>
      </c>
      <c r="K519">
        <f t="shared" ca="1" si="69"/>
        <v>0</v>
      </c>
      <c r="L519">
        <f t="shared" ca="1" si="69"/>
        <v>0</v>
      </c>
      <c r="M519">
        <f t="shared" ca="1" si="69"/>
        <v>0</v>
      </c>
      <c r="N519">
        <f t="shared" ca="1" si="69"/>
        <v>0</v>
      </c>
      <c r="O519" t="str">
        <f t="shared" ca="1" si="67"/>
        <v>d:T</v>
      </c>
      <c r="P519" t="str">
        <f t="shared" ca="1" si="68"/>
        <v>d10:T10</v>
      </c>
    </row>
    <row r="520" spans="1:16">
      <c r="A520" t="str">
        <f t="shared" si="62"/>
        <v>03</v>
      </c>
      <c r="B520" t="str">
        <f t="shared" ca="1" si="63"/>
        <v>PU</v>
      </c>
      <c r="C520" t="s">
        <v>767</v>
      </c>
      <c r="D520" s="1" t="s">
        <v>944</v>
      </c>
      <c r="E520">
        <f t="shared" ca="1" si="64"/>
        <v>0</v>
      </c>
      <c r="H520" t="str">
        <f t="shared" ca="1" si="65"/>
        <v>'READY PU'!</v>
      </c>
      <c r="I520">
        <f t="shared" ca="1" si="66"/>
        <v>0</v>
      </c>
      <c r="J520" t="str">
        <f t="shared" ca="1" si="69"/>
        <v>'READY PU'!</v>
      </c>
      <c r="K520">
        <f t="shared" ca="1" si="69"/>
        <v>0</v>
      </c>
      <c r="L520">
        <f t="shared" ca="1" si="69"/>
        <v>0</v>
      </c>
      <c r="M520">
        <f t="shared" ca="1" si="69"/>
        <v>0</v>
      </c>
      <c r="N520">
        <f t="shared" ca="1" si="69"/>
        <v>0</v>
      </c>
      <c r="O520" t="str">
        <f t="shared" ca="1" si="67"/>
        <v>d:T</v>
      </c>
      <c r="P520" t="str">
        <f t="shared" ca="1" si="68"/>
        <v>d10:T10</v>
      </c>
    </row>
    <row r="521" spans="1:16">
      <c r="A521" t="str">
        <f t="shared" si="62"/>
        <v>04</v>
      </c>
      <c r="B521" t="str">
        <f t="shared" ca="1" si="63"/>
        <v>PU</v>
      </c>
      <c r="C521" t="s">
        <v>767</v>
      </c>
      <c r="D521" s="1" t="s">
        <v>945</v>
      </c>
      <c r="E521">
        <f t="shared" ca="1" si="64"/>
        <v>0</v>
      </c>
      <c r="H521" t="str">
        <f t="shared" ca="1" si="65"/>
        <v>'READY PU'!</v>
      </c>
      <c r="I521">
        <f t="shared" ca="1" si="66"/>
        <v>0</v>
      </c>
      <c r="J521" t="str">
        <f t="shared" ca="1" si="69"/>
        <v>'READY PU'!</v>
      </c>
      <c r="K521">
        <f t="shared" ca="1" si="69"/>
        <v>0</v>
      </c>
      <c r="L521">
        <f t="shared" ca="1" si="69"/>
        <v>0</v>
      </c>
      <c r="M521">
        <f t="shared" ca="1" si="69"/>
        <v>0</v>
      </c>
      <c r="N521">
        <f t="shared" ca="1" si="69"/>
        <v>0</v>
      </c>
      <c r="O521" t="str">
        <f t="shared" ca="1" si="67"/>
        <v>d:T</v>
      </c>
      <c r="P521" t="str">
        <f t="shared" ca="1" si="68"/>
        <v>d10:T10</v>
      </c>
    </row>
    <row r="522" spans="1:16">
      <c r="A522" t="str">
        <f t="shared" si="62"/>
        <v>05</v>
      </c>
      <c r="B522" t="str">
        <f t="shared" ca="1" si="63"/>
        <v>PU</v>
      </c>
      <c r="C522" t="s">
        <v>767</v>
      </c>
      <c r="D522" s="1" t="s">
        <v>946</v>
      </c>
      <c r="E522">
        <f t="shared" ca="1" si="64"/>
        <v>0</v>
      </c>
      <c r="H522" t="str">
        <f t="shared" ca="1" si="65"/>
        <v>'READY PU'!</v>
      </c>
      <c r="I522">
        <f t="shared" ca="1" si="66"/>
        <v>0</v>
      </c>
      <c r="J522" t="str">
        <f t="shared" ca="1" si="69"/>
        <v>'READY PU'!</v>
      </c>
      <c r="K522">
        <f t="shared" ca="1" si="69"/>
        <v>0</v>
      </c>
      <c r="L522">
        <f t="shared" ca="1" si="69"/>
        <v>0</v>
      </c>
      <c r="M522">
        <f t="shared" ca="1" si="69"/>
        <v>0</v>
      </c>
      <c r="N522">
        <f t="shared" ca="1" si="69"/>
        <v>0</v>
      </c>
      <c r="O522" t="str">
        <f t="shared" ca="1" si="67"/>
        <v>d:T</v>
      </c>
      <c r="P522" t="str">
        <f t="shared" ca="1" si="68"/>
        <v>d10:T10</v>
      </c>
    </row>
    <row r="523" spans="1:16">
      <c r="A523" t="str">
        <f t="shared" si="62"/>
        <v>06</v>
      </c>
      <c r="B523" t="str">
        <f t="shared" ca="1" si="63"/>
        <v>PU</v>
      </c>
      <c r="C523" t="s">
        <v>767</v>
      </c>
      <c r="D523" s="1" t="s">
        <v>947</v>
      </c>
      <c r="E523">
        <f t="shared" ca="1" si="64"/>
        <v>0</v>
      </c>
      <c r="H523" t="str">
        <f t="shared" ca="1" si="65"/>
        <v>'READY PU'!</v>
      </c>
      <c r="I523">
        <f t="shared" ca="1" si="66"/>
        <v>0</v>
      </c>
      <c r="J523" t="str">
        <f t="shared" ca="1" si="69"/>
        <v>'READY PU'!</v>
      </c>
      <c r="K523">
        <f t="shared" ca="1" si="69"/>
        <v>0</v>
      </c>
      <c r="L523">
        <f t="shared" ca="1" si="69"/>
        <v>0</v>
      </c>
      <c r="M523">
        <f t="shared" ca="1" si="69"/>
        <v>0</v>
      </c>
      <c r="N523">
        <f t="shared" ca="1" si="69"/>
        <v>0</v>
      </c>
      <c r="O523" t="str">
        <f t="shared" ca="1" si="67"/>
        <v>d:T</v>
      </c>
      <c r="P523" t="str">
        <f t="shared" ca="1" si="68"/>
        <v>d10:T10</v>
      </c>
    </row>
    <row r="524" spans="1:16">
      <c r="A524" t="str">
        <f t="shared" si="62"/>
        <v>09</v>
      </c>
      <c r="B524" t="str">
        <f t="shared" ca="1" si="63"/>
        <v>PU</v>
      </c>
      <c r="C524" t="s">
        <v>767</v>
      </c>
      <c r="D524" s="1" t="s">
        <v>948</v>
      </c>
      <c r="E524">
        <f t="shared" ca="1" si="64"/>
        <v>0</v>
      </c>
      <c r="H524" t="str">
        <f t="shared" ca="1" si="65"/>
        <v>'READY PU'!</v>
      </c>
      <c r="I524">
        <f t="shared" ca="1" si="66"/>
        <v>0</v>
      </c>
      <c r="J524" t="str">
        <f t="shared" ca="1" si="69"/>
        <v>'READY PU'!</v>
      </c>
      <c r="K524">
        <f t="shared" ca="1" si="69"/>
        <v>0</v>
      </c>
      <c r="L524">
        <f t="shared" ca="1" si="69"/>
        <v>0</v>
      </c>
      <c r="M524">
        <f t="shared" ca="1" si="69"/>
        <v>0</v>
      </c>
      <c r="N524">
        <f t="shared" ca="1" si="69"/>
        <v>0</v>
      </c>
      <c r="O524" t="str">
        <f t="shared" ca="1" si="67"/>
        <v>d:T</v>
      </c>
      <c r="P524" t="str">
        <f t="shared" ca="1" si="68"/>
        <v>d10:T10</v>
      </c>
    </row>
    <row r="525" spans="1:16">
      <c r="A525" t="str">
        <f t="shared" si="62"/>
        <v>11</v>
      </c>
      <c r="B525" t="str">
        <f t="shared" ca="1" si="63"/>
        <v>PU</v>
      </c>
      <c r="C525" t="s">
        <v>767</v>
      </c>
      <c r="D525" s="1" t="s">
        <v>949</v>
      </c>
      <c r="E525">
        <f t="shared" ca="1" si="64"/>
        <v>0</v>
      </c>
      <c r="H525" t="str">
        <f t="shared" ca="1" si="65"/>
        <v>'READY PU'!</v>
      </c>
      <c r="I525">
        <f t="shared" ca="1" si="66"/>
        <v>0</v>
      </c>
      <c r="J525" t="str">
        <f t="shared" ca="1" si="69"/>
        <v>'READY PU'!</v>
      </c>
      <c r="K525">
        <f t="shared" ca="1" si="69"/>
        <v>0</v>
      </c>
      <c r="L525">
        <f t="shared" ca="1" si="69"/>
        <v>0</v>
      </c>
      <c r="M525">
        <f t="shared" ca="1" si="69"/>
        <v>0</v>
      </c>
      <c r="N525">
        <f t="shared" ca="1" si="69"/>
        <v>0</v>
      </c>
      <c r="O525" t="str">
        <f t="shared" ca="1" si="67"/>
        <v>d:T</v>
      </c>
      <c r="P525" t="str">
        <f t="shared" ca="1" si="68"/>
        <v>d10:T10</v>
      </c>
    </row>
    <row r="526" spans="1:16">
      <c r="A526" t="str">
        <f t="shared" si="62"/>
        <v>12</v>
      </c>
      <c r="B526" t="str">
        <f t="shared" ca="1" si="63"/>
        <v>PU</v>
      </c>
      <c r="C526" t="s">
        <v>767</v>
      </c>
      <c r="D526" s="1" t="s">
        <v>950</v>
      </c>
      <c r="E526">
        <f t="shared" ca="1" si="64"/>
        <v>0</v>
      </c>
      <c r="H526" t="str">
        <f t="shared" ca="1" si="65"/>
        <v>'READY PU'!</v>
      </c>
      <c r="I526">
        <f t="shared" ca="1" si="66"/>
        <v>0</v>
      </c>
      <c r="J526" t="str">
        <f t="shared" ca="1" si="69"/>
        <v>'READY PU'!</v>
      </c>
      <c r="K526">
        <f t="shared" ca="1" si="69"/>
        <v>0</v>
      </c>
      <c r="L526">
        <f t="shared" ca="1" si="69"/>
        <v>0</v>
      </c>
      <c r="M526">
        <f t="shared" ca="1" si="69"/>
        <v>0</v>
      </c>
      <c r="N526">
        <f t="shared" ca="1" si="69"/>
        <v>0</v>
      </c>
      <c r="O526" t="str">
        <f t="shared" ca="1" si="67"/>
        <v>d:T</v>
      </c>
      <c r="P526" t="str">
        <f t="shared" ca="1" si="68"/>
        <v>d10:T10</v>
      </c>
    </row>
    <row r="527" spans="1:16">
      <c r="A527" t="str">
        <f t="shared" si="62"/>
        <v>14</v>
      </c>
      <c r="B527" t="str">
        <f t="shared" ca="1" si="63"/>
        <v>PU</v>
      </c>
      <c r="C527" t="s">
        <v>767</v>
      </c>
      <c r="D527" s="1" t="s">
        <v>951</v>
      </c>
      <c r="E527">
        <f t="shared" ca="1" si="64"/>
        <v>0</v>
      </c>
      <c r="H527" t="str">
        <f t="shared" ca="1" si="65"/>
        <v>'READY PU'!</v>
      </c>
      <c r="I527">
        <f t="shared" ca="1" si="66"/>
        <v>0</v>
      </c>
      <c r="J527" t="str">
        <f t="shared" ca="1" si="69"/>
        <v>'READY PU'!</v>
      </c>
      <c r="K527">
        <f t="shared" ca="1" si="69"/>
        <v>0</v>
      </c>
      <c r="L527">
        <f t="shared" ca="1" si="69"/>
        <v>0</v>
      </c>
      <c r="M527">
        <f t="shared" ca="1" si="69"/>
        <v>0</v>
      </c>
      <c r="N527">
        <f t="shared" ca="1" si="69"/>
        <v>0</v>
      </c>
      <c r="O527" t="str">
        <f t="shared" ca="1" si="67"/>
        <v>d:T</v>
      </c>
      <c r="P527" t="str">
        <f t="shared" ca="1" si="68"/>
        <v>d10:T10</v>
      </c>
    </row>
    <row r="528" spans="1:16">
      <c r="A528" t="str">
        <f t="shared" ref="A528:A591" si="70">MID(D528,LEN(C528)+2,LEN(D528)-LEN(C528))</f>
        <v>01</v>
      </c>
      <c r="B528" t="str">
        <f t="shared" ref="B528:B591" ca="1" si="71">VLOOKUP(H528,$A$1:$K$6,11,FALSE)</f>
        <v>PU</v>
      </c>
      <c r="C528" t="s">
        <v>768</v>
      </c>
      <c r="D528" s="1" t="s">
        <v>952</v>
      </c>
      <c r="E528">
        <f t="shared" ref="E528:E591" ca="1" si="72">IFERROR(VLOOKUP(C528,INDIRECT($H528&amp;$O528),MATCH($A528,INDIRECT($H528&amp;$P528),0),FALSE),0)</f>
        <v>0</v>
      </c>
      <c r="H528" t="str">
        <f t="shared" ref="H528:H591" ca="1" si="73">IF(I528&lt;&gt;0,I528,IF(J528&lt;&gt;0,J528,IF(K528&lt;&gt;0,K528,IF(L528&lt;&gt;0,L528,IF(M528&lt;&gt;0,M528,N528)))))</f>
        <v>'READY PU'!</v>
      </c>
      <c r="I528">
        <f t="shared" ref="I528:I591" ca="1" si="74">IF(IFERROR(VLOOKUP($C528,INDIRECT(I$14&amp;"E:E"),1,FALSE),0)&lt;&gt;0,I$14,0)</f>
        <v>0</v>
      </c>
      <c r="J528" t="str">
        <f t="shared" ca="1" si="69"/>
        <v>'READY PU'!</v>
      </c>
      <c r="K528">
        <f t="shared" ca="1" si="69"/>
        <v>0</v>
      </c>
      <c r="L528">
        <f t="shared" ca="1" si="69"/>
        <v>0</v>
      </c>
      <c r="M528">
        <f t="shared" ca="1" si="69"/>
        <v>0</v>
      </c>
      <c r="N528">
        <f t="shared" ca="1" si="69"/>
        <v>0</v>
      </c>
      <c r="O528" t="str">
        <f t="shared" ref="O528:O591" ca="1" si="75">VLOOKUP($H528,$G$8:$I$13,2,FALSE)</f>
        <v>d:T</v>
      </c>
      <c r="P528" t="str">
        <f t="shared" ref="P528:P591" ca="1" si="76">VLOOKUP($H528,$G$8:$I$13,3,FALSE)</f>
        <v>d10:T10</v>
      </c>
    </row>
    <row r="529" spans="1:16">
      <c r="A529" t="str">
        <f t="shared" si="70"/>
        <v>02</v>
      </c>
      <c r="B529" t="str">
        <f t="shared" ca="1" si="71"/>
        <v>PU</v>
      </c>
      <c r="C529" t="s">
        <v>768</v>
      </c>
      <c r="D529" s="1" t="s">
        <v>953</v>
      </c>
      <c r="E529">
        <f t="shared" ca="1" si="72"/>
        <v>0</v>
      </c>
      <c r="H529" t="str">
        <f t="shared" ca="1" si="73"/>
        <v>'READY PU'!</v>
      </c>
      <c r="I529">
        <f t="shared" ca="1" si="74"/>
        <v>0</v>
      </c>
      <c r="J529" t="str">
        <f t="shared" ca="1" si="69"/>
        <v>'READY PU'!</v>
      </c>
      <c r="K529">
        <f t="shared" ca="1" si="69"/>
        <v>0</v>
      </c>
      <c r="L529">
        <f t="shared" ca="1" si="69"/>
        <v>0</v>
      </c>
      <c r="M529">
        <f t="shared" ca="1" si="69"/>
        <v>0</v>
      </c>
      <c r="N529">
        <f t="shared" ca="1" si="69"/>
        <v>0</v>
      </c>
      <c r="O529" t="str">
        <f t="shared" ca="1" si="75"/>
        <v>d:T</v>
      </c>
      <c r="P529" t="str">
        <f t="shared" ca="1" si="76"/>
        <v>d10:T10</v>
      </c>
    </row>
    <row r="530" spans="1:16">
      <c r="A530" t="str">
        <f t="shared" si="70"/>
        <v>03</v>
      </c>
      <c r="B530" t="str">
        <f t="shared" ca="1" si="71"/>
        <v>PU</v>
      </c>
      <c r="C530" t="s">
        <v>768</v>
      </c>
      <c r="D530" s="1" t="s">
        <v>954</v>
      </c>
      <c r="E530">
        <f t="shared" ca="1" si="72"/>
        <v>0</v>
      </c>
      <c r="H530" t="str">
        <f t="shared" ca="1" si="73"/>
        <v>'READY PU'!</v>
      </c>
      <c r="I530">
        <f t="shared" ca="1" si="74"/>
        <v>0</v>
      </c>
      <c r="J530" t="str">
        <f t="shared" ca="1" si="69"/>
        <v>'READY PU'!</v>
      </c>
      <c r="K530">
        <f t="shared" ca="1" si="69"/>
        <v>0</v>
      </c>
      <c r="L530">
        <f t="shared" ca="1" si="69"/>
        <v>0</v>
      </c>
      <c r="M530">
        <f t="shared" ca="1" si="69"/>
        <v>0</v>
      </c>
      <c r="N530">
        <f t="shared" ca="1" si="69"/>
        <v>0</v>
      </c>
      <c r="O530" t="str">
        <f t="shared" ca="1" si="75"/>
        <v>d:T</v>
      </c>
      <c r="P530" t="str">
        <f t="shared" ca="1" si="76"/>
        <v>d10:T10</v>
      </c>
    </row>
    <row r="531" spans="1:16">
      <c r="A531" t="str">
        <f t="shared" si="70"/>
        <v>04</v>
      </c>
      <c r="B531" t="str">
        <f t="shared" ca="1" si="71"/>
        <v>PU</v>
      </c>
      <c r="C531" t="s">
        <v>768</v>
      </c>
      <c r="D531" s="1" t="s">
        <v>955</v>
      </c>
      <c r="E531">
        <f t="shared" ca="1" si="72"/>
        <v>0</v>
      </c>
      <c r="H531" t="str">
        <f t="shared" ca="1" si="73"/>
        <v>'READY PU'!</v>
      </c>
      <c r="I531">
        <f t="shared" ca="1" si="74"/>
        <v>0</v>
      </c>
      <c r="J531" t="str">
        <f t="shared" ca="1" si="69"/>
        <v>'READY PU'!</v>
      </c>
      <c r="K531">
        <f t="shared" ca="1" si="69"/>
        <v>0</v>
      </c>
      <c r="L531">
        <f t="shared" ca="1" si="69"/>
        <v>0</v>
      </c>
      <c r="M531">
        <f t="shared" ca="1" si="69"/>
        <v>0</v>
      </c>
      <c r="N531">
        <f t="shared" ca="1" si="69"/>
        <v>0</v>
      </c>
      <c r="O531" t="str">
        <f t="shared" ca="1" si="75"/>
        <v>d:T</v>
      </c>
      <c r="P531" t="str">
        <f t="shared" ca="1" si="76"/>
        <v>d10:T10</v>
      </c>
    </row>
    <row r="532" spans="1:16">
      <c r="A532" t="str">
        <f t="shared" si="70"/>
        <v>05</v>
      </c>
      <c r="B532" t="str">
        <f t="shared" ca="1" si="71"/>
        <v>PU</v>
      </c>
      <c r="C532" t="s">
        <v>768</v>
      </c>
      <c r="D532" s="1" t="s">
        <v>956</v>
      </c>
      <c r="E532">
        <f t="shared" ca="1" si="72"/>
        <v>0</v>
      </c>
      <c r="H532" t="str">
        <f t="shared" ca="1" si="73"/>
        <v>'READY PU'!</v>
      </c>
      <c r="I532">
        <f t="shared" ca="1" si="74"/>
        <v>0</v>
      </c>
      <c r="J532" t="str">
        <f t="shared" ca="1" si="69"/>
        <v>'READY PU'!</v>
      </c>
      <c r="K532">
        <f t="shared" ca="1" si="69"/>
        <v>0</v>
      </c>
      <c r="L532">
        <f t="shared" ca="1" si="69"/>
        <v>0</v>
      </c>
      <c r="M532">
        <f t="shared" ca="1" si="69"/>
        <v>0</v>
      </c>
      <c r="N532">
        <f t="shared" ca="1" si="69"/>
        <v>0</v>
      </c>
      <c r="O532" t="str">
        <f t="shared" ca="1" si="75"/>
        <v>d:T</v>
      </c>
      <c r="P532" t="str">
        <f t="shared" ca="1" si="76"/>
        <v>d10:T10</v>
      </c>
    </row>
    <row r="533" spans="1:16">
      <c r="A533" t="str">
        <f t="shared" si="70"/>
        <v>06</v>
      </c>
      <c r="B533" t="str">
        <f t="shared" ca="1" si="71"/>
        <v>PU</v>
      </c>
      <c r="C533" t="s">
        <v>768</v>
      </c>
      <c r="D533" s="1" t="s">
        <v>957</v>
      </c>
      <c r="E533">
        <f t="shared" ca="1" si="72"/>
        <v>0</v>
      </c>
      <c r="H533" t="str">
        <f t="shared" ca="1" si="73"/>
        <v>'READY PU'!</v>
      </c>
      <c r="I533">
        <f t="shared" ca="1" si="74"/>
        <v>0</v>
      </c>
      <c r="J533" t="str">
        <f t="shared" ca="1" si="69"/>
        <v>'READY PU'!</v>
      </c>
      <c r="K533">
        <f t="shared" ca="1" si="69"/>
        <v>0</v>
      </c>
      <c r="L533">
        <f t="shared" ca="1" si="69"/>
        <v>0</v>
      </c>
      <c r="M533">
        <f t="shared" ca="1" si="69"/>
        <v>0</v>
      </c>
      <c r="N533">
        <f t="shared" ca="1" si="69"/>
        <v>0</v>
      </c>
      <c r="O533" t="str">
        <f t="shared" ca="1" si="75"/>
        <v>d:T</v>
      </c>
      <c r="P533" t="str">
        <f t="shared" ca="1" si="76"/>
        <v>d10:T10</v>
      </c>
    </row>
    <row r="534" spans="1:16">
      <c r="A534" t="str">
        <f t="shared" si="70"/>
        <v>09</v>
      </c>
      <c r="B534" t="str">
        <f t="shared" ca="1" si="71"/>
        <v>PU</v>
      </c>
      <c r="C534" t="s">
        <v>768</v>
      </c>
      <c r="D534" s="1" t="s">
        <v>958</v>
      </c>
      <c r="E534">
        <f t="shared" ca="1" si="72"/>
        <v>0</v>
      </c>
      <c r="H534" t="str">
        <f t="shared" ca="1" si="73"/>
        <v>'READY PU'!</v>
      </c>
      <c r="I534">
        <f t="shared" ca="1" si="74"/>
        <v>0</v>
      </c>
      <c r="J534" t="str">
        <f t="shared" ca="1" si="69"/>
        <v>'READY PU'!</v>
      </c>
      <c r="K534">
        <f t="shared" ca="1" si="69"/>
        <v>0</v>
      </c>
      <c r="L534">
        <f t="shared" ca="1" si="69"/>
        <v>0</v>
      </c>
      <c r="M534">
        <f t="shared" ca="1" si="69"/>
        <v>0</v>
      </c>
      <c r="N534">
        <f t="shared" ca="1" si="69"/>
        <v>0</v>
      </c>
      <c r="O534" t="str">
        <f t="shared" ca="1" si="75"/>
        <v>d:T</v>
      </c>
      <c r="P534" t="str">
        <f t="shared" ca="1" si="76"/>
        <v>d10:T10</v>
      </c>
    </row>
    <row r="535" spans="1:16">
      <c r="A535" t="str">
        <f t="shared" si="70"/>
        <v>11</v>
      </c>
      <c r="B535" t="str">
        <f t="shared" ca="1" si="71"/>
        <v>PU</v>
      </c>
      <c r="C535" t="s">
        <v>768</v>
      </c>
      <c r="D535" s="1" t="s">
        <v>959</v>
      </c>
      <c r="E535">
        <f t="shared" ca="1" si="72"/>
        <v>0</v>
      </c>
      <c r="H535" t="str">
        <f t="shared" ca="1" si="73"/>
        <v>'READY PU'!</v>
      </c>
      <c r="I535">
        <f t="shared" ca="1" si="74"/>
        <v>0</v>
      </c>
      <c r="J535" t="str">
        <f t="shared" ca="1" si="69"/>
        <v>'READY PU'!</v>
      </c>
      <c r="K535">
        <f t="shared" ca="1" si="69"/>
        <v>0</v>
      </c>
      <c r="L535">
        <f t="shared" ca="1" si="69"/>
        <v>0</v>
      </c>
      <c r="M535">
        <f t="shared" ca="1" si="69"/>
        <v>0</v>
      </c>
      <c r="N535">
        <f t="shared" ca="1" si="69"/>
        <v>0</v>
      </c>
      <c r="O535" t="str">
        <f t="shared" ca="1" si="75"/>
        <v>d:T</v>
      </c>
      <c r="P535" t="str">
        <f t="shared" ca="1" si="76"/>
        <v>d10:T10</v>
      </c>
    </row>
    <row r="536" spans="1:16">
      <c r="A536" t="str">
        <f t="shared" si="70"/>
        <v>12</v>
      </c>
      <c r="B536" t="str">
        <f t="shared" ca="1" si="71"/>
        <v>PU</v>
      </c>
      <c r="C536" t="s">
        <v>768</v>
      </c>
      <c r="D536" s="1" t="s">
        <v>960</v>
      </c>
      <c r="E536">
        <f t="shared" ca="1" si="72"/>
        <v>0</v>
      </c>
      <c r="H536" t="str">
        <f t="shared" ca="1" si="73"/>
        <v>'READY PU'!</v>
      </c>
      <c r="I536">
        <f t="shared" ca="1" si="74"/>
        <v>0</v>
      </c>
      <c r="J536" t="str">
        <f t="shared" ca="1" si="69"/>
        <v>'READY PU'!</v>
      </c>
      <c r="K536">
        <f t="shared" ca="1" si="69"/>
        <v>0</v>
      </c>
      <c r="L536">
        <f t="shared" ca="1" si="69"/>
        <v>0</v>
      </c>
      <c r="M536">
        <f t="shared" ca="1" si="69"/>
        <v>0</v>
      </c>
      <c r="N536">
        <f t="shared" ca="1" si="69"/>
        <v>0</v>
      </c>
      <c r="O536" t="str">
        <f t="shared" ca="1" si="75"/>
        <v>d:T</v>
      </c>
      <c r="P536" t="str">
        <f t="shared" ca="1" si="76"/>
        <v>d10:T10</v>
      </c>
    </row>
    <row r="537" spans="1:16">
      <c r="A537" t="str">
        <f t="shared" si="70"/>
        <v>14</v>
      </c>
      <c r="B537" t="str">
        <f t="shared" ca="1" si="71"/>
        <v>PU</v>
      </c>
      <c r="C537" t="s">
        <v>768</v>
      </c>
      <c r="D537" s="1" t="s">
        <v>961</v>
      </c>
      <c r="E537">
        <f t="shared" ca="1" si="72"/>
        <v>0</v>
      </c>
      <c r="H537" t="str">
        <f t="shared" ca="1" si="73"/>
        <v>'READY PU'!</v>
      </c>
      <c r="I537">
        <f t="shared" ca="1" si="74"/>
        <v>0</v>
      </c>
      <c r="J537" t="str">
        <f t="shared" ca="1" si="69"/>
        <v>'READY PU'!</v>
      </c>
      <c r="K537">
        <f t="shared" ca="1" si="69"/>
        <v>0</v>
      </c>
      <c r="L537">
        <f t="shared" ca="1" si="69"/>
        <v>0</v>
      </c>
      <c r="M537">
        <f t="shared" ca="1" si="69"/>
        <v>0</v>
      </c>
      <c r="N537">
        <f t="shared" ca="1" si="69"/>
        <v>0</v>
      </c>
      <c r="O537" t="str">
        <f t="shared" ca="1" si="75"/>
        <v>d:T</v>
      </c>
      <c r="P537" t="str">
        <f t="shared" ca="1" si="76"/>
        <v>d10:T10</v>
      </c>
    </row>
    <row r="538" spans="1:16">
      <c r="A538" t="str">
        <f t="shared" si="70"/>
        <v>01</v>
      </c>
      <c r="B538" t="str">
        <f t="shared" ca="1" si="71"/>
        <v>PU</v>
      </c>
      <c r="C538" t="s">
        <v>769</v>
      </c>
      <c r="D538" s="1" t="s">
        <v>962</v>
      </c>
      <c r="E538">
        <f t="shared" ca="1" si="72"/>
        <v>0</v>
      </c>
      <c r="H538" t="str">
        <f t="shared" ca="1" si="73"/>
        <v>'READY PU'!</v>
      </c>
      <c r="I538">
        <f t="shared" ca="1" si="74"/>
        <v>0</v>
      </c>
      <c r="J538" t="str">
        <f t="shared" ca="1" si="69"/>
        <v>'READY PU'!</v>
      </c>
      <c r="K538">
        <f t="shared" ca="1" si="69"/>
        <v>0</v>
      </c>
      <c r="L538">
        <f t="shared" ca="1" si="69"/>
        <v>0</v>
      </c>
      <c r="M538">
        <f t="shared" ca="1" si="69"/>
        <v>0</v>
      </c>
      <c r="N538">
        <f t="shared" ca="1" si="69"/>
        <v>0</v>
      </c>
      <c r="O538" t="str">
        <f t="shared" ca="1" si="75"/>
        <v>d:T</v>
      </c>
      <c r="P538" t="str">
        <f t="shared" ca="1" si="76"/>
        <v>d10:T10</v>
      </c>
    </row>
    <row r="539" spans="1:16">
      <c r="A539" t="str">
        <f t="shared" si="70"/>
        <v>02</v>
      </c>
      <c r="B539" t="str">
        <f t="shared" ca="1" si="71"/>
        <v>PU</v>
      </c>
      <c r="C539" t="s">
        <v>769</v>
      </c>
      <c r="D539" s="1" t="s">
        <v>963</v>
      </c>
      <c r="E539">
        <f t="shared" ca="1" si="72"/>
        <v>0</v>
      </c>
      <c r="H539" t="str">
        <f t="shared" ca="1" si="73"/>
        <v>'READY PU'!</v>
      </c>
      <c r="I539">
        <f t="shared" ca="1" si="74"/>
        <v>0</v>
      </c>
      <c r="J539" t="str">
        <f t="shared" ca="1" si="69"/>
        <v>'READY PU'!</v>
      </c>
      <c r="K539">
        <f t="shared" ca="1" si="69"/>
        <v>0</v>
      </c>
      <c r="L539">
        <f t="shared" ca="1" si="69"/>
        <v>0</v>
      </c>
      <c r="M539">
        <f t="shared" ca="1" si="69"/>
        <v>0</v>
      </c>
      <c r="N539">
        <f t="shared" ca="1" si="69"/>
        <v>0</v>
      </c>
      <c r="O539" t="str">
        <f t="shared" ca="1" si="75"/>
        <v>d:T</v>
      </c>
      <c r="P539" t="str">
        <f t="shared" ca="1" si="76"/>
        <v>d10:T10</v>
      </c>
    </row>
    <row r="540" spans="1:16">
      <c r="A540" t="str">
        <f t="shared" si="70"/>
        <v>03</v>
      </c>
      <c r="B540" t="str">
        <f t="shared" ca="1" si="71"/>
        <v>PU</v>
      </c>
      <c r="C540" t="s">
        <v>769</v>
      </c>
      <c r="D540" s="1" t="s">
        <v>964</v>
      </c>
      <c r="E540">
        <f t="shared" ca="1" si="72"/>
        <v>0</v>
      </c>
      <c r="H540" t="str">
        <f t="shared" ca="1" si="73"/>
        <v>'READY PU'!</v>
      </c>
      <c r="I540">
        <f t="shared" ca="1" si="74"/>
        <v>0</v>
      </c>
      <c r="J540" t="str">
        <f t="shared" ca="1" si="69"/>
        <v>'READY PU'!</v>
      </c>
      <c r="K540">
        <f t="shared" ca="1" si="69"/>
        <v>0</v>
      </c>
      <c r="L540">
        <f t="shared" ca="1" si="69"/>
        <v>0</v>
      </c>
      <c r="M540">
        <f t="shared" ca="1" si="69"/>
        <v>0</v>
      </c>
      <c r="N540">
        <f t="shared" ca="1" si="69"/>
        <v>0</v>
      </c>
      <c r="O540" t="str">
        <f t="shared" ca="1" si="75"/>
        <v>d:T</v>
      </c>
      <c r="P540" t="str">
        <f t="shared" ca="1" si="76"/>
        <v>d10:T10</v>
      </c>
    </row>
    <row r="541" spans="1:16">
      <c r="A541" t="str">
        <f t="shared" si="70"/>
        <v>04</v>
      </c>
      <c r="B541" t="str">
        <f t="shared" ca="1" si="71"/>
        <v>PU</v>
      </c>
      <c r="C541" t="s">
        <v>769</v>
      </c>
      <c r="D541" s="1" t="s">
        <v>965</v>
      </c>
      <c r="E541">
        <f t="shared" ca="1" si="72"/>
        <v>0</v>
      </c>
      <c r="H541" t="str">
        <f t="shared" ca="1" si="73"/>
        <v>'READY PU'!</v>
      </c>
      <c r="I541">
        <f t="shared" ca="1" si="74"/>
        <v>0</v>
      </c>
      <c r="J541" t="str">
        <f t="shared" ref="J541:N591" ca="1" si="77">IF(IFERROR(VLOOKUP($C541,INDIRECT(J$14&amp;"D:D"),1,FALSE),0)&lt;&gt;0,J$14,0)</f>
        <v>'READY PU'!</v>
      </c>
      <c r="K541">
        <f t="shared" ca="1" si="77"/>
        <v>0</v>
      </c>
      <c r="L541">
        <f t="shared" ca="1" si="77"/>
        <v>0</v>
      </c>
      <c r="M541">
        <f t="shared" ca="1" si="77"/>
        <v>0</v>
      </c>
      <c r="N541">
        <f t="shared" ca="1" si="77"/>
        <v>0</v>
      </c>
      <c r="O541" t="str">
        <f t="shared" ca="1" si="75"/>
        <v>d:T</v>
      </c>
      <c r="P541" t="str">
        <f t="shared" ca="1" si="76"/>
        <v>d10:T10</v>
      </c>
    </row>
    <row r="542" spans="1:16">
      <c r="A542" t="str">
        <f t="shared" si="70"/>
        <v>05</v>
      </c>
      <c r="B542" t="str">
        <f t="shared" ca="1" si="71"/>
        <v>PU</v>
      </c>
      <c r="C542" t="s">
        <v>769</v>
      </c>
      <c r="D542" s="1" t="s">
        <v>966</v>
      </c>
      <c r="E542">
        <f t="shared" ca="1" si="72"/>
        <v>0</v>
      </c>
      <c r="H542" t="str">
        <f t="shared" ca="1" si="73"/>
        <v>'READY PU'!</v>
      </c>
      <c r="I542">
        <f t="shared" ca="1" si="74"/>
        <v>0</v>
      </c>
      <c r="J542" t="str">
        <f t="shared" ca="1" si="77"/>
        <v>'READY PU'!</v>
      </c>
      <c r="K542">
        <f t="shared" ca="1" si="77"/>
        <v>0</v>
      </c>
      <c r="L542">
        <f t="shared" ca="1" si="77"/>
        <v>0</v>
      </c>
      <c r="M542">
        <f t="shared" ca="1" si="77"/>
        <v>0</v>
      </c>
      <c r="N542">
        <f t="shared" ca="1" si="77"/>
        <v>0</v>
      </c>
      <c r="O542" t="str">
        <f t="shared" ca="1" si="75"/>
        <v>d:T</v>
      </c>
      <c r="P542" t="str">
        <f t="shared" ca="1" si="76"/>
        <v>d10:T10</v>
      </c>
    </row>
    <row r="543" spans="1:16">
      <c r="A543" t="str">
        <f t="shared" si="70"/>
        <v>06</v>
      </c>
      <c r="B543" t="str">
        <f t="shared" ca="1" si="71"/>
        <v>PU</v>
      </c>
      <c r="C543" t="s">
        <v>769</v>
      </c>
      <c r="D543" s="1" t="s">
        <v>967</v>
      </c>
      <c r="E543">
        <f t="shared" ca="1" si="72"/>
        <v>0</v>
      </c>
      <c r="H543" t="str">
        <f t="shared" ca="1" si="73"/>
        <v>'READY PU'!</v>
      </c>
      <c r="I543">
        <f t="shared" ca="1" si="74"/>
        <v>0</v>
      </c>
      <c r="J543" t="str">
        <f t="shared" ca="1" si="77"/>
        <v>'READY PU'!</v>
      </c>
      <c r="K543">
        <f t="shared" ca="1" si="77"/>
        <v>0</v>
      </c>
      <c r="L543">
        <f t="shared" ca="1" si="77"/>
        <v>0</v>
      </c>
      <c r="M543">
        <f t="shared" ca="1" si="77"/>
        <v>0</v>
      </c>
      <c r="N543">
        <f t="shared" ca="1" si="77"/>
        <v>0</v>
      </c>
      <c r="O543" t="str">
        <f t="shared" ca="1" si="75"/>
        <v>d:T</v>
      </c>
      <c r="P543" t="str">
        <f t="shared" ca="1" si="76"/>
        <v>d10:T10</v>
      </c>
    </row>
    <row r="544" spans="1:16">
      <c r="A544" t="str">
        <f t="shared" si="70"/>
        <v>09</v>
      </c>
      <c r="B544" t="str">
        <f t="shared" ca="1" si="71"/>
        <v>PU</v>
      </c>
      <c r="C544" t="s">
        <v>769</v>
      </c>
      <c r="D544" s="1" t="s">
        <v>968</v>
      </c>
      <c r="E544">
        <f t="shared" ca="1" si="72"/>
        <v>0</v>
      </c>
      <c r="H544" t="str">
        <f t="shared" ca="1" si="73"/>
        <v>'READY PU'!</v>
      </c>
      <c r="I544">
        <f t="shared" ca="1" si="74"/>
        <v>0</v>
      </c>
      <c r="J544" t="str">
        <f t="shared" ca="1" si="77"/>
        <v>'READY PU'!</v>
      </c>
      <c r="K544">
        <f t="shared" ca="1" si="77"/>
        <v>0</v>
      </c>
      <c r="L544">
        <f t="shared" ca="1" si="77"/>
        <v>0</v>
      </c>
      <c r="M544">
        <f t="shared" ca="1" si="77"/>
        <v>0</v>
      </c>
      <c r="N544">
        <f t="shared" ca="1" si="77"/>
        <v>0</v>
      </c>
      <c r="O544" t="str">
        <f t="shared" ca="1" si="75"/>
        <v>d:T</v>
      </c>
      <c r="P544" t="str">
        <f t="shared" ca="1" si="76"/>
        <v>d10:T10</v>
      </c>
    </row>
    <row r="545" spans="1:16">
      <c r="A545" t="str">
        <f t="shared" si="70"/>
        <v>11</v>
      </c>
      <c r="B545" t="str">
        <f t="shared" ca="1" si="71"/>
        <v>PU</v>
      </c>
      <c r="C545" t="s">
        <v>769</v>
      </c>
      <c r="D545" s="1" t="s">
        <v>969</v>
      </c>
      <c r="E545">
        <f t="shared" ca="1" si="72"/>
        <v>0</v>
      </c>
      <c r="H545" t="str">
        <f t="shared" ca="1" si="73"/>
        <v>'READY PU'!</v>
      </c>
      <c r="I545">
        <f t="shared" ca="1" si="74"/>
        <v>0</v>
      </c>
      <c r="J545" t="str">
        <f t="shared" ca="1" si="77"/>
        <v>'READY PU'!</v>
      </c>
      <c r="K545">
        <f t="shared" ca="1" si="77"/>
        <v>0</v>
      </c>
      <c r="L545">
        <f t="shared" ca="1" si="77"/>
        <v>0</v>
      </c>
      <c r="M545">
        <f t="shared" ca="1" si="77"/>
        <v>0</v>
      </c>
      <c r="N545">
        <f t="shared" ca="1" si="77"/>
        <v>0</v>
      </c>
      <c r="O545" t="str">
        <f t="shared" ca="1" si="75"/>
        <v>d:T</v>
      </c>
      <c r="P545" t="str">
        <f t="shared" ca="1" si="76"/>
        <v>d10:T10</v>
      </c>
    </row>
    <row r="546" spans="1:16">
      <c r="A546" t="str">
        <f t="shared" si="70"/>
        <v>12</v>
      </c>
      <c r="B546" t="str">
        <f t="shared" ca="1" si="71"/>
        <v>PU</v>
      </c>
      <c r="C546" t="s">
        <v>769</v>
      </c>
      <c r="D546" s="1" t="s">
        <v>970</v>
      </c>
      <c r="E546">
        <f t="shared" ca="1" si="72"/>
        <v>0</v>
      </c>
      <c r="H546" t="str">
        <f t="shared" ca="1" si="73"/>
        <v>'READY PU'!</v>
      </c>
      <c r="I546">
        <f t="shared" ca="1" si="74"/>
        <v>0</v>
      </c>
      <c r="J546" t="str">
        <f t="shared" ca="1" si="77"/>
        <v>'READY PU'!</v>
      </c>
      <c r="K546">
        <f t="shared" ca="1" si="77"/>
        <v>0</v>
      </c>
      <c r="L546">
        <f t="shared" ca="1" si="77"/>
        <v>0</v>
      </c>
      <c r="M546">
        <f t="shared" ca="1" si="77"/>
        <v>0</v>
      </c>
      <c r="N546">
        <f t="shared" ca="1" si="77"/>
        <v>0</v>
      </c>
      <c r="O546" t="str">
        <f t="shared" ca="1" si="75"/>
        <v>d:T</v>
      </c>
      <c r="P546" t="str">
        <f t="shared" ca="1" si="76"/>
        <v>d10:T10</v>
      </c>
    </row>
    <row r="547" spans="1:16">
      <c r="A547" t="str">
        <f t="shared" si="70"/>
        <v>14</v>
      </c>
      <c r="B547" t="str">
        <f t="shared" ca="1" si="71"/>
        <v>PU</v>
      </c>
      <c r="C547" t="s">
        <v>769</v>
      </c>
      <c r="D547" s="1" t="s">
        <v>971</v>
      </c>
      <c r="E547">
        <f t="shared" ca="1" si="72"/>
        <v>0</v>
      </c>
      <c r="H547" t="str">
        <f t="shared" ca="1" si="73"/>
        <v>'READY PU'!</v>
      </c>
      <c r="I547">
        <f t="shared" ca="1" si="74"/>
        <v>0</v>
      </c>
      <c r="J547" t="str">
        <f t="shared" ca="1" si="77"/>
        <v>'READY PU'!</v>
      </c>
      <c r="K547">
        <f t="shared" ca="1" si="77"/>
        <v>0</v>
      </c>
      <c r="L547">
        <f t="shared" ca="1" si="77"/>
        <v>0</v>
      </c>
      <c r="M547">
        <f t="shared" ca="1" si="77"/>
        <v>0</v>
      </c>
      <c r="N547">
        <f t="shared" ca="1" si="77"/>
        <v>0</v>
      </c>
      <c r="O547" t="str">
        <f t="shared" ca="1" si="75"/>
        <v>d:T</v>
      </c>
      <c r="P547" t="str">
        <f t="shared" ca="1" si="76"/>
        <v>d10:T10</v>
      </c>
    </row>
    <row r="548" spans="1:16">
      <c r="A548" t="str">
        <f t="shared" si="70"/>
        <v>01</v>
      </c>
      <c r="B548" t="str">
        <f t="shared" ca="1" si="71"/>
        <v>PU</v>
      </c>
      <c r="C548" t="s">
        <v>770</v>
      </c>
      <c r="D548" s="1" t="s">
        <v>972</v>
      </c>
      <c r="E548">
        <f t="shared" ca="1" si="72"/>
        <v>0</v>
      </c>
      <c r="H548" t="str">
        <f t="shared" ca="1" si="73"/>
        <v>'READY PU'!</v>
      </c>
      <c r="I548">
        <f t="shared" ca="1" si="74"/>
        <v>0</v>
      </c>
      <c r="J548" t="str">
        <f t="shared" ca="1" si="77"/>
        <v>'READY PU'!</v>
      </c>
      <c r="K548">
        <f t="shared" ca="1" si="77"/>
        <v>0</v>
      </c>
      <c r="L548">
        <f t="shared" ca="1" si="77"/>
        <v>0</v>
      </c>
      <c r="M548">
        <f t="shared" ca="1" si="77"/>
        <v>0</v>
      </c>
      <c r="N548">
        <f t="shared" ca="1" si="77"/>
        <v>0</v>
      </c>
      <c r="O548" t="str">
        <f t="shared" ca="1" si="75"/>
        <v>d:T</v>
      </c>
      <c r="P548" t="str">
        <f t="shared" ca="1" si="76"/>
        <v>d10:T10</v>
      </c>
    </row>
    <row r="549" spans="1:16">
      <c r="A549" t="str">
        <f t="shared" si="70"/>
        <v>02</v>
      </c>
      <c r="B549" t="str">
        <f t="shared" ca="1" si="71"/>
        <v>PU</v>
      </c>
      <c r="C549" t="s">
        <v>770</v>
      </c>
      <c r="D549" s="1" t="s">
        <v>973</v>
      </c>
      <c r="E549">
        <f t="shared" ca="1" si="72"/>
        <v>0</v>
      </c>
      <c r="H549" t="str">
        <f t="shared" ca="1" si="73"/>
        <v>'READY PU'!</v>
      </c>
      <c r="I549">
        <f t="shared" ca="1" si="74"/>
        <v>0</v>
      </c>
      <c r="J549" t="str">
        <f t="shared" ca="1" si="77"/>
        <v>'READY PU'!</v>
      </c>
      <c r="K549">
        <f t="shared" ca="1" si="77"/>
        <v>0</v>
      </c>
      <c r="L549">
        <f t="shared" ca="1" si="77"/>
        <v>0</v>
      </c>
      <c r="M549">
        <f t="shared" ca="1" si="77"/>
        <v>0</v>
      </c>
      <c r="N549">
        <f t="shared" ca="1" si="77"/>
        <v>0</v>
      </c>
      <c r="O549" t="str">
        <f t="shared" ca="1" si="75"/>
        <v>d:T</v>
      </c>
      <c r="P549" t="str">
        <f t="shared" ca="1" si="76"/>
        <v>d10:T10</v>
      </c>
    </row>
    <row r="550" spans="1:16">
      <c r="A550" t="str">
        <f t="shared" si="70"/>
        <v>03</v>
      </c>
      <c r="B550" t="str">
        <f t="shared" ca="1" si="71"/>
        <v>PU</v>
      </c>
      <c r="C550" t="s">
        <v>770</v>
      </c>
      <c r="D550" s="1" t="s">
        <v>974</v>
      </c>
      <c r="E550">
        <f t="shared" ca="1" si="72"/>
        <v>0</v>
      </c>
      <c r="H550" t="str">
        <f t="shared" ca="1" si="73"/>
        <v>'READY PU'!</v>
      </c>
      <c r="I550">
        <f t="shared" ca="1" si="74"/>
        <v>0</v>
      </c>
      <c r="J550" t="str">
        <f t="shared" ca="1" si="77"/>
        <v>'READY PU'!</v>
      </c>
      <c r="K550">
        <f t="shared" ca="1" si="77"/>
        <v>0</v>
      </c>
      <c r="L550">
        <f t="shared" ca="1" si="77"/>
        <v>0</v>
      </c>
      <c r="M550">
        <f t="shared" ca="1" si="77"/>
        <v>0</v>
      </c>
      <c r="N550">
        <f t="shared" ca="1" si="77"/>
        <v>0</v>
      </c>
      <c r="O550" t="str">
        <f t="shared" ca="1" si="75"/>
        <v>d:T</v>
      </c>
      <c r="P550" t="str">
        <f t="shared" ca="1" si="76"/>
        <v>d10:T10</v>
      </c>
    </row>
    <row r="551" spans="1:16">
      <c r="A551" t="str">
        <f t="shared" si="70"/>
        <v>04</v>
      </c>
      <c r="B551" t="str">
        <f t="shared" ca="1" si="71"/>
        <v>PU</v>
      </c>
      <c r="C551" t="s">
        <v>770</v>
      </c>
      <c r="D551" s="1" t="s">
        <v>975</v>
      </c>
      <c r="E551">
        <f t="shared" ca="1" si="72"/>
        <v>0</v>
      </c>
      <c r="H551" t="str">
        <f t="shared" ca="1" si="73"/>
        <v>'READY PU'!</v>
      </c>
      <c r="I551">
        <f t="shared" ca="1" si="74"/>
        <v>0</v>
      </c>
      <c r="J551" t="str">
        <f t="shared" ca="1" si="77"/>
        <v>'READY PU'!</v>
      </c>
      <c r="K551">
        <f t="shared" ca="1" si="77"/>
        <v>0</v>
      </c>
      <c r="L551">
        <f t="shared" ca="1" si="77"/>
        <v>0</v>
      </c>
      <c r="M551">
        <f t="shared" ca="1" si="77"/>
        <v>0</v>
      </c>
      <c r="N551">
        <f t="shared" ca="1" si="77"/>
        <v>0</v>
      </c>
      <c r="O551" t="str">
        <f t="shared" ca="1" si="75"/>
        <v>d:T</v>
      </c>
      <c r="P551" t="str">
        <f t="shared" ca="1" si="76"/>
        <v>d10:T10</v>
      </c>
    </row>
    <row r="552" spans="1:16">
      <c r="A552" t="str">
        <f t="shared" si="70"/>
        <v>05</v>
      </c>
      <c r="B552" t="str">
        <f t="shared" ca="1" si="71"/>
        <v>PU</v>
      </c>
      <c r="C552" t="s">
        <v>770</v>
      </c>
      <c r="D552" s="1" t="s">
        <v>976</v>
      </c>
      <c r="E552">
        <f t="shared" ca="1" si="72"/>
        <v>0</v>
      </c>
      <c r="H552" t="str">
        <f t="shared" ca="1" si="73"/>
        <v>'READY PU'!</v>
      </c>
      <c r="I552">
        <f t="shared" ca="1" si="74"/>
        <v>0</v>
      </c>
      <c r="J552" t="str">
        <f t="shared" ca="1" si="77"/>
        <v>'READY PU'!</v>
      </c>
      <c r="K552">
        <f t="shared" ca="1" si="77"/>
        <v>0</v>
      </c>
      <c r="L552">
        <f t="shared" ca="1" si="77"/>
        <v>0</v>
      </c>
      <c r="M552">
        <f t="shared" ca="1" si="77"/>
        <v>0</v>
      </c>
      <c r="N552">
        <f t="shared" ca="1" si="77"/>
        <v>0</v>
      </c>
      <c r="O552" t="str">
        <f t="shared" ca="1" si="75"/>
        <v>d:T</v>
      </c>
      <c r="P552" t="str">
        <f t="shared" ca="1" si="76"/>
        <v>d10:T10</v>
      </c>
    </row>
    <row r="553" spans="1:16">
      <c r="A553" t="str">
        <f t="shared" si="70"/>
        <v>06</v>
      </c>
      <c r="B553" t="str">
        <f t="shared" ca="1" si="71"/>
        <v>PU</v>
      </c>
      <c r="C553" t="s">
        <v>770</v>
      </c>
      <c r="D553" s="1" t="s">
        <v>977</v>
      </c>
      <c r="E553">
        <f t="shared" ca="1" si="72"/>
        <v>0</v>
      </c>
      <c r="H553" t="str">
        <f t="shared" ca="1" si="73"/>
        <v>'READY PU'!</v>
      </c>
      <c r="I553">
        <f t="shared" ca="1" si="74"/>
        <v>0</v>
      </c>
      <c r="J553" t="str">
        <f t="shared" ca="1" si="77"/>
        <v>'READY PU'!</v>
      </c>
      <c r="K553">
        <f t="shared" ca="1" si="77"/>
        <v>0</v>
      </c>
      <c r="L553">
        <f t="shared" ca="1" si="77"/>
        <v>0</v>
      </c>
      <c r="M553">
        <f t="shared" ca="1" si="77"/>
        <v>0</v>
      </c>
      <c r="N553">
        <f t="shared" ca="1" si="77"/>
        <v>0</v>
      </c>
      <c r="O553" t="str">
        <f t="shared" ca="1" si="75"/>
        <v>d:T</v>
      </c>
      <c r="P553" t="str">
        <f t="shared" ca="1" si="76"/>
        <v>d10:T10</v>
      </c>
    </row>
    <row r="554" spans="1:16">
      <c r="A554" t="str">
        <f t="shared" si="70"/>
        <v>09</v>
      </c>
      <c r="B554" t="str">
        <f t="shared" ca="1" si="71"/>
        <v>PU</v>
      </c>
      <c r="C554" t="s">
        <v>770</v>
      </c>
      <c r="D554" s="1" t="s">
        <v>978</v>
      </c>
      <c r="E554">
        <f t="shared" ca="1" si="72"/>
        <v>0</v>
      </c>
      <c r="H554" t="str">
        <f t="shared" ca="1" si="73"/>
        <v>'READY PU'!</v>
      </c>
      <c r="I554">
        <f t="shared" ca="1" si="74"/>
        <v>0</v>
      </c>
      <c r="J554" t="str">
        <f t="shared" ca="1" si="77"/>
        <v>'READY PU'!</v>
      </c>
      <c r="K554">
        <f t="shared" ca="1" si="77"/>
        <v>0</v>
      </c>
      <c r="L554">
        <f t="shared" ca="1" si="77"/>
        <v>0</v>
      </c>
      <c r="M554">
        <f t="shared" ca="1" si="77"/>
        <v>0</v>
      </c>
      <c r="N554">
        <f t="shared" ca="1" si="77"/>
        <v>0</v>
      </c>
      <c r="O554" t="str">
        <f t="shared" ca="1" si="75"/>
        <v>d:T</v>
      </c>
      <c r="P554" t="str">
        <f t="shared" ca="1" si="76"/>
        <v>d10:T10</v>
      </c>
    </row>
    <row r="555" spans="1:16">
      <c r="A555" t="str">
        <f t="shared" si="70"/>
        <v>11</v>
      </c>
      <c r="B555" t="str">
        <f t="shared" ca="1" si="71"/>
        <v>PU</v>
      </c>
      <c r="C555" t="s">
        <v>770</v>
      </c>
      <c r="D555" s="1" t="s">
        <v>979</v>
      </c>
      <c r="E555">
        <f t="shared" ca="1" si="72"/>
        <v>0</v>
      </c>
      <c r="H555" t="str">
        <f t="shared" ca="1" si="73"/>
        <v>'READY PU'!</v>
      </c>
      <c r="I555">
        <f t="shared" ca="1" si="74"/>
        <v>0</v>
      </c>
      <c r="J555" t="str">
        <f t="shared" ca="1" si="77"/>
        <v>'READY PU'!</v>
      </c>
      <c r="K555">
        <f t="shared" ca="1" si="77"/>
        <v>0</v>
      </c>
      <c r="L555">
        <f t="shared" ca="1" si="77"/>
        <v>0</v>
      </c>
      <c r="M555">
        <f t="shared" ca="1" si="77"/>
        <v>0</v>
      </c>
      <c r="N555">
        <f t="shared" ca="1" si="77"/>
        <v>0</v>
      </c>
      <c r="O555" t="str">
        <f t="shared" ca="1" si="75"/>
        <v>d:T</v>
      </c>
      <c r="P555" t="str">
        <f t="shared" ca="1" si="76"/>
        <v>d10:T10</v>
      </c>
    </row>
    <row r="556" spans="1:16">
      <c r="A556" t="str">
        <f t="shared" si="70"/>
        <v>12</v>
      </c>
      <c r="B556" t="str">
        <f t="shared" ca="1" si="71"/>
        <v>PU</v>
      </c>
      <c r="C556" t="s">
        <v>770</v>
      </c>
      <c r="D556" s="1" t="s">
        <v>980</v>
      </c>
      <c r="E556">
        <f t="shared" ca="1" si="72"/>
        <v>0</v>
      </c>
      <c r="H556" t="str">
        <f t="shared" ca="1" si="73"/>
        <v>'READY PU'!</v>
      </c>
      <c r="I556">
        <f t="shared" ca="1" si="74"/>
        <v>0</v>
      </c>
      <c r="J556" t="str">
        <f t="shared" ca="1" si="77"/>
        <v>'READY PU'!</v>
      </c>
      <c r="K556">
        <f t="shared" ca="1" si="77"/>
        <v>0</v>
      </c>
      <c r="L556">
        <f t="shared" ca="1" si="77"/>
        <v>0</v>
      </c>
      <c r="M556">
        <f t="shared" ca="1" si="77"/>
        <v>0</v>
      </c>
      <c r="N556">
        <f t="shared" ca="1" si="77"/>
        <v>0</v>
      </c>
      <c r="O556" t="str">
        <f t="shared" ca="1" si="75"/>
        <v>d:T</v>
      </c>
      <c r="P556" t="str">
        <f t="shared" ca="1" si="76"/>
        <v>d10:T10</v>
      </c>
    </row>
    <row r="557" spans="1:16">
      <c r="A557" t="str">
        <f t="shared" si="70"/>
        <v>14</v>
      </c>
      <c r="B557" t="str">
        <f t="shared" ca="1" si="71"/>
        <v>PU</v>
      </c>
      <c r="C557" t="s">
        <v>770</v>
      </c>
      <c r="D557" s="1" t="s">
        <v>981</v>
      </c>
      <c r="E557">
        <f t="shared" ca="1" si="72"/>
        <v>0</v>
      </c>
      <c r="H557" t="str">
        <f t="shared" ca="1" si="73"/>
        <v>'READY PU'!</v>
      </c>
      <c r="I557">
        <f t="shared" ca="1" si="74"/>
        <v>0</v>
      </c>
      <c r="J557" t="str">
        <f t="shared" ca="1" si="77"/>
        <v>'READY PU'!</v>
      </c>
      <c r="K557">
        <f t="shared" ca="1" si="77"/>
        <v>0</v>
      </c>
      <c r="L557">
        <f t="shared" ca="1" si="77"/>
        <v>0</v>
      </c>
      <c r="M557">
        <f t="shared" ca="1" si="77"/>
        <v>0</v>
      </c>
      <c r="N557">
        <f t="shared" ca="1" si="77"/>
        <v>0</v>
      </c>
      <c r="O557" t="str">
        <f t="shared" ca="1" si="75"/>
        <v>d:T</v>
      </c>
      <c r="P557" t="str">
        <f t="shared" ca="1" si="76"/>
        <v>d10:T10</v>
      </c>
    </row>
    <row r="558" spans="1:16">
      <c r="A558" t="str">
        <f t="shared" si="70"/>
        <v>01</v>
      </c>
      <c r="B558" t="str">
        <f t="shared" ca="1" si="71"/>
        <v>PU</v>
      </c>
      <c r="C558" t="s">
        <v>771</v>
      </c>
      <c r="D558" s="1" t="s">
        <v>982</v>
      </c>
      <c r="E558">
        <f t="shared" ca="1" si="72"/>
        <v>0</v>
      </c>
      <c r="H558" t="str">
        <f t="shared" ca="1" si="73"/>
        <v>'READY PU'!</v>
      </c>
      <c r="I558">
        <f t="shared" ca="1" si="74"/>
        <v>0</v>
      </c>
      <c r="J558" t="str">
        <f t="shared" ca="1" si="77"/>
        <v>'READY PU'!</v>
      </c>
      <c r="K558">
        <f t="shared" ca="1" si="77"/>
        <v>0</v>
      </c>
      <c r="L558">
        <f t="shared" ca="1" si="77"/>
        <v>0</v>
      </c>
      <c r="M558">
        <f t="shared" ca="1" si="77"/>
        <v>0</v>
      </c>
      <c r="N558">
        <f t="shared" ca="1" si="77"/>
        <v>0</v>
      </c>
      <c r="O558" t="str">
        <f t="shared" ca="1" si="75"/>
        <v>d:T</v>
      </c>
      <c r="P558" t="str">
        <f t="shared" ca="1" si="76"/>
        <v>d10:T10</v>
      </c>
    </row>
    <row r="559" spans="1:16">
      <c r="A559" t="str">
        <f t="shared" si="70"/>
        <v>02</v>
      </c>
      <c r="B559" t="str">
        <f t="shared" ca="1" si="71"/>
        <v>PU</v>
      </c>
      <c r="C559" t="s">
        <v>771</v>
      </c>
      <c r="D559" s="1" t="s">
        <v>983</v>
      </c>
      <c r="E559">
        <f t="shared" ca="1" si="72"/>
        <v>0</v>
      </c>
      <c r="H559" t="str">
        <f t="shared" ca="1" si="73"/>
        <v>'READY PU'!</v>
      </c>
      <c r="I559">
        <f t="shared" ca="1" si="74"/>
        <v>0</v>
      </c>
      <c r="J559" t="str">
        <f t="shared" ca="1" si="77"/>
        <v>'READY PU'!</v>
      </c>
      <c r="K559">
        <f t="shared" ca="1" si="77"/>
        <v>0</v>
      </c>
      <c r="L559">
        <f t="shared" ca="1" si="77"/>
        <v>0</v>
      </c>
      <c r="M559">
        <f t="shared" ca="1" si="77"/>
        <v>0</v>
      </c>
      <c r="N559">
        <f t="shared" ca="1" si="77"/>
        <v>0</v>
      </c>
      <c r="O559" t="str">
        <f t="shared" ca="1" si="75"/>
        <v>d:T</v>
      </c>
      <c r="P559" t="str">
        <f t="shared" ca="1" si="76"/>
        <v>d10:T10</v>
      </c>
    </row>
    <row r="560" spans="1:16">
      <c r="A560" t="str">
        <f t="shared" si="70"/>
        <v>03</v>
      </c>
      <c r="B560" t="str">
        <f t="shared" ca="1" si="71"/>
        <v>PU</v>
      </c>
      <c r="C560" t="s">
        <v>771</v>
      </c>
      <c r="D560" s="1" t="s">
        <v>984</v>
      </c>
      <c r="E560">
        <f t="shared" ca="1" si="72"/>
        <v>0</v>
      </c>
      <c r="H560" t="str">
        <f t="shared" ca="1" si="73"/>
        <v>'READY PU'!</v>
      </c>
      <c r="I560">
        <f t="shared" ca="1" si="74"/>
        <v>0</v>
      </c>
      <c r="J560" t="str">
        <f t="shared" ca="1" si="77"/>
        <v>'READY PU'!</v>
      </c>
      <c r="K560">
        <f t="shared" ca="1" si="77"/>
        <v>0</v>
      </c>
      <c r="L560">
        <f t="shared" ca="1" si="77"/>
        <v>0</v>
      </c>
      <c r="M560">
        <f t="shared" ca="1" si="77"/>
        <v>0</v>
      </c>
      <c r="N560">
        <f t="shared" ca="1" si="77"/>
        <v>0</v>
      </c>
      <c r="O560" t="str">
        <f t="shared" ca="1" si="75"/>
        <v>d:T</v>
      </c>
      <c r="P560" t="str">
        <f t="shared" ca="1" si="76"/>
        <v>d10:T10</v>
      </c>
    </row>
    <row r="561" spans="1:16">
      <c r="A561" t="str">
        <f t="shared" si="70"/>
        <v>04</v>
      </c>
      <c r="B561" t="str">
        <f t="shared" ca="1" si="71"/>
        <v>PU</v>
      </c>
      <c r="C561" t="s">
        <v>771</v>
      </c>
      <c r="D561" s="1" t="s">
        <v>985</v>
      </c>
      <c r="E561">
        <f t="shared" ca="1" si="72"/>
        <v>0</v>
      </c>
      <c r="H561" t="str">
        <f t="shared" ca="1" si="73"/>
        <v>'READY PU'!</v>
      </c>
      <c r="I561">
        <f t="shared" ca="1" si="74"/>
        <v>0</v>
      </c>
      <c r="J561" t="str">
        <f t="shared" ca="1" si="77"/>
        <v>'READY PU'!</v>
      </c>
      <c r="K561">
        <f t="shared" ca="1" si="77"/>
        <v>0</v>
      </c>
      <c r="L561">
        <f t="shared" ca="1" si="77"/>
        <v>0</v>
      </c>
      <c r="M561">
        <f t="shared" ca="1" si="77"/>
        <v>0</v>
      </c>
      <c r="N561">
        <f t="shared" ca="1" si="77"/>
        <v>0</v>
      </c>
      <c r="O561" t="str">
        <f t="shared" ca="1" si="75"/>
        <v>d:T</v>
      </c>
      <c r="P561" t="str">
        <f t="shared" ca="1" si="76"/>
        <v>d10:T10</v>
      </c>
    </row>
    <row r="562" spans="1:16">
      <c r="A562" t="str">
        <f t="shared" si="70"/>
        <v>05</v>
      </c>
      <c r="B562" t="str">
        <f t="shared" ca="1" si="71"/>
        <v>PU</v>
      </c>
      <c r="C562" t="s">
        <v>771</v>
      </c>
      <c r="D562" s="1" t="s">
        <v>986</v>
      </c>
      <c r="E562">
        <f t="shared" ca="1" si="72"/>
        <v>0</v>
      </c>
      <c r="H562" t="str">
        <f t="shared" ca="1" si="73"/>
        <v>'READY PU'!</v>
      </c>
      <c r="I562">
        <f t="shared" ca="1" si="74"/>
        <v>0</v>
      </c>
      <c r="J562" t="str">
        <f t="shared" ca="1" si="77"/>
        <v>'READY PU'!</v>
      </c>
      <c r="K562">
        <f t="shared" ca="1" si="77"/>
        <v>0</v>
      </c>
      <c r="L562">
        <f t="shared" ca="1" si="77"/>
        <v>0</v>
      </c>
      <c r="M562">
        <f t="shared" ca="1" si="77"/>
        <v>0</v>
      </c>
      <c r="N562">
        <f t="shared" ca="1" si="77"/>
        <v>0</v>
      </c>
      <c r="O562" t="str">
        <f t="shared" ca="1" si="75"/>
        <v>d:T</v>
      </c>
      <c r="P562" t="str">
        <f t="shared" ca="1" si="76"/>
        <v>d10:T10</v>
      </c>
    </row>
    <row r="563" spans="1:16">
      <c r="A563" t="str">
        <f t="shared" si="70"/>
        <v>06</v>
      </c>
      <c r="B563" t="str">
        <f t="shared" ca="1" si="71"/>
        <v>PU</v>
      </c>
      <c r="C563" t="s">
        <v>771</v>
      </c>
      <c r="D563" s="1" t="s">
        <v>987</v>
      </c>
      <c r="E563">
        <f t="shared" ca="1" si="72"/>
        <v>0</v>
      </c>
      <c r="H563" t="str">
        <f t="shared" ca="1" si="73"/>
        <v>'READY PU'!</v>
      </c>
      <c r="I563">
        <f t="shared" ca="1" si="74"/>
        <v>0</v>
      </c>
      <c r="J563" t="str">
        <f t="shared" ca="1" si="77"/>
        <v>'READY PU'!</v>
      </c>
      <c r="K563">
        <f t="shared" ca="1" si="77"/>
        <v>0</v>
      </c>
      <c r="L563">
        <f t="shared" ca="1" si="77"/>
        <v>0</v>
      </c>
      <c r="M563">
        <f t="shared" ca="1" si="77"/>
        <v>0</v>
      </c>
      <c r="N563">
        <f t="shared" ca="1" si="77"/>
        <v>0</v>
      </c>
      <c r="O563" t="str">
        <f t="shared" ca="1" si="75"/>
        <v>d:T</v>
      </c>
      <c r="P563" t="str">
        <f t="shared" ca="1" si="76"/>
        <v>d10:T10</v>
      </c>
    </row>
    <row r="564" spans="1:16">
      <c r="A564" t="str">
        <f t="shared" si="70"/>
        <v>09</v>
      </c>
      <c r="B564" t="str">
        <f t="shared" ca="1" si="71"/>
        <v>PU</v>
      </c>
      <c r="C564" t="s">
        <v>771</v>
      </c>
      <c r="D564" s="1" t="s">
        <v>988</v>
      </c>
      <c r="E564">
        <f t="shared" ca="1" si="72"/>
        <v>0</v>
      </c>
      <c r="H564" t="str">
        <f t="shared" ca="1" si="73"/>
        <v>'READY PU'!</v>
      </c>
      <c r="I564">
        <f t="shared" ca="1" si="74"/>
        <v>0</v>
      </c>
      <c r="J564" t="str">
        <f t="shared" ca="1" si="77"/>
        <v>'READY PU'!</v>
      </c>
      <c r="K564">
        <f t="shared" ca="1" si="77"/>
        <v>0</v>
      </c>
      <c r="L564">
        <f t="shared" ca="1" si="77"/>
        <v>0</v>
      </c>
      <c r="M564">
        <f t="shared" ca="1" si="77"/>
        <v>0</v>
      </c>
      <c r="N564">
        <f t="shared" ca="1" si="77"/>
        <v>0</v>
      </c>
      <c r="O564" t="str">
        <f t="shared" ca="1" si="75"/>
        <v>d:T</v>
      </c>
      <c r="P564" t="str">
        <f t="shared" ca="1" si="76"/>
        <v>d10:T10</v>
      </c>
    </row>
    <row r="565" spans="1:16">
      <c r="A565" t="str">
        <f t="shared" si="70"/>
        <v>11</v>
      </c>
      <c r="B565" t="str">
        <f t="shared" ca="1" si="71"/>
        <v>PU</v>
      </c>
      <c r="C565" t="s">
        <v>771</v>
      </c>
      <c r="D565" s="1" t="s">
        <v>989</v>
      </c>
      <c r="E565">
        <f t="shared" ca="1" si="72"/>
        <v>0</v>
      </c>
      <c r="H565" t="str">
        <f t="shared" ca="1" si="73"/>
        <v>'READY PU'!</v>
      </c>
      <c r="I565">
        <f t="shared" ca="1" si="74"/>
        <v>0</v>
      </c>
      <c r="J565" t="str">
        <f t="shared" ca="1" si="77"/>
        <v>'READY PU'!</v>
      </c>
      <c r="K565">
        <f t="shared" ca="1" si="77"/>
        <v>0</v>
      </c>
      <c r="L565">
        <f t="shared" ca="1" si="77"/>
        <v>0</v>
      </c>
      <c r="M565">
        <f t="shared" ca="1" si="77"/>
        <v>0</v>
      </c>
      <c r="N565">
        <f t="shared" ca="1" si="77"/>
        <v>0</v>
      </c>
      <c r="O565" t="str">
        <f t="shared" ca="1" si="75"/>
        <v>d:T</v>
      </c>
      <c r="P565" t="str">
        <f t="shared" ca="1" si="76"/>
        <v>d10:T10</v>
      </c>
    </row>
    <row r="566" spans="1:16">
      <c r="A566" t="str">
        <f t="shared" si="70"/>
        <v>12</v>
      </c>
      <c r="B566" t="str">
        <f t="shared" ca="1" si="71"/>
        <v>PU</v>
      </c>
      <c r="C566" t="s">
        <v>771</v>
      </c>
      <c r="D566" s="1" t="s">
        <v>990</v>
      </c>
      <c r="E566">
        <f t="shared" ca="1" si="72"/>
        <v>0</v>
      </c>
      <c r="H566" t="str">
        <f t="shared" ca="1" si="73"/>
        <v>'READY PU'!</v>
      </c>
      <c r="I566">
        <f t="shared" ca="1" si="74"/>
        <v>0</v>
      </c>
      <c r="J566" t="str">
        <f t="shared" ca="1" si="77"/>
        <v>'READY PU'!</v>
      </c>
      <c r="K566">
        <f t="shared" ca="1" si="77"/>
        <v>0</v>
      </c>
      <c r="L566">
        <f t="shared" ca="1" si="77"/>
        <v>0</v>
      </c>
      <c r="M566">
        <f t="shared" ca="1" si="77"/>
        <v>0</v>
      </c>
      <c r="N566">
        <f t="shared" ca="1" si="77"/>
        <v>0</v>
      </c>
      <c r="O566" t="str">
        <f t="shared" ca="1" si="75"/>
        <v>d:T</v>
      </c>
      <c r="P566" t="str">
        <f t="shared" ca="1" si="76"/>
        <v>d10:T10</v>
      </c>
    </row>
    <row r="567" spans="1:16">
      <c r="A567" t="str">
        <f t="shared" si="70"/>
        <v>14</v>
      </c>
      <c r="B567" t="str">
        <f t="shared" ca="1" si="71"/>
        <v>PU</v>
      </c>
      <c r="C567" t="s">
        <v>771</v>
      </c>
      <c r="D567" s="1" t="s">
        <v>991</v>
      </c>
      <c r="E567">
        <f t="shared" ca="1" si="72"/>
        <v>0</v>
      </c>
      <c r="H567" t="str">
        <f t="shared" ca="1" si="73"/>
        <v>'READY PU'!</v>
      </c>
      <c r="I567">
        <f t="shared" ca="1" si="74"/>
        <v>0</v>
      </c>
      <c r="J567" t="str">
        <f t="shared" ca="1" si="77"/>
        <v>'READY PU'!</v>
      </c>
      <c r="K567">
        <f t="shared" ca="1" si="77"/>
        <v>0</v>
      </c>
      <c r="L567">
        <f t="shared" ca="1" si="77"/>
        <v>0</v>
      </c>
      <c r="M567">
        <f t="shared" ca="1" si="77"/>
        <v>0</v>
      </c>
      <c r="N567">
        <f t="shared" ca="1" si="77"/>
        <v>0</v>
      </c>
      <c r="O567" t="str">
        <f t="shared" ca="1" si="75"/>
        <v>d:T</v>
      </c>
      <c r="P567" t="str">
        <f t="shared" ca="1" si="76"/>
        <v>d10:T10</v>
      </c>
    </row>
    <row r="568" spans="1:16">
      <c r="A568" t="str">
        <f t="shared" si="70"/>
        <v>01</v>
      </c>
      <c r="B568" t="str">
        <f t="shared" ca="1" si="71"/>
        <v>PU</v>
      </c>
      <c r="C568" t="s">
        <v>772</v>
      </c>
      <c r="D568" s="1" t="s">
        <v>992</v>
      </c>
      <c r="E568">
        <f t="shared" ca="1" si="72"/>
        <v>0</v>
      </c>
      <c r="H568" t="str">
        <f t="shared" ca="1" si="73"/>
        <v>'READY PU'!</v>
      </c>
      <c r="I568">
        <f t="shared" ca="1" si="74"/>
        <v>0</v>
      </c>
      <c r="J568" t="str">
        <f t="shared" ca="1" si="77"/>
        <v>'READY PU'!</v>
      </c>
      <c r="K568">
        <f t="shared" ca="1" si="77"/>
        <v>0</v>
      </c>
      <c r="L568">
        <f t="shared" ca="1" si="77"/>
        <v>0</v>
      </c>
      <c r="M568">
        <f t="shared" ca="1" si="77"/>
        <v>0</v>
      </c>
      <c r="N568">
        <f t="shared" ca="1" si="77"/>
        <v>0</v>
      </c>
      <c r="O568" t="str">
        <f t="shared" ca="1" si="75"/>
        <v>d:T</v>
      </c>
      <c r="P568" t="str">
        <f t="shared" ca="1" si="76"/>
        <v>d10:T10</v>
      </c>
    </row>
    <row r="569" spans="1:16">
      <c r="A569" t="str">
        <f t="shared" si="70"/>
        <v>02</v>
      </c>
      <c r="B569" t="str">
        <f t="shared" ca="1" si="71"/>
        <v>PU</v>
      </c>
      <c r="C569" t="s">
        <v>772</v>
      </c>
      <c r="D569" s="1" t="s">
        <v>993</v>
      </c>
      <c r="E569">
        <f t="shared" ca="1" si="72"/>
        <v>0</v>
      </c>
      <c r="H569" t="str">
        <f t="shared" ca="1" si="73"/>
        <v>'READY PU'!</v>
      </c>
      <c r="I569">
        <f t="shared" ca="1" si="74"/>
        <v>0</v>
      </c>
      <c r="J569" t="str">
        <f t="shared" ca="1" si="77"/>
        <v>'READY PU'!</v>
      </c>
      <c r="K569">
        <f t="shared" ca="1" si="77"/>
        <v>0</v>
      </c>
      <c r="L569">
        <f t="shared" ca="1" si="77"/>
        <v>0</v>
      </c>
      <c r="M569">
        <f t="shared" ca="1" si="77"/>
        <v>0</v>
      </c>
      <c r="N569">
        <f t="shared" ca="1" si="77"/>
        <v>0</v>
      </c>
      <c r="O569" t="str">
        <f t="shared" ca="1" si="75"/>
        <v>d:T</v>
      </c>
      <c r="P569" t="str">
        <f t="shared" ca="1" si="76"/>
        <v>d10:T10</v>
      </c>
    </row>
    <row r="570" spans="1:16">
      <c r="A570" t="str">
        <f t="shared" si="70"/>
        <v>03</v>
      </c>
      <c r="B570" t="str">
        <f t="shared" ca="1" si="71"/>
        <v>PU</v>
      </c>
      <c r="C570" t="s">
        <v>772</v>
      </c>
      <c r="D570" s="1" t="s">
        <v>994</v>
      </c>
      <c r="E570">
        <f t="shared" ca="1" si="72"/>
        <v>0</v>
      </c>
      <c r="H570" t="str">
        <f t="shared" ca="1" si="73"/>
        <v>'READY PU'!</v>
      </c>
      <c r="I570">
        <f t="shared" ca="1" si="74"/>
        <v>0</v>
      </c>
      <c r="J570" t="str">
        <f t="shared" ca="1" si="77"/>
        <v>'READY PU'!</v>
      </c>
      <c r="K570">
        <f t="shared" ca="1" si="77"/>
        <v>0</v>
      </c>
      <c r="L570">
        <f t="shared" ca="1" si="77"/>
        <v>0</v>
      </c>
      <c r="M570">
        <f t="shared" ca="1" si="77"/>
        <v>0</v>
      </c>
      <c r="N570">
        <f t="shared" ca="1" si="77"/>
        <v>0</v>
      </c>
      <c r="O570" t="str">
        <f t="shared" ca="1" si="75"/>
        <v>d:T</v>
      </c>
      <c r="P570" t="str">
        <f t="shared" ca="1" si="76"/>
        <v>d10:T10</v>
      </c>
    </row>
    <row r="571" spans="1:16">
      <c r="A571" t="str">
        <f t="shared" si="70"/>
        <v>04</v>
      </c>
      <c r="B571" t="str">
        <f t="shared" ca="1" si="71"/>
        <v>PU</v>
      </c>
      <c r="C571" t="s">
        <v>772</v>
      </c>
      <c r="D571" s="1" t="s">
        <v>995</v>
      </c>
      <c r="E571">
        <f t="shared" ca="1" si="72"/>
        <v>0</v>
      </c>
      <c r="H571" t="str">
        <f t="shared" ca="1" si="73"/>
        <v>'READY PU'!</v>
      </c>
      <c r="I571">
        <f t="shared" ca="1" si="74"/>
        <v>0</v>
      </c>
      <c r="J571" t="str">
        <f t="shared" ca="1" si="77"/>
        <v>'READY PU'!</v>
      </c>
      <c r="K571">
        <f t="shared" ca="1" si="77"/>
        <v>0</v>
      </c>
      <c r="L571">
        <f t="shared" ca="1" si="77"/>
        <v>0</v>
      </c>
      <c r="M571">
        <f t="shared" ca="1" si="77"/>
        <v>0</v>
      </c>
      <c r="N571">
        <f t="shared" ca="1" si="77"/>
        <v>0</v>
      </c>
      <c r="O571" t="str">
        <f t="shared" ca="1" si="75"/>
        <v>d:T</v>
      </c>
      <c r="P571" t="str">
        <f t="shared" ca="1" si="76"/>
        <v>d10:T10</v>
      </c>
    </row>
    <row r="572" spans="1:16">
      <c r="A572" t="str">
        <f t="shared" si="70"/>
        <v>05</v>
      </c>
      <c r="B572" t="str">
        <f t="shared" ca="1" si="71"/>
        <v>PU</v>
      </c>
      <c r="C572" t="s">
        <v>772</v>
      </c>
      <c r="D572" s="1" t="s">
        <v>996</v>
      </c>
      <c r="E572">
        <f t="shared" ca="1" si="72"/>
        <v>0</v>
      </c>
      <c r="H572" t="str">
        <f t="shared" ca="1" si="73"/>
        <v>'READY PU'!</v>
      </c>
      <c r="I572">
        <f t="shared" ca="1" si="74"/>
        <v>0</v>
      </c>
      <c r="J572" t="str">
        <f t="shared" ca="1" si="77"/>
        <v>'READY PU'!</v>
      </c>
      <c r="K572">
        <f t="shared" ca="1" si="77"/>
        <v>0</v>
      </c>
      <c r="L572">
        <f t="shared" ca="1" si="77"/>
        <v>0</v>
      </c>
      <c r="M572">
        <f t="shared" ca="1" si="77"/>
        <v>0</v>
      </c>
      <c r="N572">
        <f t="shared" ca="1" si="77"/>
        <v>0</v>
      </c>
      <c r="O572" t="str">
        <f t="shared" ca="1" si="75"/>
        <v>d:T</v>
      </c>
      <c r="P572" t="str">
        <f t="shared" ca="1" si="76"/>
        <v>d10:T10</v>
      </c>
    </row>
    <row r="573" spans="1:16">
      <c r="A573" t="str">
        <f t="shared" si="70"/>
        <v>06</v>
      </c>
      <c r="B573" t="str">
        <f t="shared" ca="1" si="71"/>
        <v>PU</v>
      </c>
      <c r="C573" t="s">
        <v>772</v>
      </c>
      <c r="D573" s="1" t="s">
        <v>997</v>
      </c>
      <c r="E573">
        <f t="shared" ca="1" si="72"/>
        <v>0</v>
      </c>
      <c r="H573" t="str">
        <f t="shared" ca="1" si="73"/>
        <v>'READY PU'!</v>
      </c>
      <c r="I573">
        <f t="shared" ca="1" si="74"/>
        <v>0</v>
      </c>
      <c r="J573" t="str">
        <f t="shared" ca="1" si="77"/>
        <v>'READY PU'!</v>
      </c>
      <c r="K573">
        <f t="shared" ca="1" si="77"/>
        <v>0</v>
      </c>
      <c r="L573">
        <f t="shared" ca="1" si="77"/>
        <v>0</v>
      </c>
      <c r="M573">
        <f t="shared" ca="1" si="77"/>
        <v>0</v>
      </c>
      <c r="N573">
        <f t="shared" ca="1" si="77"/>
        <v>0</v>
      </c>
      <c r="O573" t="str">
        <f t="shared" ca="1" si="75"/>
        <v>d:T</v>
      </c>
      <c r="P573" t="str">
        <f t="shared" ca="1" si="76"/>
        <v>d10:T10</v>
      </c>
    </row>
    <row r="574" spans="1:16">
      <c r="A574" t="str">
        <f t="shared" si="70"/>
        <v>09</v>
      </c>
      <c r="B574" t="str">
        <f t="shared" ca="1" si="71"/>
        <v>PU</v>
      </c>
      <c r="C574" t="s">
        <v>772</v>
      </c>
      <c r="D574" s="1" t="s">
        <v>998</v>
      </c>
      <c r="E574">
        <f t="shared" ca="1" si="72"/>
        <v>0</v>
      </c>
      <c r="H574" t="str">
        <f t="shared" ca="1" si="73"/>
        <v>'READY PU'!</v>
      </c>
      <c r="I574">
        <f t="shared" ca="1" si="74"/>
        <v>0</v>
      </c>
      <c r="J574" t="str">
        <f t="shared" ca="1" si="77"/>
        <v>'READY PU'!</v>
      </c>
      <c r="K574">
        <f t="shared" ca="1" si="77"/>
        <v>0</v>
      </c>
      <c r="L574">
        <f t="shared" ca="1" si="77"/>
        <v>0</v>
      </c>
      <c r="M574">
        <f t="shared" ca="1" si="77"/>
        <v>0</v>
      </c>
      <c r="N574">
        <f t="shared" ca="1" si="77"/>
        <v>0</v>
      </c>
      <c r="O574" t="str">
        <f t="shared" ca="1" si="75"/>
        <v>d:T</v>
      </c>
      <c r="P574" t="str">
        <f t="shared" ca="1" si="76"/>
        <v>d10:T10</v>
      </c>
    </row>
    <row r="575" spans="1:16">
      <c r="A575" t="str">
        <f t="shared" si="70"/>
        <v>11</v>
      </c>
      <c r="B575" t="str">
        <f t="shared" ca="1" si="71"/>
        <v>PU</v>
      </c>
      <c r="C575" t="s">
        <v>772</v>
      </c>
      <c r="D575" s="1" t="s">
        <v>999</v>
      </c>
      <c r="E575">
        <f t="shared" ca="1" si="72"/>
        <v>0</v>
      </c>
      <c r="H575" t="str">
        <f t="shared" ca="1" si="73"/>
        <v>'READY PU'!</v>
      </c>
      <c r="I575">
        <f t="shared" ca="1" si="74"/>
        <v>0</v>
      </c>
      <c r="J575" t="str">
        <f t="shared" ca="1" si="77"/>
        <v>'READY PU'!</v>
      </c>
      <c r="K575">
        <f t="shared" ca="1" si="77"/>
        <v>0</v>
      </c>
      <c r="L575">
        <f t="shared" ca="1" si="77"/>
        <v>0</v>
      </c>
      <c r="M575">
        <f t="shared" ca="1" si="77"/>
        <v>0</v>
      </c>
      <c r="N575">
        <f t="shared" ca="1" si="77"/>
        <v>0</v>
      </c>
      <c r="O575" t="str">
        <f t="shared" ca="1" si="75"/>
        <v>d:T</v>
      </c>
      <c r="P575" t="str">
        <f t="shared" ca="1" si="76"/>
        <v>d10:T10</v>
      </c>
    </row>
    <row r="576" spans="1:16">
      <c r="A576" t="str">
        <f t="shared" si="70"/>
        <v>12</v>
      </c>
      <c r="B576" t="str">
        <f t="shared" ca="1" si="71"/>
        <v>PU</v>
      </c>
      <c r="C576" t="s">
        <v>772</v>
      </c>
      <c r="D576" s="1" t="s">
        <v>1000</v>
      </c>
      <c r="E576">
        <f t="shared" ca="1" si="72"/>
        <v>0</v>
      </c>
      <c r="H576" t="str">
        <f t="shared" ca="1" si="73"/>
        <v>'READY PU'!</v>
      </c>
      <c r="I576">
        <f t="shared" ca="1" si="74"/>
        <v>0</v>
      </c>
      <c r="J576" t="str">
        <f t="shared" ca="1" si="77"/>
        <v>'READY PU'!</v>
      </c>
      <c r="K576">
        <f t="shared" ca="1" si="77"/>
        <v>0</v>
      </c>
      <c r="L576">
        <f t="shared" ca="1" si="77"/>
        <v>0</v>
      </c>
      <c r="M576">
        <f t="shared" ca="1" si="77"/>
        <v>0</v>
      </c>
      <c r="N576">
        <f t="shared" ca="1" si="77"/>
        <v>0</v>
      </c>
      <c r="O576" t="str">
        <f t="shared" ca="1" si="75"/>
        <v>d:T</v>
      </c>
      <c r="P576" t="str">
        <f t="shared" ca="1" si="76"/>
        <v>d10:T10</v>
      </c>
    </row>
    <row r="577" spans="1:16">
      <c r="A577" t="str">
        <f t="shared" si="70"/>
        <v>14</v>
      </c>
      <c r="B577" t="str">
        <f t="shared" ca="1" si="71"/>
        <v>PU</v>
      </c>
      <c r="C577" t="s">
        <v>772</v>
      </c>
      <c r="D577" s="1" t="s">
        <v>1001</v>
      </c>
      <c r="E577">
        <f t="shared" ca="1" si="72"/>
        <v>0</v>
      </c>
      <c r="H577" t="str">
        <f t="shared" ca="1" si="73"/>
        <v>'READY PU'!</v>
      </c>
      <c r="I577">
        <f t="shared" ca="1" si="74"/>
        <v>0</v>
      </c>
      <c r="J577" t="str">
        <f t="shared" ca="1" si="77"/>
        <v>'READY PU'!</v>
      </c>
      <c r="K577">
        <f t="shared" ca="1" si="77"/>
        <v>0</v>
      </c>
      <c r="L577">
        <f t="shared" ca="1" si="77"/>
        <v>0</v>
      </c>
      <c r="M577">
        <f t="shared" ca="1" si="77"/>
        <v>0</v>
      </c>
      <c r="N577">
        <f t="shared" ca="1" si="77"/>
        <v>0</v>
      </c>
      <c r="O577" t="str">
        <f t="shared" ca="1" si="75"/>
        <v>d:T</v>
      </c>
      <c r="P577" t="str">
        <f t="shared" ca="1" si="76"/>
        <v>d10:T10</v>
      </c>
    </row>
    <row r="578" spans="1:16">
      <c r="A578" t="str">
        <f t="shared" si="70"/>
        <v>01</v>
      </c>
      <c r="B578" t="str">
        <f t="shared" ca="1" si="71"/>
        <v>PU</v>
      </c>
      <c r="C578" t="s">
        <v>773</v>
      </c>
      <c r="D578" s="1" t="s">
        <v>1002</v>
      </c>
      <c r="E578">
        <f t="shared" ca="1" si="72"/>
        <v>0</v>
      </c>
      <c r="H578" t="str">
        <f t="shared" ca="1" si="73"/>
        <v>'READY PU'!</v>
      </c>
      <c r="I578">
        <f t="shared" ca="1" si="74"/>
        <v>0</v>
      </c>
      <c r="J578" t="str">
        <f t="shared" ca="1" si="77"/>
        <v>'READY PU'!</v>
      </c>
      <c r="K578">
        <f t="shared" ca="1" si="77"/>
        <v>0</v>
      </c>
      <c r="L578">
        <f t="shared" ca="1" si="77"/>
        <v>0</v>
      </c>
      <c r="M578">
        <f t="shared" ca="1" si="77"/>
        <v>0</v>
      </c>
      <c r="N578">
        <f t="shared" ca="1" si="77"/>
        <v>0</v>
      </c>
      <c r="O578" t="str">
        <f t="shared" ca="1" si="75"/>
        <v>d:T</v>
      </c>
      <c r="P578" t="str">
        <f t="shared" ca="1" si="76"/>
        <v>d10:T10</v>
      </c>
    </row>
    <row r="579" spans="1:16">
      <c r="A579" t="str">
        <f t="shared" si="70"/>
        <v>02</v>
      </c>
      <c r="B579" t="str">
        <f t="shared" ca="1" si="71"/>
        <v>PU</v>
      </c>
      <c r="C579" t="s">
        <v>773</v>
      </c>
      <c r="D579" s="1" t="s">
        <v>1003</v>
      </c>
      <c r="E579">
        <f t="shared" ca="1" si="72"/>
        <v>0</v>
      </c>
      <c r="H579" t="str">
        <f t="shared" ca="1" si="73"/>
        <v>'READY PU'!</v>
      </c>
      <c r="I579">
        <f t="shared" ca="1" si="74"/>
        <v>0</v>
      </c>
      <c r="J579" t="str">
        <f t="shared" ca="1" si="77"/>
        <v>'READY PU'!</v>
      </c>
      <c r="K579">
        <f t="shared" ca="1" si="77"/>
        <v>0</v>
      </c>
      <c r="L579">
        <f t="shared" ca="1" si="77"/>
        <v>0</v>
      </c>
      <c r="M579">
        <f t="shared" ca="1" si="77"/>
        <v>0</v>
      </c>
      <c r="N579">
        <f t="shared" ca="1" si="77"/>
        <v>0</v>
      </c>
      <c r="O579" t="str">
        <f t="shared" ca="1" si="75"/>
        <v>d:T</v>
      </c>
      <c r="P579" t="str">
        <f t="shared" ca="1" si="76"/>
        <v>d10:T10</v>
      </c>
    </row>
    <row r="580" spans="1:16">
      <c r="A580" t="str">
        <f t="shared" si="70"/>
        <v>03</v>
      </c>
      <c r="B580" t="str">
        <f t="shared" ca="1" si="71"/>
        <v>PU</v>
      </c>
      <c r="C580" t="s">
        <v>773</v>
      </c>
      <c r="D580" s="1" t="s">
        <v>1004</v>
      </c>
      <c r="E580">
        <f t="shared" ca="1" si="72"/>
        <v>0</v>
      </c>
      <c r="H580" t="str">
        <f t="shared" ca="1" si="73"/>
        <v>'READY PU'!</v>
      </c>
      <c r="I580">
        <f t="shared" ca="1" si="74"/>
        <v>0</v>
      </c>
      <c r="J580" t="str">
        <f t="shared" ca="1" si="77"/>
        <v>'READY PU'!</v>
      </c>
      <c r="K580">
        <f t="shared" ca="1" si="77"/>
        <v>0</v>
      </c>
      <c r="L580">
        <f t="shared" ca="1" si="77"/>
        <v>0</v>
      </c>
      <c r="M580">
        <f t="shared" ca="1" si="77"/>
        <v>0</v>
      </c>
      <c r="N580">
        <f t="shared" ca="1" si="77"/>
        <v>0</v>
      </c>
      <c r="O580" t="str">
        <f t="shared" ca="1" si="75"/>
        <v>d:T</v>
      </c>
      <c r="P580" t="str">
        <f t="shared" ca="1" si="76"/>
        <v>d10:T10</v>
      </c>
    </row>
    <row r="581" spans="1:16">
      <c r="A581" t="str">
        <f t="shared" si="70"/>
        <v>04</v>
      </c>
      <c r="B581" t="str">
        <f t="shared" ca="1" si="71"/>
        <v>PU</v>
      </c>
      <c r="C581" t="s">
        <v>773</v>
      </c>
      <c r="D581" s="1" t="s">
        <v>1005</v>
      </c>
      <c r="E581">
        <f t="shared" ca="1" si="72"/>
        <v>0</v>
      </c>
      <c r="H581" t="str">
        <f t="shared" ca="1" si="73"/>
        <v>'READY PU'!</v>
      </c>
      <c r="I581">
        <f t="shared" ca="1" si="74"/>
        <v>0</v>
      </c>
      <c r="J581" t="str">
        <f t="shared" ca="1" si="77"/>
        <v>'READY PU'!</v>
      </c>
      <c r="K581">
        <f t="shared" ca="1" si="77"/>
        <v>0</v>
      </c>
      <c r="L581">
        <f t="shared" ca="1" si="77"/>
        <v>0</v>
      </c>
      <c r="M581">
        <f t="shared" ca="1" si="77"/>
        <v>0</v>
      </c>
      <c r="N581">
        <f t="shared" ca="1" si="77"/>
        <v>0</v>
      </c>
      <c r="O581" t="str">
        <f t="shared" ca="1" si="75"/>
        <v>d:T</v>
      </c>
      <c r="P581" t="str">
        <f t="shared" ca="1" si="76"/>
        <v>d10:T10</v>
      </c>
    </row>
    <row r="582" spans="1:16">
      <c r="A582" t="str">
        <f t="shared" si="70"/>
        <v>05</v>
      </c>
      <c r="B582" t="str">
        <f t="shared" ca="1" si="71"/>
        <v>PU</v>
      </c>
      <c r="C582" t="s">
        <v>773</v>
      </c>
      <c r="D582" s="1" t="s">
        <v>1006</v>
      </c>
      <c r="E582">
        <f t="shared" ca="1" si="72"/>
        <v>0</v>
      </c>
      <c r="H582" t="str">
        <f t="shared" ca="1" si="73"/>
        <v>'READY PU'!</v>
      </c>
      <c r="I582">
        <f t="shared" ca="1" si="74"/>
        <v>0</v>
      </c>
      <c r="J582" t="str">
        <f t="shared" ca="1" si="77"/>
        <v>'READY PU'!</v>
      </c>
      <c r="K582">
        <f t="shared" ca="1" si="77"/>
        <v>0</v>
      </c>
      <c r="L582">
        <f t="shared" ca="1" si="77"/>
        <v>0</v>
      </c>
      <c r="M582">
        <f t="shared" ca="1" si="77"/>
        <v>0</v>
      </c>
      <c r="N582">
        <f t="shared" ca="1" si="77"/>
        <v>0</v>
      </c>
      <c r="O582" t="str">
        <f t="shared" ca="1" si="75"/>
        <v>d:T</v>
      </c>
      <c r="P582" t="str">
        <f t="shared" ca="1" si="76"/>
        <v>d10:T10</v>
      </c>
    </row>
    <row r="583" spans="1:16">
      <c r="A583" t="str">
        <f t="shared" si="70"/>
        <v>06</v>
      </c>
      <c r="B583" t="str">
        <f t="shared" ca="1" si="71"/>
        <v>PU</v>
      </c>
      <c r="C583" t="s">
        <v>773</v>
      </c>
      <c r="D583" s="1" t="s">
        <v>1007</v>
      </c>
      <c r="E583">
        <f t="shared" ca="1" si="72"/>
        <v>0</v>
      </c>
      <c r="H583" t="str">
        <f t="shared" ca="1" si="73"/>
        <v>'READY PU'!</v>
      </c>
      <c r="I583">
        <f t="shared" ca="1" si="74"/>
        <v>0</v>
      </c>
      <c r="J583" t="str">
        <f t="shared" ca="1" si="77"/>
        <v>'READY PU'!</v>
      </c>
      <c r="K583">
        <f t="shared" ca="1" si="77"/>
        <v>0</v>
      </c>
      <c r="L583">
        <f t="shared" ca="1" si="77"/>
        <v>0</v>
      </c>
      <c r="M583">
        <f t="shared" ca="1" si="77"/>
        <v>0</v>
      </c>
      <c r="N583">
        <f t="shared" ca="1" si="77"/>
        <v>0</v>
      </c>
      <c r="O583" t="str">
        <f t="shared" ca="1" si="75"/>
        <v>d:T</v>
      </c>
      <c r="P583" t="str">
        <f t="shared" ca="1" si="76"/>
        <v>d10:T10</v>
      </c>
    </row>
    <row r="584" spans="1:16">
      <c r="A584" t="str">
        <f t="shared" si="70"/>
        <v>09</v>
      </c>
      <c r="B584" t="str">
        <f t="shared" ca="1" si="71"/>
        <v>PU</v>
      </c>
      <c r="C584" t="s">
        <v>773</v>
      </c>
      <c r="D584" s="1" t="s">
        <v>1008</v>
      </c>
      <c r="E584">
        <f t="shared" ca="1" si="72"/>
        <v>0</v>
      </c>
      <c r="H584" t="str">
        <f t="shared" ca="1" si="73"/>
        <v>'READY PU'!</v>
      </c>
      <c r="I584">
        <f t="shared" ca="1" si="74"/>
        <v>0</v>
      </c>
      <c r="J584" t="str">
        <f t="shared" ca="1" si="77"/>
        <v>'READY PU'!</v>
      </c>
      <c r="K584">
        <f t="shared" ca="1" si="77"/>
        <v>0</v>
      </c>
      <c r="L584">
        <f t="shared" ca="1" si="77"/>
        <v>0</v>
      </c>
      <c r="M584">
        <f t="shared" ca="1" si="77"/>
        <v>0</v>
      </c>
      <c r="N584">
        <f t="shared" ca="1" si="77"/>
        <v>0</v>
      </c>
      <c r="O584" t="str">
        <f t="shared" ca="1" si="75"/>
        <v>d:T</v>
      </c>
      <c r="P584" t="str">
        <f t="shared" ca="1" si="76"/>
        <v>d10:T10</v>
      </c>
    </row>
    <row r="585" spans="1:16">
      <c r="A585" t="str">
        <f t="shared" si="70"/>
        <v>11</v>
      </c>
      <c r="B585" t="str">
        <f t="shared" ca="1" si="71"/>
        <v>PU</v>
      </c>
      <c r="C585" t="s">
        <v>773</v>
      </c>
      <c r="D585" s="1" t="s">
        <v>1009</v>
      </c>
      <c r="E585">
        <f t="shared" ca="1" si="72"/>
        <v>0</v>
      </c>
      <c r="H585" t="str">
        <f t="shared" ca="1" si="73"/>
        <v>'READY PU'!</v>
      </c>
      <c r="I585">
        <f t="shared" ca="1" si="74"/>
        <v>0</v>
      </c>
      <c r="J585" t="str">
        <f t="shared" ca="1" si="77"/>
        <v>'READY PU'!</v>
      </c>
      <c r="K585">
        <f t="shared" ca="1" si="77"/>
        <v>0</v>
      </c>
      <c r="L585">
        <f t="shared" ca="1" si="77"/>
        <v>0</v>
      </c>
      <c r="M585">
        <f t="shared" ca="1" si="77"/>
        <v>0</v>
      </c>
      <c r="N585">
        <f t="shared" ca="1" si="77"/>
        <v>0</v>
      </c>
      <c r="O585" t="str">
        <f t="shared" ca="1" si="75"/>
        <v>d:T</v>
      </c>
      <c r="P585" t="str">
        <f t="shared" ca="1" si="76"/>
        <v>d10:T10</v>
      </c>
    </row>
    <row r="586" spans="1:16">
      <c r="A586" t="str">
        <f t="shared" si="70"/>
        <v>12</v>
      </c>
      <c r="B586" t="str">
        <f t="shared" ca="1" si="71"/>
        <v>PU</v>
      </c>
      <c r="C586" t="s">
        <v>773</v>
      </c>
      <c r="D586" s="1" t="s">
        <v>1010</v>
      </c>
      <c r="E586">
        <f t="shared" ca="1" si="72"/>
        <v>0</v>
      </c>
      <c r="H586" t="str">
        <f t="shared" ca="1" si="73"/>
        <v>'READY PU'!</v>
      </c>
      <c r="I586">
        <f t="shared" ca="1" si="74"/>
        <v>0</v>
      </c>
      <c r="J586" t="str">
        <f t="shared" ca="1" si="77"/>
        <v>'READY PU'!</v>
      </c>
      <c r="K586">
        <f t="shared" ca="1" si="77"/>
        <v>0</v>
      </c>
      <c r="L586">
        <f t="shared" ca="1" si="77"/>
        <v>0</v>
      </c>
      <c r="M586">
        <f t="shared" ca="1" si="77"/>
        <v>0</v>
      </c>
      <c r="N586">
        <f t="shared" ca="1" si="77"/>
        <v>0</v>
      </c>
      <c r="O586" t="str">
        <f t="shared" ca="1" si="75"/>
        <v>d:T</v>
      </c>
      <c r="P586" t="str">
        <f t="shared" ca="1" si="76"/>
        <v>d10:T10</v>
      </c>
    </row>
    <row r="587" spans="1:16">
      <c r="A587" t="str">
        <f t="shared" si="70"/>
        <v>14</v>
      </c>
      <c r="B587" t="str">
        <f t="shared" ca="1" si="71"/>
        <v>PU</v>
      </c>
      <c r="C587" t="s">
        <v>773</v>
      </c>
      <c r="D587" s="1" t="s">
        <v>1011</v>
      </c>
      <c r="E587">
        <f t="shared" ca="1" si="72"/>
        <v>0</v>
      </c>
      <c r="H587" t="str">
        <f t="shared" ca="1" si="73"/>
        <v>'READY PU'!</v>
      </c>
      <c r="I587">
        <f t="shared" ca="1" si="74"/>
        <v>0</v>
      </c>
      <c r="J587" t="str">
        <f t="shared" ca="1" si="77"/>
        <v>'READY PU'!</v>
      </c>
      <c r="K587">
        <f t="shared" ca="1" si="77"/>
        <v>0</v>
      </c>
      <c r="L587">
        <f t="shared" ca="1" si="77"/>
        <v>0</v>
      </c>
      <c r="M587">
        <f t="shared" ca="1" si="77"/>
        <v>0</v>
      </c>
      <c r="N587">
        <f t="shared" ca="1" si="77"/>
        <v>0</v>
      </c>
      <c r="O587" t="str">
        <f t="shared" ca="1" si="75"/>
        <v>d:T</v>
      </c>
      <c r="P587" t="str">
        <f t="shared" ca="1" si="76"/>
        <v>d10:T10</v>
      </c>
    </row>
    <row r="588" spans="1:16">
      <c r="A588" t="str">
        <f t="shared" si="70"/>
        <v>01</v>
      </c>
      <c r="B588" t="str">
        <f t="shared" ca="1" si="71"/>
        <v>PU</v>
      </c>
      <c r="C588" t="s">
        <v>774</v>
      </c>
      <c r="D588" s="1" t="s">
        <v>1012</v>
      </c>
      <c r="E588">
        <f t="shared" ca="1" si="72"/>
        <v>0</v>
      </c>
      <c r="H588" t="str">
        <f t="shared" ca="1" si="73"/>
        <v>'READY PU'!</v>
      </c>
      <c r="I588">
        <f t="shared" ca="1" si="74"/>
        <v>0</v>
      </c>
      <c r="J588" t="str">
        <f t="shared" ca="1" si="77"/>
        <v>'READY PU'!</v>
      </c>
      <c r="K588">
        <f t="shared" ca="1" si="77"/>
        <v>0</v>
      </c>
      <c r="L588">
        <f t="shared" ca="1" si="77"/>
        <v>0</v>
      </c>
      <c r="M588">
        <f t="shared" ca="1" si="77"/>
        <v>0</v>
      </c>
      <c r="N588">
        <f t="shared" ca="1" si="77"/>
        <v>0</v>
      </c>
      <c r="O588" t="str">
        <f t="shared" ca="1" si="75"/>
        <v>d:T</v>
      </c>
      <c r="P588" t="str">
        <f t="shared" ca="1" si="76"/>
        <v>d10:T10</v>
      </c>
    </row>
    <row r="589" spans="1:16">
      <c r="A589" t="str">
        <f t="shared" si="70"/>
        <v>02</v>
      </c>
      <c r="B589" t="str">
        <f t="shared" ca="1" si="71"/>
        <v>PU</v>
      </c>
      <c r="C589" t="s">
        <v>774</v>
      </c>
      <c r="D589" s="1" t="s">
        <v>1013</v>
      </c>
      <c r="E589">
        <f t="shared" ca="1" si="72"/>
        <v>0</v>
      </c>
      <c r="H589" t="str">
        <f t="shared" ca="1" si="73"/>
        <v>'READY PU'!</v>
      </c>
      <c r="I589">
        <f t="shared" ca="1" si="74"/>
        <v>0</v>
      </c>
      <c r="J589" t="str">
        <f t="shared" ca="1" si="77"/>
        <v>'READY PU'!</v>
      </c>
      <c r="K589">
        <f t="shared" ca="1" si="77"/>
        <v>0</v>
      </c>
      <c r="L589">
        <f t="shared" ca="1" si="77"/>
        <v>0</v>
      </c>
      <c r="M589">
        <f t="shared" ca="1" si="77"/>
        <v>0</v>
      </c>
      <c r="N589">
        <f t="shared" ca="1" si="77"/>
        <v>0</v>
      </c>
      <c r="O589" t="str">
        <f t="shared" ca="1" si="75"/>
        <v>d:T</v>
      </c>
      <c r="P589" t="str">
        <f t="shared" ca="1" si="76"/>
        <v>d10:T10</v>
      </c>
    </row>
    <row r="590" spans="1:16">
      <c r="A590" t="str">
        <f t="shared" si="70"/>
        <v>03</v>
      </c>
      <c r="B590" t="str">
        <f t="shared" ca="1" si="71"/>
        <v>PU</v>
      </c>
      <c r="C590" t="s">
        <v>774</v>
      </c>
      <c r="D590" s="1" t="s">
        <v>1014</v>
      </c>
      <c r="E590">
        <f t="shared" ca="1" si="72"/>
        <v>0</v>
      </c>
      <c r="H590" t="str">
        <f t="shared" ca="1" si="73"/>
        <v>'READY PU'!</v>
      </c>
      <c r="I590">
        <f t="shared" ca="1" si="74"/>
        <v>0</v>
      </c>
      <c r="J590" t="str">
        <f t="shared" ca="1" si="77"/>
        <v>'READY PU'!</v>
      </c>
      <c r="K590">
        <f t="shared" ca="1" si="77"/>
        <v>0</v>
      </c>
      <c r="L590">
        <f t="shared" ca="1" si="77"/>
        <v>0</v>
      </c>
      <c r="M590">
        <f t="shared" ca="1" si="77"/>
        <v>0</v>
      </c>
      <c r="N590">
        <f t="shared" ca="1" si="77"/>
        <v>0</v>
      </c>
      <c r="O590" t="str">
        <f t="shared" ca="1" si="75"/>
        <v>d:T</v>
      </c>
      <c r="P590" t="str">
        <f t="shared" ca="1" si="76"/>
        <v>d10:T10</v>
      </c>
    </row>
    <row r="591" spans="1:16">
      <c r="A591" t="str">
        <f t="shared" si="70"/>
        <v>04</v>
      </c>
      <c r="B591" t="str">
        <f t="shared" ca="1" si="71"/>
        <v>PU</v>
      </c>
      <c r="C591" t="s">
        <v>774</v>
      </c>
      <c r="D591" s="1" t="s">
        <v>1015</v>
      </c>
      <c r="E591">
        <f t="shared" ca="1" si="72"/>
        <v>0</v>
      </c>
      <c r="H591" t="str">
        <f t="shared" ca="1" si="73"/>
        <v>'READY PU'!</v>
      </c>
      <c r="I591">
        <f t="shared" ca="1" si="74"/>
        <v>0</v>
      </c>
      <c r="J591" t="str">
        <f t="shared" ca="1" si="77"/>
        <v>'READY PU'!</v>
      </c>
      <c r="K591">
        <f t="shared" ca="1" si="77"/>
        <v>0</v>
      </c>
      <c r="L591">
        <f t="shared" ca="1" si="77"/>
        <v>0</v>
      </c>
      <c r="M591">
        <f t="shared" ca="1" si="77"/>
        <v>0</v>
      </c>
      <c r="N591">
        <f t="shared" ca="1" si="77"/>
        <v>0</v>
      </c>
      <c r="O591" t="str">
        <f t="shared" ca="1" si="75"/>
        <v>d:T</v>
      </c>
      <c r="P591" t="str">
        <f t="shared" ca="1" si="76"/>
        <v>d10:T10</v>
      </c>
    </row>
    <row r="592" spans="1:16">
      <c r="A592" t="str">
        <f t="shared" ref="A592:A655" si="78">MID(D592,LEN(C592)+2,LEN(D592)-LEN(C592))</f>
        <v>05</v>
      </c>
      <c r="B592" t="str">
        <f t="shared" ref="B592:B655" ca="1" si="79">VLOOKUP(H592,$A$1:$K$6,11,FALSE)</f>
        <v>PU</v>
      </c>
      <c r="C592" t="s">
        <v>774</v>
      </c>
      <c r="D592" s="1" t="s">
        <v>1016</v>
      </c>
      <c r="E592">
        <f t="shared" ref="E592:E655" ca="1" si="80">IFERROR(VLOOKUP(C592,INDIRECT($H592&amp;$O592),MATCH($A592,INDIRECT($H592&amp;$P592),0),FALSE),0)</f>
        <v>0</v>
      </c>
      <c r="H592" t="str">
        <f t="shared" ref="H592:H655" ca="1" si="81">IF(I592&lt;&gt;0,I592,IF(J592&lt;&gt;0,J592,IF(K592&lt;&gt;0,K592,IF(L592&lt;&gt;0,L592,IF(M592&lt;&gt;0,M592,N592)))))</f>
        <v>'READY PU'!</v>
      </c>
      <c r="I592">
        <f t="shared" ref="I592:I655" ca="1" si="82">IF(IFERROR(VLOOKUP($C592,INDIRECT(I$14&amp;"E:E"),1,FALSE),0)&lt;&gt;0,I$14,0)</f>
        <v>0</v>
      </c>
      <c r="J592" t="str">
        <f t="shared" ref="J592:N642" ca="1" si="83">IF(IFERROR(VLOOKUP($C592,INDIRECT(J$14&amp;"D:D"),1,FALSE),0)&lt;&gt;0,J$14,0)</f>
        <v>'READY PU'!</v>
      </c>
      <c r="K592">
        <f t="shared" ca="1" si="83"/>
        <v>0</v>
      </c>
      <c r="L592">
        <f t="shared" ca="1" si="83"/>
        <v>0</v>
      </c>
      <c r="M592">
        <f t="shared" ca="1" si="83"/>
        <v>0</v>
      </c>
      <c r="N592">
        <f t="shared" ca="1" si="83"/>
        <v>0</v>
      </c>
      <c r="O592" t="str">
        <f t="shared" ref="O592:O655" ca="1" si="84">VLOOKUP($H592,$G$8:$I$13,2,FALSE)</f>
        <v>d:T</v>
      </c>
      <c r="P592" t="str">
        <f t="shared" ref="P592:P655" ca="1" si="85">VLOOKUP($H592,$G$8:$I$13,3,FALSE)</f>
        <v>d10:T10</v>
      </c>
    </row>
    <row r="593" spans="1:16">
      <c r="A593" t="str">
        <f t="shared" si="78"/>
        <v>06</v>
      </c>
      <c r="B593" t="str">
        <f t="shared" ca="1" si="79"/>
        <v>PU</v>
      </c>
      <c r="C593" t="s">
        <v>774</v>
      </c>
      <c r="D593" s="1" t="s">
        <v>1017</v>
      </c>
      <c r="E593">
        <f t="shared" ca="1" si="80"/>
        <v>0</v>
      </c>
      <c r="H593" t="str">
        <f t="shared" ca="1" si="81"/>
        <v>'READY PU'!</v>
      </c>
      <c r="I593">
        <f t="shared" ca="1" si="82"/>
        <v>0</v>
      </c>
      <c r="J593" t="str">
        <f t="shared" ca="1" si="83"/>
        <v>'READY PU'!</v>
      </c>
      <c r="K593">
        <f t="shared" ca="1" si="83"/>
        <v>0</v>
      </c>
      <c r="L593">
        <f t="shared" ca="1" si="83"/>
        <v>0</v>
      </c>
      <c r="M593">
        <f t="shared" ca="1" si="83"/>
        <v>0</v>
      </c>
      <c r="N593">
        <f t="shared" ca="1" si="83"/>
        <v>0</v>
      </c>
      <c r="O593" t="str">
        <f t="shared" ca="1" si="84"/>
        <v>d:T</v>
      </c>
      <c r="P593" t="str">
        <f t="shared" ca="1" si="85"/>
        <v>d10:T10</v>
      </c>
    </row>
    <row r="594" spans="1:16">
      <c r="A594" t="str">
        <f t="shared" si="78"/>
        <v>09</v>
      </c>
      <c r="B594" t="str">
        <f t="shared" ca="1" si="79"/>
        <v>PU</v>
      </c>
      <c r="C594" t="s">
        <v>774</v>
      </c>
      <c r="D594" s="1" t="s">
        <v>1018</v>
      </c>
      <c r="E594">
        <f t="shared" ca="1" si="80"/>
        <v>0</v>
      </c>
      <c r="H594" t="str">
        <f t="shared" ca="1" si="81"/>
        <v>'READY PU'!</v>
      </c>
      <c r="I594">
        <f t="shared" ca="1" si="82"/>
        <v>0</v>
      </c>
      <c r="J594" t="str">
        <f t="shared" ca="1" si="83"/>
        <v>'READY PU'!</v>
      </c>
      <c r="K594">
        <f t="shared" ca="1" si="83"/>
        <v>0</v>
      </c>
      <c r="L594">
        <f t="shared" ca="1" si="83"/>
        <v>0</v>
      </c>
      <c r="M594">
        <f t="shared" ca="1" si="83"/>
        <v>0</v>
      </c>
      <c r="N594">
        <f t="shared" ca="1" si="83"/>
        <v>0</v>
      </c>
      <c r="O594" t="str">
        <f t="shared" ca="1" si="84"/>
        <v>d:T</v>
      </c>
      <c r="P594" t="str">
        <f t="shared" ca="1" si="85"/>
        <v>d10:T10</v>
      </c>
    </row>
    <row r="595" spans="1:16">
      <c r="A595" t="str">
        <f t="shared" si="78"/>
        <v>11</v>
      </c>
      <c r="B595" t="str">
        <f t="shared" ca="1" si="79"/>
        <v>PU</v>
      </c>
      <c r="C595" t="s">
        <v>774</v>
      </c>
      <c r="D595" s="1" t="s">
        <v>1019</v>
      </c>
      <c r="E595">
        <f t="shared" ca="1" si="80"/>
        <v>0</v>
      </c>
      <c r="H595" t="str">
        <f t="shared" ca="1" si="81"/>
        <v>'READY PU'!</v>
      </c>
      <c r="I595">
        <f t="shared" ca="1" si="82"/>
        <v>0</v>
      </c>
      <c r="J595" t="str">
        <f t="shared" ca="1" si="83"/>
        <v>'READY PU'!</v>
      </c>
      <c r="K595">
        <f t="shared" ca="1" si="83"/>
        <v>0</v>
      </c>
      <c r="L595">
        <f t="shared" ca="1" si="83"/>
        <v>0</v>
      </c>
      <c r="M595">
        <f t="shared" ca="1" si="83"/>
        <v>0</v>
      </c>
      <c r="N595">
        <f t="shared" ca="1" si="83"/>
        <v>0</v>
      </c>
      <c r="O595" t="str">
        <f t="shared" ca="1" si="84"/>
        <v>d:T</v>
      </c>
      <c r="P595" t="str">
        <f t="shared" ca="1" si="85"/>
        <v>d10:T10</v>
      </c>
    </row>
    <row r="596" spans="1:16">
      <c r="A596" t="str">
        <f t="shared" si="78"/>
        <v>12</v>
      </c>
      <c r="B596" t="str">
        <f t="shared" ca="1" si="79"/>
        <v>PU</v>
      </c>
      <c r="C596" t="s">
        <v>774</v>
      </c>
      <c r="D596" s="1" t="s">
        <v>1020</v>
      </c>
      <c r="E596">
        <f t="shared" ca="1" si="80"/>
        <v>0</v>
      </c>
      <c r="H596" t="str">
        <f t="shared" ca="1" si="81"/>
        <v>'READY PU'!</v>
      </c>
      <c r="I596">
        <f t="shared" ca="1" si="82"/>
        <v>0</v>
      </c>
      <c r="J596" t="str">
        <f t="shared" ca="1" si="83"/>
        <v>'READY PU'!</v>
      </c>
      <c r="K596">
        <f t="shared" ca="1" si="83"/>
        <v>0</v>
      </c>
      <c r="L596">
        <f t="shared" ca="1" si="83"/>
        <v>0</v>
      </c>
      <c r="M596">
        <f t="shared" ca="1" si="83"/>
        <v>0</v>
      </c>
      <c r="N596">
        <f t="shared" ca="1" si="83"/>
        <v>0</v>
      </c>
      <c r="O596" t="str">
        <f t="shared" ca="1" si="84"/>
        <v>d:T</v>
      </c>
      <c r="P596" t="str">
        <f t="shared" ca="1" si="85"/>
        <v>d10:T10</v>
      </c>
    </row>
    <row r="597" spans="1:16">
      <c r="A597" t="str">
        <f t="shared" si="78"/>
        <v>14</v>
      </c>
      <c r="B597" t="str">
        <f t="shared" ca="1" si="79"/>
        <v>PU</v>
      </c>
      <c r="C597" t="s">
        <v>774</v>
      </c>
      <c r="D597" s="1" t="s">
        <v>1021</v>
      </c>
      <c r="E597">
        <f t="shared" ca="1" si="80"/>
        <v>0</v>
      </c>
      <c r="H597" t="str">
        <f t="shared" ca="1" si="81"/>
        <v>'READY PU'!</v>
      </c>
      <c r="I597">
        <f t="shared" ca="1" si="82"/>
        <v>0</v>
      </c>
      <c r="J597" t="str">
        <f t="shared" ca="1" si="83"/>
        <v>'READY PU'!</v>
      </c>
      <c r="K597">
        <f t="shared" ca="1" si="83"/>
        <v>0</v>
      </c>
      <c r="L597">
        <f t="shared" ca="1" si="83"/>
        <v>0</v>
      </c>
      <c r="M597">
        <f t="shared" ca="1" si="83"/>
        <v>0</v>
      </c>
      <c r="N597">
        <f t="shared" ca="1" si="83"/>
        <v>0</v>
      </c>
      <c r="O597" t="str">
        <f t="shared" ca="1" si="84"/>
        <v>d:T</v>
      </c>
      <c r="P597" t="str">
        <f t="shared" ca="1" si="85"/>
        <v>d10:T10</v>
      </c>
    </row>
    <row r="598" spans="1:16">
      <c r="A598" t="str">
        <f t="shared" si="78"/>
        <v>01</v>
      </c>
      <c r="B598" t="str">
        <f t="shared" ca="1" si="79"/>
        <v>PU</v>
      </c>
      <c r="C598" t="s">
        <v>775</v>
      </c>
      <c r="D598" s="1" t="s">
        <v>1022</v>
      </c>
      <c r="E598">
        <f t="shared" ca="1" si="80"/>
        <v>0</v>
      </c>
      <c r="H598" t="str">
        <f t="shared" ca="1" si="81"/>
        <v>'READY PU'!</v>
      </c>
      <c r="I598">
        <f t="shared" ca="1" si="82"/>
        <v>0</v>
      </c>
      <c r="J598" t="str">
        <f t="shared" ca="1" si="83"/>
        <v>'READY PU'!</v>
      </c>
      <c r="K598">
        <f t="shared" ca="1" si="83"/>
        <v>0</v>
      </c>
      <c r="L598">
        <f t="shared" ca="1" si="83"/>
        <v>0</v>
      </c>
      <c r="M598">
        <f t="shared" ca="1" si="83"/>
        <v>0</v>
      </c>
      <c r="N598">
        <f t="shared" ca="1" si="83"/>
        <v>0</v>
      </c>
      <c r="O598" t="str">
        <f t="shared" ca="1" si="84"/>
        <v>d:T</v>
      </c>
      <c r="P598" t="str">
        <f t="shared" ca="1" si="85"/>
        <v>d10:T10</v>
      </c>
    </row>
    <row r="599" spans="1:16">
      <c r="A599" t="str">
        <f t="shared" si="78"/>
        <v>02</v>
      </c>
      <c r="B599" t="str">
        <f t="shared" ca="1" si="79"/>
        <v>PU</v>
      </c>
      <c r="C599" t="s">
        <v>775</v>
      </c>
      <c r="D599" s="1" t="s">
        <v>1023</v>
      </c>
      <c r="E599">
        <f t="shared" ca="1" si="80"/>
        <v>0</v>
      </c>
      <c r="H599" t="str">
        <f t="shared" ca="1" si="81"/>
        <v>'READY PU'!</v>
      </c>
      <c r="I599">
        <f t="shared" ca="1" si="82"/>
        <v>0</v>
      </c>
      <c r="J599" t="str">
        <f t="shared" ca="1" si="83"/>
        <v>'READY PU'!</v>
      </c>
      <c r="K599">
        <f t="shared" ca="1" si="83"/>
        <v>0</v>
      </c>
      <c r="L599">
        <f t="shared" ca="1" si="83"/>
        <v>0</v>
      </c>
      <c r="M599">
        <f t="shared" ca="1" si="83"/>
        <v>0</v>
      </c>
      <c r="N599">
        <f t="shared" ca="1" si="83"/>
        <v>0</v>
      </c>
      <c r="O599" t="str">
        <f t="shared" ca="1" si="84"/>
        <v>d:T</v>
      </c>
      <c r="P599" t="str">
        <f t="shared" ca="1" si="85"/>
        <v>d10:T10</v>
      </c>
    </row>
    <row r="600" spans="1:16">
      <c r="A600" t="str">
        <f t="shared" si="78"/>
        <v>03</v>
      </c>
      <c r="B600" t="str">
        <f t="shared" ca="1" si="79"/>
        <v>PU</v>
      </c>
      <c r="C600" t="s">
        <v>775</v>
      </c>
      <c r="D600" s="1" t="s">
        <v>1024</v>
      </c>
      <c r="E600">
        <f t="shared" ca="1" si="80"/>
        <v>0</v>
      </c>
      <c r="H600" t="str">
        <f t="shared" ca="1" si="81"/>
        <v>'READY PU'!</v>
      </c>
      <c r="I600">
        <f t="shared" ca="1" si="82"/>
        <v>0</v>
      </c>
      <c r="J600" t="str">
        <f t="shared" ca="1" si="83"/>
        <v>'READY PU'!</v>
      </c>
      <c r="K600">
        <f t="shared" ca="1" si="83"/>
        <v>0</v>
      </c>
      <c r="L600">
        <f t="shared" ca="1" si="83"/>
        <v>0</v>
      </c>
      <c r="M600">
        <f t="shared" ca="1" si="83"/>
        <v>0</v>
      </c>
      <c r="N600">
        <f t="shared" ca="1" si="83"/>
        <v>0</v>
      </c>
      <c r="O600" t="str">
        <f t="shared" ca="1" si="84"/>
        <v>d:T</v>
      </c>
      <c r="P600" t="str">
        <f t="shared" ca="1" si="85"/>
        <v>d10:T10</v>
      </c>
    </row>
    <row r="601" spans="1:16">
      <c r="A601" t="str">
        <f t="shared" si="78"/>
        <v>04</v>
      </c>
      <c r="B601" t="str">
        <f t="shared" ca="1" si="79"/>
        <v>PU</v>
      </c>
      <c r="C601" t="s">
        <v>775</v>
      </c>
      <c r="D601" s="1" t="s">
        <v>1025</v>
      </c>
      <c r="E601">
        <f t="shared" ca="1" si="80"/>
        <v>0</v>
      </c>
      <c r="H601" t="str">
        <f t="shared" ca="1" si="81"/>
        <v>'READY PU'!</v>
      </c>
      <c r="I601">
        <f t="shared" ca="1" si="82"/>
        <v>0</v>
      </c>
      <c r="J601" t="str">
        <f t="shared" ca="1" si="83"/>
        <v>'READY PU'!</v>
      </c>
      <c r="K601">
        <f t="shared" ca="1" si="83"/>
        <v>0</v>
      </c>
      <c r="L601">
        <f t="shared" ca="1" si="83"/>
        <v>0</v>
      </c>
      <c r="M601">
        <f t="shared" ca="1" si="83"/>
        <v>0</v>
      </c>
      <c r="N601">
        <f t="shared" ca="1" si="83"/>
        <v>0</v>
      </c>
      <c r="O601" t="str">
        <f t="shared" ca="1" si="84"/>
        <v>d:T</v>
      </c>
      <c r="P601" t="str">
        <f t="shared" ca="1" si="85"/>
        <v>d10:T10</v>
      </c>
    </row>
    <row r="602" spans="1:16">
      <c r="A602" t="str">
        <f t="shared" si="78"/>
        <v>05</v>
      </c>
      <c r="B602" t="str">
        <f t="shared" ca="1" si="79"/>
        <v>PU</v>
      </c>
      <c r="C602" t="s">
        <v>775</v>
      </c>
      <c r="D602" s="1" t="s">
        <v>1026</v>
      </c>
      <c r="E602">
        <f t="shared" ca="1" si="80"/>
        <v>0</v>
      </c>
      <c r="H602" t="str">
        <f t="shared" ca="1" si="81"/>
        <v>'READY PU'!</v>
      </c>
      <c r="I602">
        <f t="shared" ca="1" si="82"/>
        <v>0</v>
      </c>
      <c r="J602" t="str">
        <f t="shared" ca="1" si="83"/>
        <v>'READY PU'!</v>
      </c>
      <c r="K602">
        <f t="shared" ca="1" si="83"/>
        <v>0</v>
      </c>
      <c r="L602">
        <f t="shared" ca="1" si="83"/>
        <v>0</v>
      </c>
      <c r="M602">
        <f t="shared" ca="1" si="83"/>
        <v>0</v>
      </c>
      <c r="N602">
        <f t="shared" ca="1" si="83"/>
        <v>0</v>
      </c>
      <c r="O602" t="str">
        <f t="shared" ca="1" si="84"/>
        <v>d:T</v>
      </c>
      <c r="P602" t="str">
        <f t="shared" ca="1" si="85"/>
        <v>d10:T10</v>
      </c>
    </row>
    <row r="603" spans="1:16">
      <c r="A603" t="str">
        <f t="shared" si="78"/>
        <v>06</v>
      </c>
      <c r="B603" t="str">
        <f t="shared" ca="1" si="79"/>
        <v>PU</v>
      </c>
      <c r="C603" t="s">
        <v>775</v>
      </c>
      <c r="D603" s="1" t="s">
        <v>1027</v>
      </c>
      <c r="E603">
        <f t="shared" ca="1" si="80"/>
        <v>0</v>
      </c>
      <c r="H603" t="str">
        <f t="shared" ca="1" si="81"/>
        <v>'READY PU'!</v>
      </c>
      <c r="I603">
        <f t="shared" ca="1" si="82"/>
        <v>0</v>
      </c>
      <c r="J603" t="str">
        <f t="shared" ca="1" si="83"/>
        <v>'READY PU'!</v>
      </c>
      <c r="K603">
        <f t="shared" ca="1" si="83"/>
        <v>0</v>
      </c>
      <c r="L603">
        <f t="shared" ca="1" si="83"/>
        <v>0</v>
      </c>
      <c r="M603">
        <f t="shared" ca="1" si="83"/>
        <v>0</v>
      </c>
      <c r="N603">
        <f t="shared" ca="1" si="83"/>
        <v>0</v>
      </c>
      <c r="O603" t="str">
        <f t="shared" ca="1" si="84"/>
        <v>d:T</v>
      </c>
      <c r="P603" t="str">
        <f t="shared" ca="1" si="85"/>
        <v>d10:T10</v>
      </c>
    </row>
    <row r="604" spans="1:16">
      <c r="A604" t="str">
        <f t="shared" si="78"/>
        <v>09</v>
      </c>
      <c r="B604" t="str">
        <f t="shared" ca="1" si="79"/>
        <v>PU</v>
      </c>
      <c r="C604" t="s">
        <v>775</v>
      </c>
      <c r="D604" s="1" t="s">
        <v>1028</v>
      </c>
      <c r="E604">
        <f t="shared" ca="1" si="80"/>
        <v>0</v>
      </c>
      <c r="H604" t="str">
        <f t="shared" ca="1" si="81"/>
        <v>'READY PU'!</v>
      </c>
      <c r="I604">
        <f t="shared" ca="1" si="82"/>
        <v>0</v>
      </c>
      <c r="J604" t="str">
        <f t="shared" ca="1" si="83"/>
        <v>'READY PU'!</v>
      </c>
      <c r="K604">
        <f t="shared" ca="1" si="83"/>
        <v>0</v>
      </c>
      <c r="L604">
        <f t="shared" ca="1" si="83"/>
        <v>0</v>
      </c>
      <c r="M604">
        <f t="shared" ca="1" si="83"/>
        <v>0</v>
      </c>
      <c r="N604">
        <f t="shared" ca="1" si="83"/>
        <v>0</v>
      </c>
      <c r="O604" t="str">
        <f t="shared" ca="1" si="84"/>
        <v>d:T</v>
      </c>
      <c r="P604" t="str">
        <f t="shared" ca="1" si="85"/>
        <v>d10:T10</v>
      </c>
    </row>
    <row r="605" spans="1:16">
      <c r="A605" t="str">
        <f t="shared" si="78"/>
        <v>11</v>
      </c>
      <c r="B605" t="str">
        <f t="shared" ca="1" si="79"/>
        <v>PU</v>
      </c>
      <c r="C605" t="s">
        <v>775</v>
      </c>
      <c r="D605" s="1" t="s">
        <v>1029</v>
      </c>
      <c r="E605">
        <f t="shared" ca="1" si="80"/>
        <v>0</v>
      </c>
      <c r="H605" t="str">
        <f t="shared" ca="1" si="81"/>
        <v>'READY PU'!</v>
      </c>
      <c r="I605">
        <f t="shared" ca="1" si="82"/>
        <v>0</v>
      </c>
      <c r="J605" t="str">
        <f t="shared" ca="1" si="83"/>
        <v>'READY PU'!</v>
      </c>
      <c r="K605">
        <f t="shared" ca="1" si="83"/>
        <v>0</v>
      </c>
      <c r="L605">
        <f t="shared" ca="1" si="83"/>
        <v>0</v>
      </c>
      <c r="M605">
        <f t="shared" ca="1" si="83"/>
        <v>0</v>
      </c>
      <c r="N605">
        <f t="shared" ca="1" si="83"/>
        <v>0</v>
      </c>
      <c r="O605" t="str">
        <f t="shared" ca="1" si="84"/>
        <v>d:T</v>
      </c>
      <c r="P605" t="str">
        <f t="shared" ca="1" si="85"/>
        <v>d10:T10</v>
      </c>
    </row>
    <row r="606" spans="1:16">
      <c r="A606" t="str">
        <f t="shared" si="78"/>
        <v>12</v>
      </c>
      <c r="B606" t="str">
        <f t="shared" ca="1" si="79"/>
        <v>PU</v>
      </c>
      <c r="C606" t="s">
        <v>775</v>
      </c>
      <c r="D606" s="1" t="s">
        <v>1030</v>
      </c>
      <c r="E606">
        <f t="shared" ca="1" si="80"/>
        <v>0</v>
      </c>
      <c r="H606" t="str">
        <f t="shared" ca="1" si="81"/>
        <v>'READY PU'!</v>
      </c>
      <c r="I606">
        <f t="shared" ca="1" si="82"/>
        <v>0</v>
      </c>
      <c r="J606" t="str">
        <f t="shared" ca="1" si="83"/>
        <v>'READY PU'!</v>
      </c>
      <c r="K606">
        <f t="shared" ca="1" si="83"/>
        <v>0</v>
      </c>
      <c r="L606">
        <f t="shared" ca="1" si="83"/>
        <v>0</v>
      </c>
      <c r="M606">
        <f t="shared" ca="1" si="83"/>
        <v>0</v>
      </c>
      <c r="N606">
        <f t="shared" ca="1" si="83"/>
        <v>0</v>
      </c>
      <c r="O606" t="str">
        <f t="shared" ca="1" si="84"/>
        <v>d:T</v>
      </c>
      <c r="P606" t="str">
        <f t="shared" ca="1" si="85"/>
        <v>d10:T10</v>
      </c>
    </row>
    <row r="607" spans="1:16">
      <c r="A607" t="str">
        <f t="shared" si="78"/>
        <v>14</v>
      </c>
      <c r="B607" t="str">
        <f t="shared" ca="1" si="79"/>
        <v>PU</v>
      </c>
      <c r="C607" t="s">
        <v>775</v>
      </c>
      <c r="D607" s="1" t="s">
        <v>1031</v>
      </c>
      <c r="E607">
        <f t="shared" ca="1" si="80"/>
        <v>0</v>
      </c>
      <c r="H607" t="str">
        <f t="shared" ca="1" si="81"/>
        <v>'READY PU'!</v>
      </c>
      <c r="I607">
        <f t="shared" ca="1" si="82"/>
        <v>0</v>
      </c>
      <c r="J607" t="str">
        <f t="shared" ca="1" si="83"/>
        <v>'READY PU'!</v>
      </c>
      <c r="K607">
        <f t="shared" ca="1" si="83"/>
        <v>0</v>
      </c>
      <c r="L607">
        <f t="shared" ca="1" si="83"/>
        <v>0</v>
      </c>
      <c r="M607">
        <f t="shared" ca="1" si="83"/>
        <v>0</v>
      </c>
      <c r="N607">
        <f t="shared" ca="1" si="83"/>
        <v>0</v>
      </c>
      <c r="O607" t="str">
        <f t="shared" ca="1" si="84"/>
        <v>d:T</v>
      </c>
      <c r="P607" t="str">
        <f t="shared" ca="1" si="85"/>
        <v>d10:T10</v>
      </c>
    </row>
    <row r="608" spans="1:16">
      <c r="A608" t="str">
        <f t="shared" si="78"/>
        <v>01</v>
      </c>
      <c r="B608" t="str">
        <f t="shared" ca="1" si="79"/>
        <v>PU</v>
      </c>
      <c r="C608" t="s">
        <v>776</v>
      </c>
      <c r="D608" s="1" t="s">
        <v>1032</v>
      </c>
      <c r="E608">
        <f t="shared" ca="1" si="80"/>
        <v>0</v>
      </c>
      <c r="H608" t="str">
        <f t="shared" ca="1" si="81"/>
        <v>'READY PU'!</v>
      </c>
      <c r="I608">
        <f t="shared" ca="1" si="82"/>
        <v>0</v>
      </c>
      <c r="J608" t="str">
        <f t="shared" ca="1" si="83"/>
        <v>'READY PU'!</v>
      </c>
      <c r="K608">
        <f t="shared" ca="1" si="83"/>
        <v>0</v>
      </c>
      <c r="L608">
        <f t="shared" ca="1" si="83"/>
        <v>0</v>
      </c>
      <c r="M608">
        <f t="shared" ca="1" si="83"/>
        <v>0</v>
      </c>
      <c r="N608">
        <f t="shared" ca="1" si="83"/>
        <v>0</v>
      </c>
      <c r="O608" t="str">
        <f t="shared" ca="1" si="84"/>
        <v>d:T</v>
      </c>
      <c r="P608" t="str">
        <f t="shared" ca="1" si="85"/>
        <v>d10:T10</v>
      </c>
    </row>
    <row r="609" spans="1:16">
      <c r="A609" t="str">
        <f t="shared" si="78"/>
        <v>02</v>
      </c>
      <c r="B609" t="str">
        <f t="shared" ca="1" si="79"/>
        <v>PU</v>
      </c>
      <c r="C609" t="s">
        <v>776</v>
      </c>
      <c r="D609" s="1" t="s">
        <v>1033</v>
      </c>
      <c r="E609">
        <f t="shared" ca="1" si="80"/>
        <v>0</v>
      </c>
      <c r="H609" t="str">
        <f t="shared" ca="1" si="81"/>
        <v>'READY PU'!</v>
      </c>
      <c r="I609">
        <f t="shared" ca="1" si="82"/>
        <v>0</v>
      </c>
      <c r="J609" t="str">
        <f t="shared" ca="1" si="83"/>
        <v>'READY PU'!</v>
      </c>
      <c r="K609">
        <f t="shared" ca="1" si="83"/>
        <v>0</v>
      </c>
      <c r="L609">
        <f t="shared" ca="1" si="83"/>
        <v>0</v>
      </c>
      <c r="M609">
        <f t="shared" ca="1" si="83"/>
        <v>0</v>
      </c>
      <c r="N609">
        <f t="shared" ca="1" si="83"/>
        <v>0</v>
      </c>
      <c r="O609" t="str">
        <f t="shared" ca="1" si="84"/>
        <v>d:T</v>
      </c>
      <c r="P609" t="str">
        <f t="shared" ca="1" si="85"/>
        <v>d10:T10</v>
      </c>
    </row>
    <row r="610" spans="1:16">
      <c r="A610" t="str">
        <f t="shared" si="78"/>
        <v>03</v>
      </c>
      <c r="B610" t="str">
        <f t="shared" ca="1" si="79"/>
        <v>PU</v>
      </c>
      <c r="C610" t="s">
        <v>776</v>
      </c>
      <c r="D610" s="1" t="s">
        <v>1034</v>
      </c>
      <c r="E610">
        <f t="shared" ca="1" si="80"/>
        <v>0</v>
      </c>
      <c r="H610" t="str">
        <f t="shared" ca="1" si="81"/>
        <v>'READY PU'!</v>
      </c>
      <c r="I610">
        <f t="shared" ca="1" si="82"/>
        <v>0</v>
      </c>
      <c r="J610" t="str">
        <f t="shared" ca="1" si="83"/>
        <v>'READY PU'!</v>
      </c>
      <c r="K610">
        <f t="shared" ca="1" si="83"/>
        <v>0</v>
      </c>
      <c r="L610">
        <f t="shared" ca="1" si="83"/>
        <v>0</v>
      </c>
      <c r="M610">
        <f t="shared" ca="1" si="83"/>
        <v>0</v>
      </c>
      <c r="N610">
        <f t="shared" ca="1" si="83"/>
        <v>0</v>
      </c>
      <c r="O610" t="str">
        <f t="shared" ca="1" si="84"/>
        <v>d:T</v>
      </c>
      <c r="P610" t="str">
        <f t="shared" ca="1" si="85"/>
        <v>d10:T10</v>
      </c>
    </row>
    <row r="611" spans="1:16">
      <c r="A611" t="str">
        <f t="shared" si="78"/>
        <v>04</v>
      </c>
      <c r="B611" t="str">
        <f t="shared" ca="1" si="79"/>
        <v>PU</v>
      </c>
      <c r="C611" t="s">
        <v>776</v>
      </c>
      <c r="D611" s="1" t="s">
        <v>1035</v>
      </c>
      <c r="E611">
        <f t="shared" ca="1" si="80"/>
        <v>0</v>
      </c>
      <c r="H611" t="str">
        <f t="shared" ca="1" si="81"/>
        <v>'READY PU'!</v>
      </c>
      <c r="I611">
        <f t="shared" ca="1" si="82"/>
        <v>0</v>
      </c>
      <c r="J611" t="str">
        <f t="shared" ca="1" si="83"/>
        <v>'READY PU'!</v>
      </c>
      <c r="K611">
        <f t="shared" ca="1" si="83"/>
        <v>0</v>
      </c>
      <c r="L611">
        <f t="shared" ca="1" si="83"/>
        <v>0</v>
      </c>
      <c r="M611">
        <f t="shared" ca="1" si="83"/>
        <v>0</v>
      </c>
      <c r="N611">
        <f t="shared" ca="1" si="83"/>
        <v>0</v>
      </c>
      <c r="O611" t="str">
        <f t="shared" ca="1" si="84"/>
        <v>d:T</v>
      </c>
      <c r="P611" t="str">
        <f t="shared" ca="1" si="85"/>
        <v>d10:T10</v>
      </c>
    </row>
    <row r="612" spans="1:16">
      <c r="A612" t="str">
        <f t="shared" si="78"/>
        <v>05</v>
      </c>
      <c r="B612" t="str">
        <f t="shared" ca="1" si="79"/>
        <v>PU</v>
      </c>
      <c r="C612" t="s">
        <v>776</v>
      </c>
      <c r="D612" s="1" t="s">
        <v>1036</v>
      </c>
      <c r="E612">
        <f t="shared" ca="1" si="80"/>
        <v>0</v>
      </c>
      <c r="H612" t="str">
        <f t="shared" ca="1" si="81"/>
        <v>'READY PU'!</v>
      </c>
      <c r="I612">
        <f t="shared" ca="1" si="82"/>
        <v>0</v>
      </c>
      <c r="J612" t="str">
        <f t="shared" ca="1" si="83"/>
        <v>'READY PU'!</v>
      </c>
      <c r="K612">
        <f t="shared" ca="1" si="83"/>
        <v>0</v>
      </c>
      <c r="L612">
        <f t="shared" ca="1" si="83"/>
        <v>0</v>
      </c>
      <c r="M612">
        <f t="shared" ca="1" si="83"/>
        <v>0</v>
      </c>
      <c r="N612">
        <f t="shared" ca="1" si="83"/>
        <v>0</v>
      </c>
      <c r="O612" t="str">
        <f t="shared" ca="1" si="84"/>
        <v>d:T</v>
      </c>
      <c r="P612" t="str">
        <f t="shared" ca="1" si="85"/>
        <v>d10:T10</v>
      </c>
    </row>
    <row r="613" spans="1:16">
      <c r="A613" t="str">
        <f t="shared" si="78"/>
        <v>06</v>
      </c>
      <c r="B613" t="str">
        <f t="shared" ca="1" si="79"/>
        <v>PU</v>
      </c>
      <c r="C613" t="s">
        <v>776</v>
      </c>
      <c r="D613" s="1" t="s">
        <v>1037</v>
      </c>
      <c r="E613">
        <f t="shared" ca="1" si="80"/>
        <v>0</v>
      </c>
      <c r="H613" t="str">
        <f t="shared" ca="1" si="81"/>
        <v>'READY PU'!</v>
      </c>
      <c r="I613">
        <f t="shared" ca="1" si="82"/>
        <v>0</v>
      </c>
      <c r="J613" t="str">
        <f t="shared" ca="1" si="83"/>
        <v>'READY PU'!</v>
      </c>
      <c r="K613">
        <f t="shared" ca="1" si="83"/>
        <v>0</v>
      </c>
      <c r="L613">
        <f t="shared" ca="1" si="83"/>
        <v>0</v>
      </c>
      <c r="M613">
        <f t="shared" ca="1" si="83"/>
        <v>0</v>
      </c>
      <c r="N613">
        <f t="shared" ca="1" si="83"/>
        <v>0</v>
      </c>
      <c r="O613" t="str">
        <f t="shared" ca="1" si="84"/>
        <v>d:T</v>
      </c>
      <c r="P613" t="str">
        <f t="shared" ca="1" si="85"/>
        <v>d10:T10</v>
      </c>
    </row>
    <row r="614" spans="1:16">
      <c r="A614" t="str">
        <f t="shared" si="78"/>
        <v>09</v>
      </c>
      <c r="B614" t="str">
        <f t="shared" ca="1" si="79"/>
        <v>PU</v>
      </c>
      <c r="C614" t="s">
        <v>776</v>
      </c>
      <c r="D614" s="1" t="s">
        <v>1038</v>
      </c>
      <c r="E614">
        <f t="shared" ca="1" si="80"/>
        <v>0</v>
      </c>
      <c r="H614" t="str">
        <f t="shared" ca="1" si="81"/>
        <v>'READY PU'!</v>
      </c>
      <c r="I614">
        <f t="shared" ca="1" si="82"/>
        <v>0</v>
      </c>
      <c r="J614" t="str">
        <f t="shared" ca="1" si="83"/>
        <v>'READY PU'!</v>
      </c>
      <c r="K614">
        <f t="shared" ca="1" si="83"/>
        <v>0</v>
      </c>
      <c r="L614">
        <f t="shared" ca="1" si="83"/>
        <v>0</v>
      </c>
      <c r="M614">
        <f t="shared" ca="1" si="83"/>
        <v>0</v>
      </c>
      <c r="N614">
        <f t="shared" ca="1" si="83"/>
        <v>0</v>
      </c>
      <c r="O614" t="str">
        <f t="shared" ca="1" si="84"/>
        <v>d:T</v>
      </c>
      <c r="P614" t="str">
        <f t="shared" ca="1" si="85"/>
        <v>d10:T10</v>
      </c>
    </row>
    <row r="615" spans="1:16">
      <c r="A615" t="str">
        <f t="shared" si="78"/>
        <v>11</v>
      </c>
      <c r="B615" t="str">
        <f t="shared" ca="1" si="79"/>
        <v>PU</v>
      </c>
      <c r="C615" t="s">
        <v>776</v>
      </c>
      <c r="D615" s="1" t="s">
        <v>1039</v>
      </c>
      <c r="E615">
        <f t="shared" ca="1" si="80"/>
        <v>0</v>
      </c>
      <c r="H615" t="str">
        <f t="shared" ca="1" si="81"/>
        <v>'READY PU'!</v>
      </c>
      <c r="I615">
        <f t="shared" ca="1" si="82"/>
        <v>0</v>
      </c>
      <c r="J615" t="str">
        <f t="shared" ca="1" si="83"/>
        <v>'READY PU'!</v>
      </c>
      <c r="K615">
        <f t="shared" ca="1" si="83"/>
        <v>0</v>
      </c>
      <c r="L615">
        <f t="shared" ca="1" si="83"/>
        <v>0</v>
      </c>
      <c r="M615">
        <f t="shared" ca="1" si="83"/>
        <v>0</v>
      </c>
      <c r="N615">
        <f t="shared" ca="1" si="83"/>
        <v>0</v>
      </c>
      <c r="O615" t="str">
        <f t="shared" ca="1" si="84"/>
        <v>d:T</v>
      </c>
      <c r="P615" t="str">
        <f t="shared" ca="1" si="85"/>
        <v>d10:T10</v>
      </c>
    </row>
    <row r="616" spans="1:16">
      <c r="A616" t="str">
        <f t="shared" si="78"/>
        <v>12</v>
      </c>
      <c r="B616" t="str">
        <f t="shared" ca="1" si="79"/>
        <v>PU</v>
      </c>
      <c r="C616" t="s">
        <v>776</v>
      </c>
      <c r="D616" s="1" t="s">
        <v>1040</v>
      </c>
      <c r="E616">
        <f t="shared" ca="1" si="80"/>
        <v>0</v>
      </c>
      <c r="H616" t="str">
        <f t="shared" ca="1" si="81"/>
        <v>'READY PU'!</v>
      </c>
      <c r="I616">
        <f t="shared" ca="1" si="82"/>
        <v>0</v>
      </c>
      <c r="J616" t="str">
        <f t="shared" ca="1" si="83"/>
        <v>'READY PU'!</v>
      </c>
      <c r="K616">
        <f t="shared" ca="1" si="83"/>
        <v>0</v>
      </c>
      <c r="L616">
        <f t="shared" ca="1" si="83"/>
        <v>0</v>
      </c>
      <c r="M616">
        <f t="shared" ca="1" si="83"/>
        <v>0</v>
      </c>
      <c r="N616">
        <f t="shared" ca="1" si="83"/>
        <v>0</v>
      </c>
      <c r="O616" t="str">
        <f t="shared" ca="1" si="84"/>
        <v>d:T</v>
      </c>
      <c r="P616" t="str">
        <f t="shared" ca="1" si="85"/>
        <v>d10:T10</v>
      </c>
    </row>
    <row r="617" spans="1:16">
      <c r="A617" t="str">
        <f t="shared" si="78"/>
        <v>14</v>
      </c>
      <c r="B617" t="str">
        <f t="shared" ca="1" si="79"/>
        <v>PU</v>
      </c>
      <c r="C617" t="s">
        <v>776</v>
      </c>
      <c r="D617" s="1" t="s">
        <v>1041</v>
      </c>
      <c r="E617">
        <f t="shared" ca="1" si="80"/>
        <v>0</v>
      </c>
      <c r="H617" t="str">
        <f t="shared" ca="1" si="81"/>
        <v>'READY PU'!</v>
      </c>
      <c r="I617">
        <f t="shared" ca="1" si="82"/>
        <v>0</v>
      </c>
      <c r="J617" t="str">
        <f t="shared" ca="1" si="83"/>
        <v>'READY PU'!</v>
      </c>
      <c r="K617">
        <f t="shared" ca="1" si="83"/>
        <v>0</v>
      </c>
      <c r="L617">
        <f t="shared" ca="1" si="83"/>
        <v>0</v>
      </c>
      <c r="M617">
        <f t="shared" ca="1" si="83"/>
        <v>0</v>
      </c>
      <c r="N617">
        <f t="shared" ca="1" si="83"/>
        <v>0</v>
      </c>
      <c r="O617" t="str">
        <f t="shared" ca="1" si="84"/>
        <v>d:T</v>
      </c>
      <c r="P617" t="str">
        <f t="shared" ca="1" si="85"/>
        <v>d10:T10</v>
      </c>
    </row>
    <row r="618" spans="1:16">
      <c r="A618" t="str">
        <f t="shared" si="78"/>
        <v>01</v>
      </c>
      <c r="B618" t="str">
        <f t="shared" ca="1" si="79"/>
        <v>PU</v>
      </c>
      <c r="C618" t="s">
        <v>777</v>
      </c>
      <c r="D618" s="1" t="s">
        <v>1042</v>
      </c>
      <c r="E618">
        <f t="shared" ca="1" si="80"/>
        <v>0</v>
      </c>
      <c r="H618" t="str">
        <f t="shared" ca="1" si="81"/>
        <v>'READY PU'!</v>
      </c>
      <c r="I618">
        <f t="shared" ca="1" si="82"/>
        <v>0</v>
      </c>
      <c r="J618" t="str">
        <f t="shared" ca="1" si="83"/>
        <v>'READY PU'!</v>
      </c>
      <c r="K618">
        <f t="shared" ca="1" si="83"/>
        <v>0</v>
      </c>
      <c r="L618">
        <f t="shared" ca="1" si="83"/>
        <v>0</v>
      </c>
      <c r="M618">
        <f t="shared" ca="1" si="83"/>
        <v>0</v>
      </c>
      <c r="N618">
        <f t="shared" ca="1" si="83"/>
        <v>0</v>
      </c>
      <c r="O618" t="str">
        <f t="shared" ca="1" si="84"/>
        <v>d:T</v>
      </c>
      <c r="P618" t="str">
        <f t="shared" ca="1" si="85"/>
        <v>d10:T10</v>
      </c>
    </row>
    <row r="619" spans="1:16">
      <c r="A619" t="str">
        <f t="shared" si="78"/>
        <v>02</v>
      </c>
      <c r="B619" t="str">
        <f t="shared" ca="1" si="79"/>
        <v>PU</v>
      </c>
      <c r="C619" t="s">
        <v>777</v>
      </c>
      <c r="D619" s="1" t="s">
        <v>1043</v>
      </c>
      <c r="E619">
        <f t="shared" ca="1" si="80"/>
        <v>0</v>
      </c>
      <c r="H619" t="str">
        <f t="shared" ca="1" si="81"/>
        <v>'READY PU'!</v>
      </c>
      <c r="I619">
        <f t="shared" ca="1" si="82"/>
        <v>0</v>
      </c>
      <c r="J619" t="str">
        <f t="shared" ca="1" si="83"/>
        <v>'READY PU'!</v>
      </c>
      <c r="K619">
        <f t="shared" ca="1" si="83"/>
        <v>0</v>
      </c>
      <c r="L619">
        <f t="shared" ca="1" si="83"/>
        <v>0</v>
      </c>
      <c r="M619">
        <f t="shared" ca="1" si="83"/>
        <v>0</v>
      </c>
      <c r="N619">
        <f t="shared" ca="1" si="83"/>
        <v>0</v>
      </c>
      <c r="O619" t="str">
        <f t="shared" ca="1" si="84"/>
        <v>d:T</v>
      </c>
      <c r="P619" t="str">
        <f t="shared" ca="1" si="85"/>
        <v>d10:T10</v>
      </c>
    </row>
    <row r="620" spans="1:16">
      <c r="A620" t="str">
        <f t="shared" si="78"/>
        <v>03</v>
      </c>
      <c r="B620" t="str">
        <f t="shared" ca="1" si="79"/>
        <v>PU</v>
      </c>
      <c r="C620" t="s">
        <v>777</v>
      </c>
      <c r="D620" s="1" t="s">
        <v>1044</v>
      </c>
      <c r="E620">
        <f t="shared" ca="1" si="80"/>
        <v>0</v>
      </c>
      <c r="H620" t="str">
        <f t="shared" ca="1" si="81"/>
        <v>'READY PU'!</v>
      </c>
      <c r="I620">
        <f t="shared" ca="1" si="82"/>
        <v>0</v>
      </c>
      <c r="J620" t="str">
        <f t="shared" ca="1" si="83"/>
        <v>'READY PU'!</v>
      </c>
      <c r="K620">
        <f t="shared" ca="1" si="83"/>
        <v>0</v>
      </c>
      <c r="L620">
        <f t="shared" ca="1" si="83"/>
        <v>0</v>
      </c>
      <c r="M620">
        <f t="shared" ca="1" si="83"/>
        <v>0</v>
      </c>
      <c r="N620">
        <f t="shared" ca="1" si="83"/>
        <v>0</v>
      </c>
      <c r="O620" t="str">
        <f t="shared" ca="1" si="84"/>
        <v>d:T</v>
      </c>
      <c r="P620" t="str">
        <f t="shared" ca="1" si="85"/>
        <v>d10:T10</v>
      </c>
    </row>
    <row r="621" spans="1:16" ht="15" customHeight="1">
      <c r="A621" t="str">
        <f t="shared" si="78"/>
        <v>04</v>
      </c>
      <c r="B621" t="str">
        <f t="shared" ca="1" si="79"/>
        <v>PU</v>
      </c>
      <c r="C621" t="s">
        <v>777</v>
      </c>
      <c r="D621" s="1" t="s">
        <v>1045</v>
      </c>
      <c r="E621">
        <f t="shared" ca="1" si="80"/>
        <v>0</v>
      </c>
      <c r="H621" t="str">
        <f t="shared" ca="1" si="81"/>
        <v>'READY PU'!</v>
      </c>
      <c r="I621">
        <f t="shared" ca="1" si="82"/>
        <v>0</v>
      </c>
      <c r="J621" t="str">
        <f t="shared" ca="1" si="83"/>
        <v>'READY PU'!</v>
      </c>
      <c r="K621">
        <f t="shared" ca="1" si="83"/>
        <v>0</v>
      </c>
      <c r="L621">
        <f t="shared" ca="1" si="83"/>
        <v>0</v>
      </c>
      <c r="M621">
        <f t="shared" ca="1" si="83"/>
        <v>0</v>
      </c>
      <c r="N621">
        <f t="shared" ca="1" si="83"/>
        <v>0</v>
      </c>
      <c r="O621" t="str">
        <f t="shared" ca="1" si="84"/>
        <v>d:T</v>
      </c>
      <c r="P621" t="str">
        <f t="shared" ca="1" si="85"/>
        <v>d10:T10</v>
      </c>
    </row>
    <row r="622" spans="1:16">
      <c r="A622" t="str">
        <f t="shared" si="78"/>
        <v>05</v>
      </c>
      <c r="B622" t="str">
        <f t="shared" ca="1" si="79"/>
        <v>PU</v>
      </c>
      <c r="C622" t="s">
        <v>777</v>
      </c>
      <c r="D622" t="s">
        <v>1046</v>
      </c>
      <c r="E622">
        <f t="shared" ca="1" si="80"/>
        <v>0</v>
      </c>
      <c r="H622" t="str">
        <f t="shared" ca="1" si="81"/>
        <v>'READY PU'!</v>
      </c>
      <c r="I622">
        <f t="shared" ca="1" si="82"/>
        <v>0</v>
      </c>
      <c r="J622" t="str">
        <f t="shared" ca="1" si="83"/>
        <v>'READY PU'!</v>
      </c>
      <c r="K622">
        <f t="shared" ca="1" si="83"/>
        <v>0</v>
      </c>
      <c r="L622">
        <f t="shared" ca="1" si="83"/>
        <v>0</v>
      </c>
      <c r="M622">
        <f t="shared" ca="1" si="83"/>
        <v>0</v>
      </c>
      <c r="N622">
        <f t="shared" ca="1" si="83"/>
        <v>0</v>
      </c>
      <c r="O622" t="str">
        <f t="shared" ca="1" si="84"/>
        <v>d:T</v>
      </c>
      <c r="P622" t="str">
        <f t="shared" ca="1" si="85"/>
        <v>d10:T10</v>
      </c>
    </row>
    <row r="623" spans="1:16">
      <c r="A623" t="str">
        <f t="shared" si="78"/>
        <v>06</v>
      </c>
      <c r="B623" t="str">
        <f t="shared" ca="1" si="79"/>
        <v>PU</v>
      </c>
      <c r="C623" t="s">
        <v>777</v>
      </c>
      <c r="D623" t="s">
        <v>1047</v>
      </c>
      <c r="E623">
        <f t="shared" ca="1" si="80"/>
        <v>0</v>
      </c>
      <c r="H623" t="str">
        <f t="shared" ca="1" si="81"/>
        <v>'READY PU'!</v>
      </c>
      <c r="I623">
        <f t="shared" ca="1" si="82"/>
        <v>0</v>
      </c>
      <c r="J623" t="str">
        <f t="shared" ca="1" si="83"/>
        <v>'READY PU'!</v>
      </c>
      <c r="K623">
        <f t="shared" ca="1" si="83"/>
        <v>0</v>
      </c>
      <c r="L623">
        <f t="shared" ca="1" si="83"/>
        <v>0</v>
      </c>
      <c r="M623">
        <f t="shared" ca="1" si="83"/>
        <v>0</v>
      </c>
      <c r="N623">
        <f t="shared" ca="1" si="83"/>
        <v>0</v>
      </c>
      <c r="O623" t="str">
        <f t="shared" ca="1" si="84"/>
        <v>d:T</v>
      </c>
      <c r="P623" t="str">
        <f t="shared" ca="1" si="85"/>
        <v>d10:T10</v>
      </c>
    </row>
    <row r="624" spans="1:16">
      <c r="A624" t="str">
        <f t="shared" si="78"/>
        <v>09</v>
      </c>
      <c r="B624" t="str">
        <f t="shared" ca="1" si="79"/>
        <v>PU</v>
      </c>
      <c r="C624" t="s">
        <v>777</v>
      </c>
      <c r="D624" t="s">
        <v>1048</v>
      </c>
      <c r="E624">
        <f t="shared" ca="1" si="80"/>
        <v>0</v>
      </c>
      <c r="H624" t="str">
        <f t="shared" ca="1" si="81"/>
        <v>'READY PU'!</v>
      </c>
      <c r="I624">
        <f t="shared" ca="1" si="82"/>
        <v>0</v>
      </c>
      <c r="J624" t="str">
        <f t="shared" ca="1" si="83"/>
        <v>'READY PU'!</v>
      </c>
      <c r="K624">
        <f t="shared" ca="1" si="83"/>
        <v>0</v>
      </c>
      <c r="L624">
        <f t="shared" ca="1" si="83"/>
        <v>0</v>
      </c>
      <c r="M624">
        <f t="shared" ca="1" si="83"/>
        <v>0</v>
      </c>
      <c r="N624">
        <f t="shared" ca="1" si="83"/>
        <v>0</v>
      </c>
      <c r="O624" t="str">
        <f t="shared" ca="1" si="84"/>
        <v>d:T</v>
      </c>
      <c r="P624" t="str">
        <f t="shared" ca="1" si="85"/>
        <v>d10:T10</v>
      </c>
    </row>
    <row r="625" spans="1:16">
      <c r="A625" t="str">
        <f t="shared" si="78"/>
        <v>11</v>
      </c>
      <c r="B625" t="str">
        <f t="shared" ca="1" si="79"/>
        <v>PU</v>
      </c>
      <c r="C625" t="s">
        <v>777</v>
      </c>
      <c r="D625" t="s">
        <v>1049</v>
      </c>
      <c r="E625">
        <f t="shared" ca="1" si="80"/>
        <v>0</v>
      </c>
      <c r="H625" t="str">
        <f t="shared" ca="1" si="81"/>
        <v>'READY PU'!</v>
      </c>
      <c r="I625">
        <f t="shared" ca="1" si="82"/>
        <v>0</v>
      </c>
      <c r="J625" t="str">
        <f t="shared" ca="1" si="83"/>
        <v>'READY PU'!</v>
      </c>
      <c r="K625">
        <f t="shared" ca="1" si="83"/>
        <v>0</v>
      </c>
      <c r="L625">
        <f t="shared" ca="1" si="83"/>
        <v>0</v>
      </c>
      <c r="M625">
        <f t="shared" ca="1" si="83"/>
        <v>0</v>
      </c>
      <c r="N625">
        <f t="shared" ca="1" si="83"/>
        <v>0</v>
      </c>
      <c r="O625" t="str">
        <f t="shared" ca="1" si="84"/>
        <v>d:T</v>
      </c>
      <c r="P625" t="str">
        <f t="shared" ca="1" si="85"/>
        <v>d10:T10</v>
      </c>
    </row>
    <row r="626" spans="1:16">
      <c r="A626" t="str">
        <f t="shared" si="78"/>
        <v>12</v>
      </c>
      <c r="B626" t="str">
        <f t="shared" ca="1" si="79"/>
        <v>PU</v>
      </c>
      <c r="C626" t="s">
        <v>777</v>
      </c>
      <c r="D626" t="s">
        <v>1050</v>
      </c>
      <c r="E626">
        <f t="shared" ca="1" si="80"/>
        <v>0</v>
      </c>
      <c r="H626" t="str">
        <f t="shared" ca="1" si="81"/>
        <v>'READY PU'!</v>
      </c>
      <c r="I626">
        <f t="shared" ca="1" si="82"/>
        <v>0</v>
      </c>
      <c r="J626" t="str">
        <f t="shared" ca="1" si="83"/>
        <v>'READY PU'!</v>
      </c>
      <c r="K626">
        <f t="shared" ca="1" si="83"/>
        <v>0</v>
      </c>
      <c r="L626">
        <f t="shared" ca="1" si="83"/>
        <v>0</v>
      </c>
      <c r="M626">
        <f t="shared" ca="1" si="83"/>
        <v>0</v>
      </c>
      <c r="N626">
        <f t="shared" ca="1" si="83"/>
        <v>0</v>
      </c>
      <c r="O626" t="str">
        <f t="shared" ca="1" si="84"/>
        <v>d:T</v>
      </c>
      <c r="P626" t="str">
        <f t="shared" ca="1" si="85"/>
        <v>d10:T10</v>
      </c>
    </row>
    <row r="627" spans="1:16">
      <c r="A627" t="str">
        <f t="shared" si="78"/>
        <v>14</v>
      </c>
      <c r="B627" t="str">
        <f t="shared" ca="1" si="79"/>
        <v>PU</v>
      </c>
      <c r="C627" t="s">
        <v>777</v>
      </c>
      <c r="D627" t="s">
        <v>1051</v>
      </c>
      <c r="E627">
        <f t="shared" ca="1" si="80"/>
        <v>0</v>
      </c>
      <c r="H627" t="str">
        <f t="shared" ca="1" si="81"/>
        <v>'READY PU'!</v>
      </c>
      <c r="I627">
        <f t="shared" ca="1" si="82"/>
        <v>0</v>
      </c>
      <c r="J627" t="str">
        <f t="shared" ca="1" si="83"/>
        <v>'READY PU'!</v>
      </c>
      <c r="K627">
        <f t="shared" ca="1" si="83"/>
        <v>0</v>
      </c>
      <c r="L627">
        <f t="shared" ca="1" si="83"/>
        <v>0</v>
      </c>
      <c r="M627">
        <f t="shared" ca="1" si="83"/>
        <v>0</v>
      </c>
      <c r="N627">
        <f t="shared" ca="1" si="83"/>
        <v>0</v>
      </c>
      <c r="O627" t="str">
        <f t="shared" ca="1" si="84"/>
        <v>d:T</v>
      </c>
      <c r="P627" t="str">
        <f t="shared" ca="1" si="85"/>
        <v>d10:T10</v>
      </c>
    </row>
    <row r="628" spans="1:16">
      <c r="A628" t="str">
        <f t="shared" si="78"/>
        <v>01</v>
      </c>
      <c r="B628" t="str">
        <f t="shared" ca="1" si="79"/>
        <v>PU</v>
      </c>
      <c r="C628" t="s">
        <v>778</v>
      </c>
      <c r="D628" t="s">
        <v>1052</v>
      </c>
      <c r="E628">
        <f t="shared" ca="1" si="80"/>
        <v>0</v>
      </c>
      <c r="H628" t="str">
        <f t="shared" ca="1" si="81"/>
        <v>'READY PU'!</v>
      </c>
      <c r="I628">
        <f t="shared" ca="1" si="82"/>
        <v>0</v>
      </c>
      <c r="J628" t="str">
        <f t="shared" ca="1" si="83"/>
        <v>'READY PU'!</v>
      </c>
      <c r="K628">
        <f t="shared" ca="1" si="83"/>
        <v>0</v>
      </c>
      <c r="L628">
        <f t="shared" ca="1" si="83"/>
        <v>0</v>
      </c>
      <c r="M628">
        <f t="shared" ca="1" si="83"/>
        <v>0</v>
      </c>
      <c r="N628">
        <f t="shared" ca="1" si="83"/>
        <v>0</v>
      </c>
      <c r="O628" t="str">
        <f t="shared" ca="1" si="84"/>
        <v>d:T</v>
      </c>
      <c r="P628" t="str">
        <f t="shared" ca="1" si="85"/>
        <v>d10:T10</v>
      </c>
    </row>
    <row r="629" spans="1:16">
      <c r="A629" t="str">
        <f t="shared" si="78"/>
        <v>02</v>
      </c>
      <c r="B629" t="str">
        <f t="shared" ca="1" si="79"/>
        <v>PU</v>
      </c>
      <c r="C629" t="s">
        <v>778</v>
      </c>
      <c r="D629" t="s">
        <v>1053</v>
      </c>
      <c r="E629">
        <f t="shared" ca="1" si="80"/>
        <v>0</v>
      </c>
      <c r="H629" t="str">
        <f t="shared" ca="1" si="81"/>
        <v>'READY PU'!</v>
      </c>
      <c r="I629">
        <f t="shared" ca="1" si="82"/>
        <v>0</v>
      </c>
      <c r="J629" t="str">
        <f t="shared" ca="1" si="83"/>
        <v>'READY PU'!</v>
      </c>
      <c r="K629">
        <f t="shared" ca="1" si="83"/>
        <v>0</v>
      </c>
      <c r="L629">
        <f t="shared" ca="1" si="83"/>
        <v>0</v>
      </c>
      <c r="M629">
        <f t="shared" ca="1" si="83"/>
        <v>0</v>
      </c>
      <c r="N629">
        <f t="shared" ca="1" si="83"/>
        <v>0</v>
      </c>
      <c r="O629" t="str">
        <f t="shared" ca="1" si="84"/>
        <v>d:T</v>
      </c>
      <c r="P629" t="str">
        <f t="shared" ca="1" si="85"/>
        <v>d10:T10</v>
      </c>
    </row>
    <row r="630" spans="1:16">
      <c r="A630" t="str">
        <f t="shared" si="78"/>
        <v>03</v>
      </c>
      <c r="B630" t="str">
        <f t="shared" ca="1" si="79"/>
        <v>PU</v>
      </c>
      <c r="C630" t="s">
        <v>778</v>
      </c>
      <c r="D630" t="s">
        <v>1054</v>
      </c>
      <c r="E630">
        <f t="shared" ca="1" si="80"/>
        <v>0</v>
      </c>
      <c r="H630" t="str">
        <f t="shared" ca="1" si="81"/>
        <v>'READY PU'!</v>
      </c>
      <c r="I630">
        <f t="shared" ca="1" si="82"/>
        <v>0</v>
      </c>
      <c r="J630" t="str">
        <f t="shared" ca="1" si="83"/>
        <v>'READY PU'!</v>
      </c>
      <c r="K630">
        <f t="shared" ca="1" si="83"/>
        <v>0</v>
      </c>
      <c r="L630">
        <f t="shared" ca="1" si="83"/>
        <v>0</v>
      </c>
      <c r="M630">
        <f t="shared" ca="1" si="83"/>
        <v>0</v>
      </c>
      <c r="N630">
        <f t="shared" ca="1" si="83"/>
        <v>0</v>
      </c>
      <c r="O630" t="str">
        <f t="shared" ca="1" si="84"/>
        <v>d:T</v>
      </c>
      <c r="P630" t="str">
        <f t="shared" ca="1" si="85"/>
        <v>d10:T10</v>
      </c>
    </row>
    <row r="631" spans="1:16">
      <c r="A631" t="str">
        <f t="shared" si="78"/>
        <v>04</v>
      </c>
      <c r="B631" t="str">
        <f t="shared" ca="1" si="79"/>
        <v>PU</v>
      </c>
      <c r="C631" t="s">
        <v>778</v>
      </c>
      <c r="D631" t="s">
        <v>1055</v>
      </c>
      <c r="E631">
        <f t="shared" ca="1" si="80"/>
        <v>0</v>
      </c>
      <c r="H631" t="str">
        <f t="shared" ca="1" si="81"/>
        <v>'READY PU'!</v>
      </c>
      <c r="I631">
        <f t="shared" ca="1" si="82"/>
        <v>0</v>
      </c>
      <c r="J631" t="str">
        <f t="shared" ca="1" si="83"/>
        <v>'READY PU'!</v>
      </c>
      <c r="K631">
        <f t="shared" ca="1" si="83"/>
        <v>0</v>
      </c>
      <c r="L631">
        <f t="shared" ca="1" si="83"/>
        <v>0</v>
      </c>
      <c r="M631">
        <f t="shared" ca="1" si="83"/>
        <v>0</v>
      </c>
      <c r="N631">
        <f t="shared" ca="1" si="83"/>
        <v>0</v>
      </c>
      <c r="O631" t="str">
        <f t="shared" ca="1" si="84"/>
        <v>d:T</v>
      </c>
      <c r="P631" t="str">
        <f t="shared" ca="1" si="85"/>
        <v>d10:T10</v>
      </c>
    </row>
    <row r="632" spans="1:16">
      <c r="A632" t="str">
        <f t="shared" si="78"/>
        <v>05</v>
      </c>
      <c r="B632" t="str">
        <f t="shared" ca="1" si="79"/>
        <v>PU</v>
      </c>
      <c r="C632" t="s">
        <v>778</v>
      </c>
      <c r="D632" t="s">
        <v>1056</v>
      </c>
      <c r="E632">
        <f t="shared" ca="1" si="80"/>
        <v>0</v>
      </c>
      <c r="H632" t="str">
        <f t="shared" ca="1" si="81"/>
        <v>'READY PU'!</v>
      </c>
      <c r="I632">
        <f t="shared" ca="1" si="82"/>
        <v>0</v>
      </c>
      <c r="J632" t="str">
        <f t="shared" ca="1" si="83"/>
        <v>'READY PU'!</v>
      </c>
      <c r="K632">
        <f t="shared" ca="1" si="83"/>
        <v>0</v>
      </c>
      <c r="L632">
        <f t="shared" ca="1" si="83"/>
        <v>0</v>
      </c>
      <c r="M632">
        <f t="shared" ca="1" si="83"/>
        <v>0</v>
      </c>
      <c r="N632">
        <f t="shared" ca="1" si="83"/>
        <v>0</v>
      </c>
      <c r="O632" t="str">
        <f t="shared" ca="1" si="84"/>
        <v>d:T</v>
      </c>
      <c r="P632" t="str">
        <f t="shared" ca="1" si="85"/>
        <v>d10:T10</v>
      </c>
    </row>
    <row r="633" spans="1:16">
      <c r="A633" t="str">
        <f t="shared" si="78"/>
        <v>06</v>
      </c>
      <c r="B633" t="str">
        <f t="shared" ca="1" si="79"/>
        <v>PU</v>
      </c>
      <c r="C633" t="s">
        <v>778</v>
      </c>
      <c r="D633" t="s">
        <v>1057</v>
      </c>
      <c r="E633">
        <f t="shared" ca="1" si="80"/>
        <v>0</v>
      </c>
      <c r="H633" t="str">
        <f t="shared" ca="1" si="81"/>
        <v>'READY PU'!</v>
      </c>
      <c r="I633">
        <f t="shared" ca="1" si="82"/>
        <v>0</v>
      </c>
      <c r="J633" t="str">
        <f t="shared" ca="1" si="83"/>
        <v>'READY PU'!</v>
      </c>
      <c r="K633">
        <f t="shared" ca="1" si="83"/>
        <v>0</v>
      </c>
      <c r="L633">
        <f t="shared" ca="1" si="83"/>
        <v>0</v>
      </c>
      <c r="M633">
        <f t="shared" ca="1" si="83"/>
        <v>0</v>
      </c>
      <c r="N633">
        <f t="shared" ca="1" si="83"/>
        <v>0</v>
      </c>
      <c r="O633" t="str">
        <f t="shared" ca="1" si="84"/>
        <v>d:T</v>
      </c>
      <c r="P633" t="str">
        <f t="shared" ca="1" si="85"/>
        <v>d10:T10</v>
      </c>
    </row>
    <row r="634" spans="1:16">
      <c r="A634" t="str">
        <f t="shared" si="78"/>
        <v>09</v>
      </c>
      <c r="B634" t="str">
        <f t="shared" ca="1" si="79"/>
        <v>PU</v>
      </c>
      <c r="C634" t="s">
        <v>778</v>
      </c>
      <c r="D634" t="s">
        <v>1058</v>
      </c>
      <c r="E634">
        <f t="shared" ca="1" si="80"/>
        <v>0</v>
      </c>
      <c r="H634" t="str">
        <f t="shared" ca="1" si="81"/>
        <v>'READY PU'!</v>
      </c>
      <c r="I634">
        <f t="shared" ca="1" si="82"/>
        <v>0</v>
      </c>
      <c r="J634" t="str">
        <f t="shared" ca="1" si="83"/>
        <v>'READY PU'!</v>
      </c>
      <c r="K634">
        <f t="shared" ca="1" si="83"/>
        <v>0</v>
      </c>
      <c r="L634">
        <f t="shared" ca="1" si="83"/>
        <v>0</v>
      </c>
      <c r="M634">
        <f t="shared" ca="1" si="83"/>
        <v>0</v>
      </c>
      <c r="N634">
        <f t="shared" ca="1" si="83"/>
        <v>0</v>
      </c>
      <c r="O634" t="str">
        <f t="shared" ca="1" si="84"/>
        <v>d:T</v>
      </c>
      <c r="P634" t="str">
        <f t="shared" ca="1" si="85"/>
        <v>d10:T10</v>
      </c>
    </row>
    <row r="635" spans="1:16">
      <c r="A635" t="str">
        <f t="shared" si="78"/>
        <v>11</v>
      </c>
      <c r="B635" t="str">
        <f t="shared" ca="1" si="79"/>
        <v>PU</v>
      </c>
      <c r="C635" t="s">
        <v>778</v>
      </c>
      <c r="D635" t="s">
        <v>1059</v>
      </c>
      <c r="E635">
        <f t="shared" ca="1" si="80"/>
        <v>0</v>
      </c>
      <c r="H635" t="str">
        <f t="shared" ca="1" si="81"/>
        <v>'READY PU'!</v>
      </c>
      <c r="I635">
        <f t="shared" ca="1" si="82"/>
        <v>0</v>
      </c>
      <c r="J635" t="str">
        <f t="shared" ca="1" si="83"/>
        <v>'READY PU'!</v>
      </c>
      <c r="K635">
        <f t="shared" ca="1" si="83"/>
        <v>0</v>
      </c>
      <c r="L635">
        <f t="shared" ca="1" si="83"/>
        <v>0</v>
      </c>
      <c r="M635">
        <f t="shared" ca="1" si="83"/>
        <v>0</v>
      </c>
      <c r="N635">
        <f t="shared" ca="1" si="83"/>
        <v>0</v>
      </c>
      <c r="O635" t="str">
        <f t="shared" ca="1" si="84"/>
        <v>d:T</v>
      </c>
      <c r="P635" t="str">
        <f t="shared" ca="1" si="85"/>
        <v>d10:T10</v>
      </c>
    </row>
    <row r="636" spans="1:16">
      <c r="A636" t="str">
        <f t="shared" si="78"/>
        <v>12</v>
      </c>
      <c r="B636" t="str">
        <f t="shared" ca="1" si="79"/>
        <v>PU</v>
      </c>
      <c r="C636" t="s">
        <v>778</v>
      </c>
      <c r="D636" t="s">
        <v>1060</v>
      </c>
      <c r="E636">
        <f t="shared" ca="1" si="80"/>
        <v>0</v>
      </c>
      <c r="H636" t="str">
        <f t="shared" ca="1" si="81"/>
        <v>'READY PU'!</v>
      </c>
      <c r="I636">
        <f t="shared" ca="1" si="82"/>
        <v>0</v>
      </c>
      <c r="J636" t="str">
        <f t="shared" ca="1" si="83"/>
        <v>'READY PU'!</v>
      </c>
      <c r="K636">
        <f t="shared" ca="1" si="83"/>
        <v>0</v>
      </c>
      <c r="L636">
        <f t="shared" ca="1" si="83"/>
        <v>0</v>
      </c>
      <c r="M636">
        <f t="shared" ca="1" si="83"/>
        <v>0</v>
      </c>
      <c r="N636">
        <f t="shared" ca="1" si="83"/>
        <v>0</v>
      </c>
      <c r="O636" t="str">
        <f t="shared" ca="1" si="84"/>
        <v>d:T</v>
      </c>
      <c r="P636" t="str">
        <f t="shared" ca="1" si="85"/>
        <v>d10:T10</v>
      </c>
    </row>
    <row r="637" spans="1:16">
      <c r="A637" t="str">
        <f t="shared" si="78"/>
        <v>14</v>
      </c>
      <c r="B637" t="str">
        <f t="shared" ca="1" si="79"/>
        <v>PU</v>
      </c>
      <c r="C637" t="s">
        <v>778</v>
      </c>
      <c r="D637" t="s">
        <v>1061</v>
      </c>
      <c r="E637">
        <f t="shared" ca="1" si="80"/>
        <v>0</v>
      </c>
      <c r="H637" t="str">
        <f t="shared" ca="1" si="81"/>
        <v>'READY PU'!</v>
      </c>
      <c r="I637">
        <f t="shared" ca="1" si="82"/>
        <v>0</v>
      </c>
      <c r="J637" t="str">
        <f t="shared" ca="1" si="83"/>
        <v>'READY PU'!</v>
      </c>
      <c r="K637">
        <f t="shared" ca="1" si="83"/>
        <v>0</v>
      </c>
      <c r="L637">
        <f t="shared" ca="1" si="83"/>
        <v>0</v>
      </c>
      <c r="M637">
        <f t="shared" ca="1" si="83"/>
        <v>0</v>
      </c>
      <c r="N637">
        <f t="shared" ca="1" si="83"/>
        <v>0</v>
      </c>
      <c r="O637" t="str">
        <f t="shared" ca="1" si="84"/>
        <v>d:T</v>
      </c>
      <c r="P637" t="str">
        <f t="shared" ca="1" si="85"/>
        <v>d10:T10</v>
      </c>
    </row>
    <row r="638" spans="1:16">
      <c r="A638" t="str">
        <f t="shared" si="78"/>
        <v>01</v>
      </c>
      <c r="B638" t="str">
        <f t="shared" ca="1" si="79"/>
        <v>PU</v>
      </c>
      <c r="C638" t="s">
        <v>779</v>
      </c>
      <c r="D638" t="s">
        <v>1062</v>
      </c>
      <c r="E638">
        <f t="shared" ca="1" si="80"/>
        <v>0</v>
      </c>
      <c r="H638" t="str">
        <f t="shared" ca="1" si="81"/>
        <v>'READY PU'!</v>
      </c>
      <c r="I638">
        <f t="shared" ca="1" si="82"/>
        <v>0</v>
      </c>
      <c r="J638" t="str">
        <f t="shared" ca="1" si="83"/>
        <v>'READY PU'!</v>
      </c>
      <c r="K638">
        <f t="shared" ca="1" si="83"/>
        <v>0</v>
      </c>
      <c r="L638">
        <f t="shared" ca="1" si="83"/>
        <v>0</v>
      </c>
      <c r="M638">
        <f t="shared" ca="1" si="83"/>
        <v>0</v>
      </c>
      <c r="N638">
        <f t="shared" ca="1" si="83"/>
        <v>0</v>
      </c>
      <c r="O638" t="str">
        <f t="shared" ca="1" si="84"/>
        <v>d:T</v>
      </c>
      <c r="P638" t="str">
        <f t="shared" ca="1" si="85"/>
        <v>d10:T10</v>
      </c>
    </row>
    <row r="639" spans="1:16">
      <c r="A639" t="str">
        <f t="shared" si="78"/>
        <v>02</v>
      </c>
      <c r="B639" t="str">
        <f t="shared" ca="1" si="79"/>
        <v>PU</v>
      </c>
      <c r="C639" t="s">
        <v>779</v>
      </c>
      <c r="D639" t="s">
        <v>1063</v>
      </c>
      <c r="E639">
        <f t="shared" ca="1" si="80"/>
        <v>0</v>
      </c>
      <c r="H639" t="str">
        <f t="shared" ca="1" si="81"/>
        <v>'READY PU'!</v>
      </c>
      <c r="I639">
        <f t="shared" ca="1" si="82"/>
        <v>0</v>
      </c>
      <c r="J639" t="str">
        <f t="shared" ca="1" si="83"/>
        <v>'READY PU'!</v>
      </c>
      <c r="K639">
        <f t="shared" ca="1" si="83"/>
        <v>0</v>
      </c>
      <c r="L639">
        <f t="shared" ca="1" si="83"/>
        <v>0</v>
      </c>
      <c r="M639">
        <f t="shared" ca="1" si="83"/>
        <v>0</v>
      </c>
      <c r="N639">
        <f t="shared" ca="1" si="83"/>
        <v>0</v>
      </c>
      <c r="O639" t="str">
        <f t="shared" ca="1" si="84"/>
        <v>d:T</v>
      </c>
      <c r="P639" t="str">
        <f t="shared" ca="1" si="85"/>
        <v>d10:T10</v>
      </c>
    </row>
    <row r="640" spans="1:16">
      <c r="A640" t="str">
        <f t="shared" si="78"/>
        <v>03</v>
      </c>
      <c r="B640" t="str">
        <f t="shared" ca="1" si="79"/>
        <v>PU</v>
      </c>
      <c r="C640" t="s">
        <v>779</v>
      </c>
      <c r="D640" t="s">
        <v>1064</v>
      </c>
      <c r="E640">
        <f t="shared" ca="1" si="80"/>
        <v>0</v>
      </c>
      <c r="H640" t="str">
        <f t="shared" ca="1" si="81"/>
        <v>'READY PU'!</v>
      </c>
      <c r="I640">
        <f t="shared" ca="1" si="82"/>
        <v>0</v>
      </c>
      <c r="J640" t="str">
        <f t="shared" ca="1" si="83"/>
        <v>'READY PU'!</v>
      </c>
      <c r="K640">
        <f t="shared" ca="1" si="83"/>
        <v>0</v>
      </c>
      <c r="L640">
        <f t="shared" ca="1" si="83"/>
        <v>0</v>
      </c>
      <c r="M640">
        <f t="shared" ca="1" si="83"/>
        <v>0</v>
      </c>
      <c r="N640">
        <f t="shared" ca="1" si="83"/>
        <v>0</v>
      </c>
      <c r="O640" t="str">
        <f t="shared" ca="1" si="84"/>
        <v>d:T</v>
      </c>
      <c r="P640" t="str">
        <f t="shared" ca="1" si="85"/>
        <v>d10:T10</v>
      </c>
    </row>
    <row r="641" spans="1:16">
      <c r="A641" t="str">
        <f t="shared" si="78"/>
        <v>04</v>
      </c>
      <c r="B641" t="str">
        <f t="shared" ca="1" si="79"/>
        <v>PU</v>
      </c>
      <c r="C641" t="s">
        <v>779</v>
      </c>
      <c r="D641" t="s">
        <v>1065</v>
      </c>
      <c r="E641">
        <f t="shared" ca="1" si="80"/>
        <v>0</v>
      </c>
      <c r="H641" t="str">
        <f t="shared" ca="1" si="81"/>
        <v>'READY PU'!</v>
      </c>
      <c r="I641">
        <f t="shared" ca="1" si="82"/>
        <v>0</v>
      </c>
      <c r="J641" t="str">
        <f t="shared" ca="1" si="83"/>
        <v>'READY PU'!</v>
      </c>
      <c r="K641">
        <f t="shared" ca="1" si="83"/>
        <v>0</v>
      </c>
      <c r="L641">
        <f t="shared" ca="1" si="83"/>
        <v>0</v>
      </c>
      <c r="M641">
        <f t="shared" ca="1" si="83"/>
        <v>0</v>
      </c>
      <c r="N641">
        <f t="shared" ca="1" si="83"/>
        <v>0</v>
      </c>
      <c r="O641" t="str">
        <f t="shared" ca="1" si="84"/>
        <v>d:T</v>
      </c>
      <c r="P641" t="str">
        <f t="shared" ca="1" si="85"/>
        <v>d10:T10</v>
      </c>
    </row>
    <row r="642" spans="1:16">
      <c r="A642" t="str">
        <f t="shared" si="78"/>
        <v>05</v>
      </c>
      <c r="B642" t="str">
        <f t="shared" ca="1" si="79"/>
        <v>PU</v>
      </c>
      <c r="C642" t="s">
        <v>779</v>
      </c>
      <c r="D642" t="s">
        <v>1066</v>
      </c>
      <c r="E642">
        <f t="shared" ca="1" si="80"/>
        <v>0</v>
      </c>
      <c r="H642" t="str">
        <f t="shared" ca="1" si="81"/>
        <v>'READY PU'!</v>
      </c>
      <c r="I642">
        <f t="shared" ca="1" si="82"/>
        <v>0</v>
      </c>
      <c r="J642" t="str">
        <f t="shared" ca="1" si="83"/>
        <v>'READY PU'!</v>
      </c>
      <c r="K642">
        <f t="shared" ca="1" si="83"/>
        <v>0</v>
      </c>
      <c r="L642">
        <f t="shared" ca="1" si="83"/>
        <v>0</v>
      </c>
      <c r="M642">
        <f t="shared" ca="1" si="83"/>
        <v>0</v>
      </c>
      <c r="N642">
        <f t="shared" ca="1" si="83"/>
        <v>0</v>
      </c>
      <c r="O642" t="str">
        <f t="shared" ca="1" si="84"/>
        <v>d:T</v>
      </c>
      <c r="P642" t="str">
        <f t="shared" ca="1" si="85"/>
        <v>d10:T10</v>
      </c>
    </row>
    <row r="643" spans="1:16">
      <c r="A643" t="str">
        <f t="shared" si="78"/>
        <v>06</v>
      </c>
      <c r="B643" t="str">
        <f t="shared" ca="1" si="79"/>
        <v>PU</v>
      </c>
      <c r="C643" t="s">
        <v>779</v>
      </c>
      <c r="D643" t="s">
        <v>1067</v>
      </c>
      <c r="E643">
        <f t="shared" ca="1" si="80"/>
        <v>0</v>
      </c>
      <c r="H643" t="str">
        <f t="shared" ca="1" si="81"/>
        <v>'READY PU'!</v>
      </c>
      <c r="I643">
        <f t="shared" ca="1" si="82"/>
        <v>0</v>
      </c>
      <c r="J643" t="str">
        <f t="shared" ref="J643:N693" ca="1" si="86">IF(IFERROR(VLOOKUP($C643,INDIRECT(J$14&amp;"D:D"),1,FALSE),0)&lt;&gt;0,J$14,0)</f>
        <v>'READY PU'!</v>
      </c>
      <c r="K643">
        <f t="shared" ca="1" si="86"/>
        <v>0</v>
      </c>
      <c r="L643">
        <f t="shared" ca="1" si="86"/>
        <v>0</v>
      </c>
      <c r="M643">
        <f t="shared" ca="1" si="86"/>
        <v>0</v>
      </c>
      <c r="N643">
        <f t="shared" ca="1" si="86"/>
        <v>0</v>
      </c>
      <c r="O643" t="str">
        <f t="shared" ca="1" si="84"/>
        <v>d:T</v>
      </c>
      <c r="P643" t="str">
        <f t="shared" ca="1" si="85"/>
        <v>d10:T10</v>
      </c>
    </row>
    <row r="644" spans="1:16">
      <c r="A644" t="str">
        <f t="shared" si="78"/>
        <v>09</v>
      </c>
      <c r="B644" t="str">
        <f t="shared" ca="1" si="79"/>
        <v>PU</v>
      </c>
      <c r="C644" t="s">
        <v>779</v>
      </c>
      <c r="D644" t="s">
        <v>1068</v>
      </c>
      <c r="E644">
        <f t="shared" ca="1" si="80"/>
        <v>0</v>
      </c>
      <c r="H644" t="str">
        <f t="shared" ca="1" si="81"/>
        <v>'READY PU'!</v>
      </c>
      <c r="I644">
        <f t="shared" ca="1" si="82"/>
        <v>0</v>
      </c>
      <c r="J644" t="str">
        <f t="shared" ca="1" si="86"/>
        <v>'READY PU'!</v>
      </c>
      <c r="K644">
        <f t="shared" ca="1" si="86"/>
        <v>0</v>
      </c>
      <c r="L644">
        <f t="shared" ca="1" si="86"/>
        <v>0</v>
      </c>
      <c r="M644">
        <f t="shared" ca="1" si="86"/>
        <v>0</v>
      </c>
      <c r="N644">
        <f t="shared" ca="1" si="86"/>
        <v>0</v>
      </c>
      <c r="O644" t="str">
        <f t="shared" ca="1" si="84"/>
        <v>d:T</v>
      </c>
      <c r="P644" t="str">
        <f t="shared" ca="1" si="85"/>
        <v>d10:T10</v>
      </c>
    </row>
    <row r="645" spans="1:16">
      <c r="A645" t="str">
        <f t="shared" si="78"/>
        <v>11</v>
      </c>
      <c r="B645" t="str">
        <f t="shared" ca="1" si="79"/>
        <v>PU</v>
      </c>
      <c r="C645" t="s">
        <v>779</v>
      </c>
      <c r="D645" t="s">
        <v>1069</v>
      </c>
      <c r="E645">
        <f t="shared" ca="1" si="80"/>
        <v>0</v>
      </c>
      <c r="H645" t="str">
        <f t="shared" ca="1" si="81"/>
        <v>'READY PU'!</v>
      </c>
      <c r="I645">
        <f t="shared" ca="1" si="82"/>
        <v>0</v>
      </c>
      <c r="J645" t="str">
        <f t="shared" ca="1" si="86"/>
        <v>'READY PU'!</v>
      </c>
      <c r="K645">
        <f t="shared" ca="1" si="86"/>
        <v>0</v>
      </c>
      <c r="L645">
        <f t="shared" ca="1" si="86"/>
        <v>0</v>
      </c>
      <c r="M645">
        <f t="shared" ca="1" si="86"/>
        <v>0</v>
      </c>
      <c r="N645">
        <f t="shared" ca="1" si="86"/>
        <v>0</v>
      </c>
      <c r="O645" t="str">
        <f t="shared" ca="1" si="84"/>
        <v>d:T</v>
      </c>
      <c r="P645" t="str">
        <f t="shared" ca="1" si="85"/>
        <v>d10:T10</v>
      </c>
    </row>
    <row r="646" spans="1:16">
      <c r="A646" t="str">
        <f t="shared" si="78"/>
        <v>12</v>
      </c>
      <c r="B646" t="str">
        <f t="shared" ca="1" si="79"/>
        <v>PU</v>
      </c>
      <c r="C646" t="s">
        <v>779</v>
      </c>
      <c r="D646" t="s">
        <v>1070</v>
      </c>
      <c r="E646">
        <f t="shared" ca="1" si="80"/>
        <v>0</v>
      </c>
      <c r="H646" t="str">
        <f t="shared" ca="1" si="81"/>
        <v>'READY PU'!</v>
      </c>
      <c r="I646">
        <f t="shared" ca="1" si="82"/>
        <v>0</v>
      </c>
      <c r="J646" t="str">
        <f t="shared" ca="1" si="86"/>
        <v>'READY PU'!</v>
      </c>
      <c r="K646">
        <f t="shared" ca="1" si="86"/>
        <v>0</v>
      </c>
      <c r="L646">
        <f t="shared" ca="1" si="86"/>
        <v>0</v>
      </c>
      <c r="M646">
        <f t="shared" ca="1" si="86"/>
        <v>0</v>
      </c>
      <c r="N646">
        <f t="shared" ca="1" si="86"/>
        <v>0</v>
      </c>
      <c r="O646" t="str">
        <f t="shared" ca="1" si="84"/>
        <v>d:T</v>
      </c>
      <c r="P646" t="str">
        <f t="shared" ca="1" si="85"/>
        <v>d10:T10</v>
      </c>
    </row>
    <row r="647" spans="1:16">
      <c r="A647" t="str">
        <f t="shared" si="78"/>
        <v>14</v>
      </c>
      <c r="B647" t="str">
        <f t="shared" ca="1" si="79"/>
        <v>PU</v>
      </c>
      <c r="C647" t="s">
        <v>779</v>
      </c>
      <c r="D647" t="s">
        <v>1071</v>
      </c>
      <c r="E647">
        <f t="shared" ca="1" si="80"/>
        <v>0</v>
      </c>
      <c r="H647" t="str">
        <f t="shared" ca="1" si="81"/>
        <v>'READY PU'!</v>
      </c>
      <c r="I647">
        <f t="shared" ca="1" si="82"/>
        <v>0</v>
      </c>
      <c r="J647" t="str">
        <f t="shared" ca="1" si="86"/>
        <v>'READY PU'!</v>
      </c>
      <c r="K647">
        <f t="shared" ca="1" si="86"/>
        <v>0</v>
      </c>
      <c r="L647">
        <f t="shared" ca="1" si="86"/>
        <v>0</v>
      </c>
      <c r="M647">
        <f t="shared" ca="1" si="86"/>
        <v>0</v>
      </c>
      <c r="N647">
        <f t="shared" ca="1" si="86"/>
        <v>0</v>
      </c>
      <c r="O647" t="str">
        <f t="shared" ca="1" si="84"/>
        <v>d:T</v>
      </c>
      <c r="P647" t="str">
        <f t="shared" ca="1" si="85"/>
        <v>d10:T10</v>
      </c>
    </row>
    <row r="648" spans="1:16">
      <c r="A648" t="str">
        <f t="shared" si="78"/>
        <v>01</v>
      </c>
      <c r="B648" t="str">
        <f t="shared" ca="1" si="79"/>
        <v>PU</v>
      </c>
      <c r="C648" t="s">
        <v>780</v>
      </c>
      <c r="D648" t="s">
        <v>1072</v>
      </c>
      <c r="E648">
        <f t="shared" ca="1" si="80"/>
        <v>0</v>
      </c>
      <c r="H648" t="str">
        <f t="shared" ca="1" si="81"/>
        <v>'READY PU'!</v>
      </c>
      <c r="I648">
        <f t="shared" ca="1" si="82"/>
        <v>0</v>
      </c>
      <c r="J648" t="str">
        <f t="shared" ca="1" si="86"/>
        <v>'READY PU'!</v>
      </c>
      <c r="K648">
        <f t="shared" ca="1" si="86"/>
        <v>0</v>
      </c>
      <c r="L648">
        <f t="shared" ca="1" si="86"/>
        <v>0</v>
      </c>
      <c r="M648">
        <f t="shared" ca="1" si="86"/>
        <v>0</v>
      </c>
      <c r="N648">
        <f t="shared" ca="1" si="86"/>
        <v>0</v>
      </c>
      <c r="O648" t="str">
        <f t="shared" ca="1" si="84"/>
        <v>d:T</v>
      </c>
      <c r="P648" t="str">
        <f t="shared" ca="1" si="85"/>
        <v>d10:T10</v>
      </c>
    </row>
    <row r="649" spans="1:16">
      <c r="A649" t="str">
        <f t="shared" si="78"/>
        <v>02</v>
      </c>
      <c r="B649" t="str">
        <f t="shared" ca="1" si="79"/>
        <v>PU</v>
      </c>
      <c r="C649" t="s">
        <v>780</v>
      </c>
      <c r="D649" t="s">
        <v>1073</v>
      </c>
      <c r="E649">
        <f t="shared" ca="1" si="80"/>
        <v>0</v>
      </c>
      <c r="H649" t="str">
        <f t="shared" ca="1" si="81"/>
        <v>'READY PU'!</v>
      </c>
      <c r="I649">
        <f t="shared" ca="1" si="82"/>
        <v>0</v>
      </c>
      <c r="J649" t="str">
        <f t="shared" ca="1" si="86"/>
        <v>'READY PU'!</v>
      </c>
      <c r="K649">
        <f t="shared" ca="1" si="86"/>
        <v>0</v>
      </c>
      <c r="L649">
        <f t="shared" ca="1" si="86"/>
        <v>0</v>
      </c>
      <c r="M649">
        <f t="shared" ca="1" si="86"/>
        <v>0</v>
      </c>
      <c r="N649">
        <f t="shared" ca="1" si="86"/>
        <v>0</v>
      </c>
      <c r="O649" t="str">
        <f t="shared" ca="1" si="84"/>
        <v>d:T</v>
      </c>
      <c r="P649" t="str">
        <f t="shared" ca="1" si="85"/>
        <v>d10:T10</v>
      </c>
    </row>
    <row r="650" spans="1:16">
      <c r="A650" t="str">
        <f t="shared" si="78"/>
        <v>03</v>
      </c>
      <c r="B650" t="str">
        <f t="shared" ca="1" si="79"/>
        <v>PU</v>
      </c>
      <c r="C650" t="s">
        <v>780</v>
      </c>
      <c r="D650" t="s">
        <v>1074</v>
      </c>
      <c r="E650">
        <f t="shared" ca="1" si="80"/>
        <v>0</v>
      </c>
      <c r="H650" t="str">
        <f t="shared" ca="1" si="81"/>
        <v>'READY PU'!</v>
      </c>
      <c r="I650">
        <f t="shared" ca="1" si="82"/>
        <v>0</v>
      </c>
      <c r="J650" t="str">
        <f t="shared" ca="1" si="86"/>
        <v>'READY PU'!</v>
      </c>
      <c r="K650">
        <f t="shared" ca="1" si="86"/>
        <v>0</v>
      </c>
      <c r="L650">
        <f t="shared" ca="1" si="86"/>
        <v>0</v>
      </c>
      <c r="M650">
        <f t="shared" ca="1" si="86"/>
        <v>0</v>
      </c>
      <c r="N650">
        <f t="shared" ca="1" si="86"/>
        <v>0</v>
      </c>
      <c r="O650" t="str">
        <f t="shared" ca="1" si="84"/>
        <v>d:T</v>
      </c>
      <c r="P650" t="str">
        <f t="shared" ca="1" si="85"/>
        <v>d10:T10</v>
      </c>
    </row>
    <row r="651" spans="1:16">
      <c r="A651" t="str">
        <f t="shared" si="78"/>
        <v>04</v>
      </c>
      <c r="B651" t="str">
        <f t="shared" ca="1" si="79"/>
        <v>PU</v>
      </c>
      <c r="C651" t="s">
        <v>780</v>
      </c>
      <c r="D651" t="s">
        <v>1075</v>
      </c>
      <c r="E651">
        <f t="shared" ca="1" si="80"/>
        <v>0</v>
      </c>
      <c r="H651" t="str">
        <f t="shared" ca="1" si="81"/>
        <v>'READY PU'!</v>
      </c>
      <c r="I651">
        <f t="shared" ca="1" si="82"/>
        <v>0</v>
      </c>
      <c r="J651" t="str">
        <f t="shared" ca="1" si="86"/>
        <v>'READY PU'!</v>
      </c>
      <c r="K651">
        <f t="shared" ca="1" si="86"/>
        <v>0</v>
      </c>
      <c r="L651">
        <f t="shared" ca="1" si="86"/>
        <v>0</v>
      </c>
      <c r="M651">
        <f t="shared" ca="1" si="86"/>
        <v>0</v>
      </c>
      <c r="N651">
        <f t="shared" ca="1" si="86"/>
        <v>0</v>
      </c>
      <c r="O651" t="str">
        <f t="shared" ca="1" si="84"/>
        <v>d:T</v>
      </c>
      <c r="P651" t="str">
        <f t="shared" ca="1" si="85"/>
        <v>d10:T10</v>
      </c>
    </row>
    <row r="652" spans="1:16">
      <c r="A652" t="str">
        <f t="shared" si="78"/>
        <v>05</v>
      </c>
      <c r="B652" t="str">
        <f t="shared" ca="1" si="79"/>
        <v>PU</v>
      </c>
      <c r="C652" t="s">
        <v>780</v>
      </c>
      <c r="D652" t="s">
        <v>1076</v>
      </c>
      <c r="E652">
        <f t="shared" ca="1" si="80"/>
        <v>0</v>
      </c>
      <c r="H652" t="str">
        <f t="shared" ca="1" si="81"/>
        <v>'READY PU'!</v>
      </c>
      <c r="I652">
        <f t="shared" ca="1" si="82"/>
        <v>0</v>
      </c>
      <c r="J652" t="str">
        <f t="shared" ca="1" si="86"/>
        <v>'READY PU'!</v>
      </c>
      <c r="K652">
        <f t="shared" ca="1" si="86"/>
        <v>0</v>
      </c>
      <c r="L652">
        <f t="shared" ca="1" si="86"/>
        <v>0</v>
      </c>
      <c r="M652">
        <f t="shared" ca="1" si="86"/>
        <v>0</v>
      </c>
      <c r="N652">
        <f t="shared" ca="1" si="86"/>
        <v>0</v>
      </c>
      <c r="O652" t="str">
        <f t="shared" ca="1" si="84"/>
        <v>d:T</v>
      </c>
      <c r="P652" t="str">
        <f t="shared" ca="1" si="85"/>
        <v>d10:T10</v>
      </c>
    </row>
    <row r="653" spans="1:16">
      <c r="A653" t="str">
        <f t="shared" si="78"/>
        <v>06</v>
      </c>
      <c r="B653" t="str">
        <f t="shared" ca="1" si="79"/>
        <v>PU</v>
      </c>
      <c r="C653" t="s">
        <v>780</v>
      </c>
      <c r="D653" t="s">
        <v>1077</v>
      </c>
      <c r="E653">
        <f t="shared" ca="1" si="80"/>
        <v>0</v>
      </c>
      <c r="H653" t="str">
        <f t="shared" ca="1" si="81"/>
        <v>'READY PU'!</v>
      </c>
      <c r="I653">
        <f t="shared" ca="1" si="82"/>
        <v>0</v>
      </c>
      <c r="J653" t="str">
        <f t="shared" ca="1" si="86"/>
        <v>'READY PU'!</v>
      </c>
      <c r="K653">
        <f t="shared" ca="1" si="86"/>
        <v>0</v>
      </c>
      <c r="L653">
        <f t="shared" ca="1" si="86"/>
        <v>0</v>
      </c>
      <c r="M653">
        <f t="shared" ca="1" si="86"/>
        <v>0</v>
      </c>
      <c r="N653">
        <f t="shared" ca="1" si="86"/>
        <v>0</v>
      </c>
      <c r="O653" t="str">
        <f t="shared" ca="1" si="84"/>
        <v>d:T</v>
      </c>
      <c r="P653" t="str">
        <f t="shared" ca="1" si="85"/>
        <v>d10:T10</v>
      </c>
    </row>
    <row r="654" spans="1:16">
      <c r="A654" t="str">
        <f t="shared" si="78"/>
        <v>09</v>
      </c>
      <c r="B654" t="str">
        <f t="shared" ca="1" si="79"/>
        <v>PU</v>
      </c>
      <c r="C654" t="s">
        <v>780</v>
      </c>
      <c r="D654" t="s">
        <v>1078</v>
      </c>
      <c r="E654">
        <f t="shared" ca="1" si="80"/>
        <v>0</v>
      </c>
      <c r="H654" t="str">
        <f t="shared" ca="1" si="81"/>
        <v>'READY PU'!</v>
      </c>
      <c r="I654">
        <f t="shared" ca="1" si="82"/>
        <v>0</v>
      </c>
      <c r="J654" t="str">
        <f t="shared" ca="1" si="86"/>
        <v>'READY PU'!</v>
      </c>
      <c r="K654">
        <f t="shared" ca="1" si="86"/>
        <v>0</v>
      </c>
      <c r="L654">
        <f t="shared" ca="1" si="86"/>
        <v>0</v>
      </c>
      <c r="M654">
        <f t="shared" ca="1" si="86"/>
        <v>0</v>
      </c>
      <c r="N654">
        <f t="shared" ca="1" si="86"/>
        <v>0</v>
      </c>
      <c r="O654" t="str">
        <f t="shared" ca="1" si="84"/>
        <v>d:T</v>
      </c>
      <c r="P654" t="str">
        <f t="shared" ca="1" si="85"/>
        <v>d10:T10</v>
      </c>
    </row>
    <row r="655" spans="1:16">
      <c r="A655" t="str">
        <f t="shared" si="78"/>
        <v>11</v>
      </c>
      <c r="B655" t="str">
        <f t="shared" ca="1" si="79"/>
        <v>PU</v>
      </c>
      <c r="C655" t="s">
        <v>780</v>
      </c>
      <c r="D655" t="s">
        <v>1079</v>
      </c>
      <c r="E655">
        <f t="shared" ca="1" si="80"/>
        <v>0</v>
      </c>
      <c r="H655" t="str">
        <f t="shared" ca="1" si="81"/>
        <v>'READY PU'!</v>
      </c>
      <c r="I655">
        <f t="shared" ca="1" si="82"/>
        <v>0</v>
      </c>
      <c r="J655" t="str">
        <f t="shared" ca="1" si="86"/>
        <v>'READY PU'!</v>
      </c>
      <c r="K655">
        <f t="shared" ca="1" si="86"/>
        <v>0</v>
      </c>
      <c r="L655">
        <f t="shared" ca="1" si="86"/>
        <v>0</v>
      </c>
      <c r="M655">
        <f t="shared" ca="1" si="86"/>
        <v>0</v>
      </c>
      <c r="N655">
        <f t="shared" ca="1" si="86"/>
        <v>0</v>
      </c>
      <c r="O655" t="str">
        <f t="shared" ca="1" si="84"/>
        <v>d:T</v>
      </c>
      <c r="P655" t="str">
        <f t="shared" ca="1" si="85"/>
        <v>d10:T10</v>
      </c>
    </row>
    <row r="656" spans="1:16">
      <c r="A656" t="str">
        <f t="shared" ref="A656:A719" si="87">MID(D656,LEN(C656)+2,LEN(D656)-LEN(C656))</f>
        <v>12</v>
      </c>
      <c r="B656" t="str">
        <f t="shared" ref="B656:B719" ca="1" si="88">VLOOKUP(H656,$A$1:$K$6,11,FALSE)</f>
        <v>PU</v>
      </c>
      <c r="C656" t="s">
        <v>780</v>
      </c>
      <c r="D656" t="s">
        <v>1080</v>
      </c>
      <c r="E656">
        <f t="shared" ref="E656:E719" ca="1" si="89">IFERROR(VLOOKUP(C656,INDIRECT($H656&amp;$O656),MATCH($A656,INDIRECT($H656&amp;$P656),0),FALSE),0)</f>
        <v>0</v>
      </c>
      <c r="H656" t="str">
        <f t="shared" ref="H656:H719" ca="1" si="90">IF(I656&lt;&gt;0,I656,IF(J656&lt;&gt;0,J656,IF(K656&lt;&gt;0,K656,IF(L656&lt;&gt;0,L656,IF(M656&lt;&gt;0,M656,N656)))))</f>
        <v>'READY PU'!</v>
      </c>
      <c r="I656">
        <f t="shared" ref="I656:I719" ca="1" si="91">IF(IFERROR(VLOOKUP($C656,INDIRECT(I$14&amp;"E:E"),1,FALSE),0)&lt;&gt;0,I$14,0)</f>
        <v>0</v>
      </c>
      <c r="J656" t="str">
        <f t="shared" ca="1" si="86"/>
        <v>'READY PU'!</v>
      </c>
      <c r="K656">
        <f t="shared" ca="1" si="86"/>
        <v>0</v>
      </c>
      <c r="L656">
        <f t="shared" ca="1" si="86"/>
        <v>0</v>
      </c>
      <c r="M656">
        <f t="shared" ca="1" si="86"/>
        <v>0</v>
      </c>
      <c r="N656">
        <f t="shared" ca="1" si="86"/>
        <v>0</v>
      </c>
      <c r="O656" t="str">
        <f t="shared" ref="O656:O719" ca="1" si="92">VLOOKUP($H656,$G$8:$I$13,2,FALSE)</f>
        <v>d:T</v>
      </c>
      <c r="P656" t="str">
        <f t="shared" ref="P656:P719" ca="1" si="93">VLOOKUP($H656,$G$8:$I$13,3,FALSE)</f>
        <v>d10:T10</v>
      </c>
    </row>
    <row r="657" spans="1:16">
      <c r="A657" t="str">
        <f t="shared" si="87"/>
        <v>14</v>
      </c>
      <c r="B657" t="str">
        <f t="shared" ca="1" si="88"/>
        <v>PU</v>
      </c>
      <c r="C657" t="s">
        <v>780</v>
      </c>
      <c r="D657" t="s">
        <v>1081</v>
      </c>
      <c r="E657">
        <f t="shared" ca="1" si="89"/>
        <v>0</v>
      </c>
      <c r="H657" t="str">
        <f t="shared" ca="1" si="90"/>
        <v>'READY PU'!</v>
      </c>
      <c r="I657">
        <f t="shared" ca="1" si="91"/>
        <v>0</v>
      </c>
      <c r="J657" t="str">
        <f t="shared" ca="1" si="86"/>
        <v>'READY PU'!</v>
      </c>
      <c r="K657">
        <f t="shared" ca="1" si="86"/>
        <v>0</v>
      </c>
      <c r="L657">
        <f t="shared" ca="1" si="86"/>
        <v>0</v>
      </c>
      <c r="M657">
        <f t="shared" ca="1" si="86"/>
        <v>0</v>
      </c>
      <c r="N657">
        <f t="shared" ca="1" si="86"/>
        <v>0</v>
      </c>
      <c r="O657" t="str">
        <f t="shared" ca="1" si="92"/>
        <v>d:T</v>
      </c>
      <c r="P657" t="str">
        <f t="shared" ca="1" si="93"/>
        <v>d10:T10</v>
      </c>
    </row>
    <row r="658" spans="1:16">
      <c r="A658" t="str">
        <f t="shared" si="87"/>
        <v>01</v>
      </c>
      <c r="B658" t="str">
        <f t="shared" ca="1" si="88"/>
        <v>PU</v>
      </c>
      <c r="C658" t="s">
        <v>781</v>
      </c>
      <c r="D658" t="s">
        <v>1082</v>
      </c>
      <c r="E658">
        <f t="shared" ca="1" si="89"/>
        <v>0</v>
      </c>
      <c r="H658" t="str">
        <f t="shared" ca="1" si="90"/>
        <v>'READY PU'!</v>
      </c>
      <c r="I658">
        <f t="shared" ca="1" si="91"/>
        <v>0</v>
      </c>
      <c r="J658" t="str">
        <f t="shared" ca="1" si="86"/>
        <v>'READY PU'!</v>
      </c>
      <c r="K658">
        <f t="shared" ca="1" si="86"/>
        <v>0</v>
      </c>
      <c r="L658">
        <f t="shared" ca="1" si="86"/>
        <v>0</v>
      </c>
      <c r="M658">
        <f t="shared" ca="1" si="86"/>
        <v>0</v>
      </c>
      <c r="N658">
        <f t="shared" ca="1" si="86"/>
        <v>0</v>
      </c>
      <c r="O658" t="str">
        <f t="shared" ca="1" si="92"/>
        <v>d:T</v>
      </c>
      <c r="P658" t="str">
        <f t="shared" ca="1" si="93"/>
        <v>d10:T10</v>
      </c>
    </row>
    <row r="659" spans="1:16">
      <c r="A659" t="str">
        <f t="shared" si="87"/>
        <v>02</v>
      </c>
      <c r="B659" t="str">
        <f t="shared" ca="1" si="88"/>
        <v>PU</v>
      </c>
      <c r="C659" t="s">
        <v>781</v>
      </c>
      <c r="D659" t="s">
        <v>1083</v>
      </c>
      <c r="E659">
        <f t="shared" ca="1" si="89"/>
        <v>0</v>
      </c>
      <c r="H659" t="str">
        <f t="shared" ca="1" si="90"/>
        <v>'READY PU'!</v>
      </c>
      <c r="I659">
        <f t="shared" ca="1" si="91"/>
        <v>0</v>
      </c>
      <c r="J659" t="str">
        <f t="shared" ca="1" si="86"/>
        <v>'READY PU'!</v>
      </c>
      <c r="K659">
        <f t="shared" ca="1" si="86"/>
        <v>0</v>
      </c>
      <c r="L659">
        <f t="shared" ca="1" si="86"/>
        <v>0</v>
      </c>
      <c r="M659">
        <f t="shared" ca="1" si="86"/>
        <v>0</v>
      </c>
      <c r="N659">
        <f t="shared" ca="1" si="86"/>
        <v>0</v>
      </c>
      <c r="O659" t="str">
        <f t="shared" ca="1" si="92"/>
        <v>d:T</v>
      </c>
      <c r="P659" t="str">
        <f t="shared" ca="1" si="93"/>
        <v>d10:T10</v>
      </c>
    </row>
    <row r="660" spans="1:16">
      <c r="A660" t="str">
        <f t="shared" si="87"/>
        <v>03</v>
      </c>
      <c r="B660" t="str">
        <f t="shared" ca="1" si="88"/>
        <v>PU</v>
      </c>
      <c r="C660" t="s">
        <v>781</v>
      </c>
      <c r="D660" t="s">
        <v>1084</v>
      </c>
      <c r="E660">
        <f t="shared" ca="1" si="89"/>
        <v>0</v>
      </c>
      <c r="H660" t="str">
        <f t="shared" ca="1" si="90"/>
        <v>'READY PU'!</v>
      </c>
      <c r="I660">
        <f t="shared" ca="1" si="91"/>
        <v>0</v>
      </c>
      <c r="J660" t="str">
        <f t="shared" ca="1" si="86"/>
        <v>'READY PU'!</v>
      </c>
      <c r="K660">
        <f t="shared" ca="1" si="86"/>
        <v>0</v>
      </c>
      <c r="L660">
        <f t="shared" ca="1" si="86"/>
        <v>0</v>
      </c>
      <c r="M660">
        <f t="shared" ca="1" si="86"/>
        <v>0</v>
      </c>
      <c r="N660">
        <f t="shared" ca="1" si="86"/>
        <v>0</v>
      </c>
      <c r="O660" t="str">
        <f t="shared" ca="1" si="92"/>
        <v>d:T</v>
      </c>
      <c r="P660" t="str">
        <f t="shared" ca="1" si="93"/>
        <v>d10:T10</v>
      </c>
    </row>
    <row r="661" spans="1:16">
      <c r="A661" t="str">
        <f t="shared" si="87"/>
        <v>04</v>
      </c>
      <c r="B661" t="str">
        <f t="shared" ca="1" si="88"/>
        <v>PU</v>
      </c>
      <c r="C661" t="s">
        <v>781</v>
      </c>
      <c r="D661" t="s">
        <v>1085</v>
      </c>
      <c r="E661">
        <f t="shared" ca="1" si="89"/>
        <v>0</v>
      </c>
      <c r="H661" t="str">
        <f t="shared" ca="1" si="90"/>
        <v>'READY PU'!</v>
      </c>
      <c r="I661">
        <f t="shared" ca="1" si="91"/>
        <v>0</v>
      </c>
      <c r="J661" t="str">
        <f t="shared" ca="1" si="86"/>
        <v>'READY PU'!</v>
      </c>
      <c r="K661">
        <f t="shared" ca="1" si="86"/>
        <v>0</v>
      </c>
      <c r="L661">
        <f t="shared" ca="1" si="86"/>
        <v>0</v>
      </c>
      <c r="M661">
        <f t="shared" ca="1" si="86"/>
        <v>0</v>
      </c>
      <c r="N661">
        <f t="shared" ca="1" si="86"/>
        <v>0</v>
      </c>
      <c r="O661" t="str">
        <f t="shared" ca="1" si="92"/>
        <v>d:T</v>
      </c>
      <c r="P661" t="str">
        <f t="shared" ca="1" si="93"/>
        <v>d10:T10</v>
      </c>
    </row>
    <row r="662" spans="1:16">
      <c r="A662" t="str">
        <f t="shared" si="87"/>
        <v>05</v>
      </c>
      <c r="B662" t="str">
        <f t="shared" ca="1" si="88"/>
        <v>PU</v>
      </c>
      <c r="C662" t="s">
        <v>781</v>
      </c>
      <c r="D662" t="s">
        <v>1086</v>
      </c>
      <c r="E662">
        <f t="shared" ca="1" si="89"/>
        <v>0</v>
      </c>
      <c r="H662" t="str">
        <f t="shared" ca="1" si="90"/>
        <v>'READY PU'!</v>
      </c>
      <c r="I662">
        <f t="shared" ca="1" si="91"/>
        <v>0</v>
      </c>
      <c r="J662" t="str">
        <f t="shared" ca="1" si="86"/>
        <v>'READY PU'!</v>
      </c>
      <c r="K662">
        <f t="shared" ca="1" si="86"/>
        <v>0</v>
      </c>
      <c r="L662">
        <f t="shared" ca="1" si="86"/>
        <v>0</v>
      </c>
      <c r="M662">
        <f t="shared" ca="1" si="86"/>
        <v>0</v>
      </c>
      <c r="N662">
        <f t="shared" ca="1" si="86"/>
        <v>0</v>
      </c>
      <c r="O662" t="str">
        <f t="shared" ca="1" si="92"/>
        <v>d:T</v>
      </c>
      <c r="P662" t="str">
        <f t="shared" ca="1" si="93"/>
        <v>d10:T10</v>
      </c>
    </row>
    <row r="663" spans="1:16">
      <c r="A663" t="str">
        <f t="shared" si="87"/>
        <v>06</v>
      </c>
      <c r="B663" t="str">
        <f t="shared" ca="1" si="88"/>
        <v>PU</v>
      </c>
      <c r="C663" t="s">
        <v>781</v>
      </c>
      <c r="D663" t="s">
        <v>1087</v>
      </c>
      <c r="E663">
        <f t="shared" ca="1" si="89"/>
        <v>0</v>
      </c>
      <c r="H663" t="str">
        <f t="shared" ca="1" si="90"/>
        <v>'READY PU'!</v>
      </c>
      <c r="I663">
        <f t="shared" ca="1" si="91"/>
        <v>0</v>
      </c>
      <c r="J663" t="str">
        <f t="shared" ca="1" si="86"/>
        <v>'READY PU'!</v>
      </c>
      <c r="K663">
        <f t="shared" ca="1" si="86"/>
        <v>0</v>
      </c>
      <c r="L663">
        <f t="shared" ca="1" si="86"/>
        <v>0</v>
      </c>
      <c r="M663">
        <f t="shared" ca="1" si="86"/>
        <v>0</v>
      </c>
      <c r="N663">
        <f t="shared" ca="1" si="86"/>
        <v>0</v>
      </c>
      <c r="O663" t="str">
        <f t="shared" ca="1" si="92"/>
        <v>d:T</v>
      </c>
      <c r="P663" t="str">
        <f t="shared" ca="1" si="93"/>
        <v>d10:T10</v>
      </c>
    </row>
    <row r="664" spans="1:16">
      <c r="A664" t="str">
        <f t="shared" si="87"/>
        <v>09</v>
      </c>
      <c r="B664" t="str">
        <f t="shared" ca="1" si="88"/>
        <v>PU</v>
      </c>
      <c r="C664" t="s">
        <v>781</v>
      </c>
      <c r="D664" t="s">
        <v>1088</v>
      </c>
      <c r="E664">
        <f t="shared" ca="1" si="89"/>
        <v>0</v>
      </c>
      <c r="H664" t="str">
        <f t="shared" ca="1" si="90"/>
        <v>'READY PU'!</v>
      </c>
      <c r="I664">
        <f t="shared" ca="1" si="91"/>
        <v>0</v>
      </c>
      <c r="J664" t="str">
        <f t="shared" ca="1" si="86"/>
        <v>'READY PU'!</v>
      </c>
      <c r="K664">
        <f t="shared" ca="1" si="86"/>
        <v>0</v>
      </c>
      <c r="L664">
        <f t="shared" ca="1" si="86"/>
        <v>0</v>
      </c>
      <c r="M664">
        <f t="shared" ca="1" si="86"/>
        <v>0</v>
      </c>
      <c r="N664">
        <f t="shared" ca="1" si="86"/>
        <v>0</v>
      </c>
      <c r="O664" t="str">
        <f t="shared" ca="1" si="92"/>
        <v>d:T</v>
      </c>
      <c r="P664" t="str">
        <f t="shared" ca="1" si="93"/>
        <v>d10:T10</v>
      </c>
    </row>
    <row r="665" spans="1:16">
      <c r="A665" t="str">
        <f t="shared" si="87"/>
        <v>11</v>
      </c>
      <c r="B665" t="str">
        <f t="shared" ca="1" si="88"/>
        <v>PU</v>
      </c>
      <c r="C665" t="s">
        <v>781</v>
      </c>
      <c r="D665" t="s">
        <v>1089</v>
      </c>
      <c r="E665">
        <f t="shared" ca="1" si="89"/>
        <v>0</v>
      </c>
      <c r="H665" t="str">
        <f t="shared" ca="1" si="90"/>
        <v>'READY PU'!</v>
      </c>
      <c r="I665">
        <f t="shared" ca="1" si="91"/>
        <v>0</v>
      </c>
      <c r="J665" t="str">
        <f t="shared" ca="1" si="86"/>
        <v>'READY PU'!</v>
      </c>
      <c r="K665">
        <f t="shared" ca="1" si="86"/>
        <v>0</v>
      </c>
      <c r="L665">
        <f t="shared" ca="1" si="86"/>
        <v>0</v>
      </c>
      <c r="M665">
        <f t="shared" ca="1" si="86"/>
        <v>0</v>
      </c>
      <c r="N665">
        <f t="shared" ca="1" si="86"/>
        <v>0</v>
      </c>
      <c r="O665" t="str">
        <f t="shared" ca="1" si="92"/>
        <v>d:T</v>
      </c>
      <c r="P665" t="str">
        <f t="shared" ca="1" si="93"/>
        <v>d10:T10</v>
      </c>
    </row>
    <row r="666" spans="1:16">
      <c r="A666" t="str">
        <f t="shared" si="87"/>
        <v>12</v>
      </c>
      <c r="B666" t="str">
        <f t="shared" ca="1" si="88"/>
        <v>PU</v>
      </c>
      <c r="C666" t="s">
        <v>781</v>
      </c>
      <c r="D666" t="s">
        <v>1090</v>
      </c>
      <c r="E666">
        <f t="shared" ca="1" si="89"/>
        <v>0</v>
      </c>
      <c r="H666" t="str">
        <f t="shared" ca="1" si="90"/>
        <v>'READY PU'!</v>
      </c>
      <c r="I666">
        <f t="shared" ca="1" si="91"/>
        <v>0</v>
      </c>
      <c r="J666" t="str">
        <f t="shared" ca="1" si="86"/>
        <v>'READY PU'!</v>
      </c>
      <c r="K666">
        <f t="shared" ca="1" si="86"/>
        <v>0</v>
      </c>
      <c r="L666">
        <f t="shared" ca="1" si="86"/>
        <v>0</v>
      </c>
      <c r="M666">
        <f t="shared" ca="1" si="86"/>
        <v>0</v>
      </c>
      <c r="N666">
        <f t="shared" ca="1" si="86"/>
        <v>0</v>
      </c>
      <c r="O666" t="str">
        <f t="shared" ca="1" si="92"/>
        <v>d:T</v>
      </c>
      <c r="P666" t="str">
        <f t="shared" ca="1" si="93"/>
        <v>d10:T10</v>
      </c>
    </row>
    <row r="667" spans="1:16">
      <c r="A667" t="str">
        <f t="shared" si="87"/>
        <v>14</v>
      </c>
      <c r="B667" t="str">
        <f t="shared" ca="1" si="88"/>
        <v>PU</v>
      </c>
      <c r="C667" t="s">
        <v>781</v>
      </c>
      <c r="D667" t="s">
        <v>1091</v>
      </c>
      <c r="E667">
        <f t="shared" ca="1" si="89"/>
        <v>0</v>
      </c>
      <c r="H667" t="str">
        <f t="shared" ca="1" si="90"/>
        <v>'READY PU'!</v>
      </c>
      <c r="I667">
        <f t="shared" ca="1" si="91"/>
        <v>0</v>
      </c>
      <c r="J667" t="str">
        <f t="shared" ca="1" si="86"/>
        <v>'READY PU'!</v>
      </c>
      <c r="K667">
        <f t="shared" ca="1" si="86"/>
        <v>0</v>
      </c>
      <c r="L667">
        <f t="shared" ca="1" si="86"/>
        <v>0</v>
      </c>
      <c r="M667">
        <f t="shared" ca="1" si="86"/>
        <v>0</v>
      </c>
      <c r="N667">
        <f t="shared" ca="1" si="86"/>
        <v>0</v>
      </c>
      <c r="O667" t="str">
        <f t="shared" ca="1" si="92"/>
        <v>d:T</v>
      </c>
      <c r="P667" t="str">
        <f t="shared" ca="1" si="93"/>
        <v>d10:T10</v>
      </c>
    </row>
    <row r="668" spans="1:16">
      <c r="A668" t="str">
        <f t="shared" si="87"/>
        <v>01</v>
      </c>
      <c r="B668" t="str">
        <f t="shared" ca="1" si="88"/>
        <v>PU</v>
      </c>
      <c r="C668" t="s">
        <v>782</v>
      </c>
      <c r="D668" t="s">
        <v>1092</v>
      </c>
      <c r="E668">
        <f t="shared" ca="1" si="89"/>
        <v>0</v>
      </c>
      <c r="H668" t="str">
        <f t="shared" ca="1" si="90"/>
        <v>'READY PU'!</v>
      </c>
      <c r="I668">
        <f t="shared" ca="1" si="91"/>
        <v>0</v>
      </c>
      <c r="J668" t="str">
        <f t="shared" ca="1" si="86"/>
        <v>'READY PU'!</v>
      </c>
      <c r="K668">
        <f t="shared" ca="1" si="86"/>
        <v>0</v>
      </c>
      <c r="L668">
        <f t="shared" ca="1" si="86"/>
        <v>0</v>
      </c>
      <c r="M668">
        <f t="shared" ca="1" si="86"/>
        <v>0</v>
      </c>
      <c r="N668">
        <f t="shared" ca="1" si="86"/>
        <v>0</v>
      </c>
      <c r="O668" t="str">
        <f t="shared" ca="1" si="92"/>
        <v>d:T</v>
      </c>
      <c r="P668" t="str">
        <f t="shared" ca="1" si="93"/>
        <v>d10:T10</v>
      </c>
    </row>
    <row r="669" spans="1:16">
      <c r="A669" t="str">
        <f t="shared" si="87"/>
        <v>02</v>
      </c>
      <c r="B669" t="str">
        <f t="shared" ca="1" si="88"/>
        <v>PU</v>
      </c>
      <c r="C669" t="s">
        <v>782</v>
      </c>
      <c r="D669" t="s">
        <v>1093</v>
      </c>
      <c r="E669">
        <f t="shared" ca="1" si="89"/>
        <v>0</v>
      </c>
      <c r="H669" t="str">
        <f t="shared" ca="1" si="90"/>
        <v>'READY PU'!</v>
      </c>
      <c r="I669">
        <f t="shared" ca="1" si="91"/>
        <v>0</v>
      </c>
      <c r="J669" t="str">
        <f t="shared" ca="1" si="86"/>
        <v>'READY PU'!</v>
      </c>
      <c r="K669">
        <f t="shared" ca="1" si="86"/>
        <v>0</v>
      </c>
      <c r="L669">
        <f t="shared" ca="1" si="86"/>
        <v>0</v>
      </c>
      <c r="M669">
        <f t="shared" ca="1" si="86"/>
        <v>0</v>
      </c>
      <c r="N669">
        <f t="shared" ca="1" si="86"/>
        <v>0</v>
      </c>
      <c r="O669" t="str">
        <f t="shared" ca="1" si="92"/>
        <v>d:T</v>
      </c>
      <c r="P669" t="str">
        <f t="shared" ca="1" si="93"/>
        <v>d10:T10</v>
      </c>
    </row>
    <row r="670" spans="1:16">
      <c r="A670" t="str">
        <f t="shared" si="87"/>
        <v>03</v>
      </c>
      <c r="B670" t="str">
        <f t="shared" ca="1" si="88"/>
        <v>PU</v>
      </c>
      <c r="C670" t="s">
        <v>782</v>
      </c>
      <c r="D670" t="s">
        <v>1094</v>
      </c>
      <c r="E670">
        <f t="shared" ca="1" si="89"/>
        <v>0</v>
      </c>
      <c r="H670" t="str">
        <f t="shared" ca="1" si="90"/>
        <v>'READY PU'!</v>
      </c>
      <c r="I670">
        <f t="shared" ca="1" si="91"/>
        <v>0</v>
      </c>
      <c r="J670" t="str">
        <f t="shared" ca="1" si="86"/>
        <v>'READY PU'!</v>
      </c>
      <c r="K670">
        <f t="shared" ca="1" si="86"/>
        <v>0</v>
      </c>
      <c r="L670">
        <f t="shared" ca="1" si="86"/>
        <v>0</v>
      </c>
      <c r="M670">
        <f t="shared" ca="1" si="86"/>
        <v>0</v>
      </c>
      <c r="N670">
        <f t="shared" ca="1" si="86"/>
        <v>0</v>
      </c>
      <c r="O670" t="str">
        <f t="shared" ca="1" si="92"/>
        <v>d:T</v>
      </c>
      <c r="P670" t="str">
        <f t="shared" ca="1" si="93"/>
        <v>d10:T10</v>
      </c>
    </row>
    <row r="671" spans="1:16">
      <c r="A671" t="str">
        <f t="shared" si="87"/>
        <v>04</v>
      </c>
      <c r="B671" t="str">
        <f t="shared" ca="1" si="88"/>
        <v>PU</v>
      </c>
      <c r="C671" t="s">
        <v>782</v>
      </c>
      <c r="D671" t="s">
        <v>1095</v>
      </c>
      <c r="E671">
        <f t="shared" ca="1" si="89"/>
        <v>0</v>
      </c>
      <c r="H671" t="str">
        <f t="shared" ca="1" si="90"/>
        <v>'READY PU'!</v>
      </c>
      <c r="I671">
        <f t="shared" ca="1" si="91"/>
        <v>0</v>
      </c>
      <c r="J671" t="str">
        <f t="shared" ca="1" si="86"/>
        <v>'READY PU'!</v>
      </c>
      <c r="K671">
        <f t="shared" ca="1" si="86"/>
        <v>0</v>
      </c>
      <c r="L671">
        <f t="shared" ca="1" si="86"/>
        <v>0</v>
      </c>
      <c r="M671">
        <f t="shared" ca="1" si="86"/>
        <v>0</v>
      </c>
      <c r="N671">
        <f t="shared" ca="1" si="86"/>
        <v>0</v>
      </c>
      <c r="O671" t="str">
        <f t="shared" ca="1" si="92"/>
        <v>d:T</v>
      </c>
      <c r="P671" t="str">
        <f t="shared" ca="1" si="93"/>
        <v>d10:T10</v>
      </c>
    </row>
    <row r="672" spans="1:16">
      <c r="A672" t="str">
        <f t="shared" si="87"/>
        <v>05</v>
      </c>
      <c r="B672" t="str">
        <f t="shared" ca="1" si="88"/>
        <v>PU</v>
      </c>
      <c r="C672" t="s">
        <v>782</v>
      </c>
      <c r="D672" t="s">
        <v>1096</v>
      </c>
      <c r="E672">
        <f t="shared" ca="1" si="89"/>
        <v>0</v>
      </c>
      <c r="H672" t="str">
        <f t="shared" ca="1" si="90"/>
        <v>'READY PU'!</v>
      </c>
      <c r="I672">
        <f t="shared" ca="1" si="91"/>
        <v>0</v>
      </c>
      <c r="J672" t="str">
        <f t="shared" ca="1" si="86"/>
        <v>'READY PU'!</v>
      </c>
      <c r="K672">
        <f t="shared" ca="1" si="86"/>
        <v>0</v>
      </c>
      <c r="L672">
        <f t="shared" ca="1" si="86"/>
        <v>0</v>
      </c>
      <c r="M672">
        <f t="shared" ca="1" si="86"/>
        <v>0</v>
      </c>
      <c r="N672">
        <f t="shared" ca="1" si="86"/>
        <v>0</v>
      </c>
      <c r="O672" t="str">
        <f t="shared" ca="1" si="92"/>
        <v>d:T</v>
      </c>
      <c r="P672" t="str">
        <f t="shared" ca="1" si="93"/>
        <v>d10:T10</v>
      </c>
    </row>
    <row r="673" spans="1:16">
      <c r="A673" t="str">
        <f t="shared" si="87"/>
        <v>06</v>
      </c>
      <c r="B673" t="str">
        <f t="shared" ca="1" si="88"/>
        <v>PU</v>
      </c>
      <c r="C673" t="s">
        <v>782</v>
      </c>
      <c r="D673" t="s">
        <v>1097</v>
      </c>
      <c r="E673">
        <f t="shared" ca="1" si="89"/>
        <v>0</v>
      </c>
      <c r="H673" t="str">
        <f t="shared" ca="1" si="90"/>
        <v>'READY PU'!</v>
      </c>
      <c r="I673">
        <f t="shared" ca="1" si="91"/>
        <v>0</v>
      </c>
      <c r="J673" t="str">
        <f t="shared" ca="1" si="86"/>
        <v>'READY PU'!</v>
      </c>
      <c r="K673">
        <f t="shared" ca="1" si="86"/>
        <v>0</v>
      </c>
      <c r="L673">
        <f t="shared" ca="1" si="86"/>
        <v>0</v>
      </c>
      <c r="M673">
        <f t="shared" ca="1" si="86"/>
        <v>0</v>
      </c>
      <c r="N673">
        <f t="shared" ca="1" si="86"/>
        <v>0</v>
      </c>
      <c r="O673" t="str">
        <f t="shared" ca="1" si="92"/>
        <v>d:T</v>
      </c>
      <c r="P673" t="str">
        <f t="shared" ca="1" si="93"/>
        <v>d10:T10</v>
      </c>
    </row>
    <row r="674" spans="1:16">
      <c r="A674" t="str">
        <f t="shared" si="87"/>
        <v>09</v>
      </c>
      <c r="B674" t="str">
        <f t="shared" ca="1" si="88"/>
        <v>PU</v>
      </c>
      <c r="C674" t="s">
        <v>782</v>
      </c>
      <c r="D674" t="s">
        <v>1098</v>
      </c>
      <c r="E674">
        <f t="shared" ca="1" si="89"/>
        <v>0</v>
      </c>
      <c r="H674" t="str">
        <f t="shared" ca="1" si="90"/>
        <v>'READY PU'!</v>
      </c>
      <c r="I674">
        <f t="shared" ca="1" si="91"/>
        <v>0</v>
      </c>
      <c r="J674" t="str">
        <f t="shared" ca="1" si="86"/>
        <v>'READY PU'!</v>
      </c>
      <c r="K674">
        <f t="shared" ca="1" si="86"/>
        <v>0</v>
      </c>
      <c r="L674">
        <f t="shared" ca="1" si="86"/>
        <v>0</v>
      </c>
      <c r="M674">
        <f t="shared" ca="1" si="86"/>
        <v>0</v>
      </c>
      <c r="N674">
        <f t="shared" ca="1" si="86"/>
        <v>0</v>
      </c>
      <c r="O674" t="str">
        <f t="shared" ca="1" si="92"/>
        <v>d:T</v>
      </c>
      <c r="P674" t="str">
        <f t="shared" ca="1" si="93"/>
        <v>d10:T10</v>
      </c>
    </row>
    <row r="675" spans="1:16">
      <c r="A675" t="str">
        <f t="shared" si="87"/>
        <v>11</v>
      </c>
      <c r="B675" t="str">
        <f t="shared" ca="1" si="88"/>
        <v>PU</v>
      </c>
      <c r="C675" t="s">
        <v>782</v>
      </c>
      <c r="D675" t="s">
        <v>1099</v>
      </c>
      <c r="E675">
        <f t="shared" ca="1" si="89"/>
        <v>0</v>
      </c>
      <c r="H675" t="str">
        <f t="shared" ca="1" si="90"/>
        <v>'READY PU'!</v>
      </c>
      <c r="I675">
        <f t="shared" ca="1" si="91"/>
        <v>0</v>
      </c>
      <c r="J675" t="str">
        <f t="shared" ca="1" si="86"/>
        <v>'READY PU'!</v>
      </c>
      <c r="K675">
        <f t="shared" ca="1" si="86"/>
        <v>0</v>
      </c>
      <c r="L675">
        <f t="shared" ca="1" si="86"/>
        <v>0</v>
      </c>
      <c r="M675">
        <f t="shared" ca="1" si="86"/>
        <v>0</v>
      </c>
      <c r="N675">
        <f t="shared" ca="1" si="86"/>
        <v>0</v>
      </c>
      <c r="O675" t="str">
        <f t="shared" ca="1" si="92"/>
        <v>d:T</v>
      </c>
      <c r="P675" t="str">
        <f t="shared" ca="1" si="93"/>
        <v>d10:T10</v>
      </c>
    </row>
    <row r="676" spans="1:16">
      <c r="A676" t="str">
        <f t="shared" si="87"/>
        <v>12</v>
      </c>
      <c r="B676" t="str">
        <f t="shared" ca="1" si="88"/>
        <v>PU</v>
      </c>
      <c r="C676" t="s">
        <v>782</v>
      </c>
      <c r="D676" t="s">
        <v>1100</v>
      </c>
      <c r="E676">
        <f t="shared" ca="1" si="89"/>
        <v>0</v>
      </c>
      <c r="H676" t="str">
        <f t="shared" ca="1" si="90"/>
        <v>'READY PU'!</v>
      </c>
      <c r="I676">
        <f t="shared" ca="1" si="91"/>
        <v>0</v>
      </c>
      <c r="J676" t="str">
        <f t="shared" ca="1" si="86"/>
        <v>'READY PU'!</v>
      </c>
      <c r="K676">
        <f t="shared" ca="1" si="86"/>
        <v>0</v>
      </c>
      <c r="L676">
        <f t="shared" ca="1" si="86"/>
        <v>0</v>
      </c>
      <c r="M676">
        <f t="shared" ca="1" si="86"/>
        <v>0</v>
      </c>
      <c r="N676">
        <f t="shared" ca="1" si="86"/>
        <v>0</v>
      </c>
      <c r="O676" t="str">
        <f t="shared" ca="1" si="92"/>
        <v>d:T</v>
      </c>
      <c r="P676" t="str">
        <f t="shared" ca="1" si="93"/>
        <v>d10:T10</v>
      </c>
    </row>
    <row r="677" spans="1:16">
      <c r="A677" t="str">
        <f t="shared" si="87"/>
        <v>14</v>
      </c>
      <c r="B677" t="str">
        <f t="shared" ca="1" si="88"/>
        <v>PU</v>
      </c>
      <c r="C677" t="s">
        <v>782</v>
      </c>
      <c r="D677" t="s">
        <v>1101</v>
      </c>
      <c r="E677">
        <f t="shared" ca="1" si="89"/>
        <v>0</v>
      </c>
      <c r="H677" t="str">
        <f t="shared" ca="1" si="90"/>
        <v>'READY PU'!</v>
      </c>
      <c r="I677">
        <f t="shared" ca="1" si="91"/>
        <v>0</v>
      </c>
      <c r="J677" t="str">
        <f t="shared" ca="1" si="86"/>
        <v>'READY PU'!</v>
      </c>
      <c r="K677">
        <f t="shared" ca="1" si="86"/>
        <v>0</v>
      </c>
      <c r="L677">
        <f t="shared" ca="1" si="86"/>
        <v>0</v>
      </c>
      <c r="M677">
        <f t="shared" ca="1" si="86"/>
        <v>0</v>
      </c>
      <c r="N677">
        <f t="shared" ca="1" si="86"/>
        <v>0</v>
      </c>
      <c r="O677" t="str">
        <f t="shared" ca="1" si="92"/>
        <v>d:T</v>
      </c>
      <c r="P677" t="str">
        <f t="shared" ca="1" si="93"/>
        <v>d10:T10</v>
      </c>
    </row>
    <row r="678" spans="1:16">
      <c r="A678" t="str">
        <f t="shared" si="87"/>
        <v>01</v>
      </c>
      <c r="B678" t="str">
        <f t="shared" ca="1" si="88"/>
        <v>PU</v>
      </c>
      <c r="C678" t="s">
        <v>783</v>
      </c>
      <c r="D678" t="s">
        <v>1102</v>
      </c>
      <c r="E678">
        <f t="shared" ca="1" si="89"/>
        <v>0</v>
      </c>
      <c r="H678" t="str">
        <f t="shared" ca="1" si="90"/>
        <v>'READY PU'!</v>
      </c>
      <c r="I678">
        <f t="shared" ca="1" si="91"/>
        <v>0</v>
      </c>
      <c r="J678" t="str">
        <f t="shared" ca="1" si="86"/>
        <v>'READY PU'!</v>
      </c>
      <c r="K678">
        <f t="shared" ca="1" si="86"/>
        <v>0</v>
      </c>
      <c r="L678">
        <f t="shared" ca="1" si="86"/>
        <v>0</v>
      </c>
      <c r="M678">
        <f t="shared" ca="1" si="86"/>
        <v>0</v>
      </c>
      <c r="N678">
        <f t="shared" ca="1" si="86"/>
        <v>0</v>
      </c>
      <c r="O678" t="str">
        <f t="shared" ca="1" si="92"/>
        <v>d:T</v>
      </c>
      <c r="P678" t="str">
        <f t="shared" ca="1" si="93"/>
        <v>d10:T10</v>
      </c>
    </row>
    <row r="679" spans="1:16">
      <c r="A679" t="str">
        <f t="shared" si="87"/>
        <v>02</v>
      </c>
      <c r="B679" t="str">
        <f t="shared" ca="1" si="88"/>
        <v>PU</v>
      </c>
      <c r="C679" t="s">
        <v>783</v>
      </c>
      <c r="D679" t="s">
        <v>1103</v>
      </c>
      <c r="E679">
        <f t="shared" ca="1" si="89"/>
        <v>0</v>
      </c>
      <c r="H679" t="str">
        <f t="shared" ca="1" si="90"/>
        <v>'READY PU'!</v>
      </c>
      <c r="I679">
        <f t="shared" ca="1" si="91"/>
        <v>0</v>
      </c>
      <c r="J679" t="str">
        <f t="shared" ca="1" si="86"/>
        <v>'READY PU'!</v>
      </c>
      <c r="K679">
        <f t="shared" ca="1" si="86"/>
        <v>0</v>
      </c>
      <c r="L679">
        <f t="shared" ca="1" si="86"/>
        <v>0</v>
      </c>
      <c r="M679">
        <f t="shared" ca="1" si="86"/>
        <v>0</v>
      </c>
      <c r="N679">
        <f t="shared" ca="1" si="86"/>
        <v>0</v>
      </c>
      <c r="O679" t="str">
        <f t="shared" ca="1" si="92"/>
        <v>d:T</v>
      </c>
      <c r="P679" t="str">
        <f t="shared" ca="1" si="93"/>
        <v>d10:T10</v>
      </c>
    </row>
    <row r="680" spans="1:16">
      <c r="A680" t="str">
        <f t="shared" si="87"/>
        <v>03</v>
      </c>
      <c r="B680" t="str">
        <f t="shared" ca="1" si="88"/>
        <v>PU</v>
      </c>
      <c r="C680" t="s">
        <v>783</v>
      </c>
      <c r="D680" t="s">
        <v>1104</v>
      </c>
      <c r="E680">
        <f t="shared" ca="1" si="89"/>
        <v>0</v>
      </c>
      <c r="H680" t="str">
        <f t="shared" ca="1" si="90"/>
        <v>'READY PU'!</v>
      </c>
      <c r="I680">
        <f t="shared" ca="1" si="91"/>
        <v>0</v>
      </c>
      <c r="J680" t="str">
        <f t="shared" ca="1" si="86"/>
        <v>'READY PU'!</v>
      </c>
      <c r="K680">
        <f t="shared" ca="1" si="86"/>
        <v>0</v>
      </c>
      <c r="L680">
        <f t="shared" ca="1" si="86"/>
        <v>0</v>
      </c>
      <c r="M680">
        <f t="shared" ca="1" si="86"/>
        <v>0</v>
      </c>
      <c r="N680">
        <f t="shared" ca="1" si="86"/>
        <v>0</v>
      </c>
      <c r="O680" t="str">
        <f t="shared" ca="1" si="92"/>
        <v>d:T</v>
      </c>
      <c r="P680" t="str">
        <f t="shared" ca="1" si="93"/>
        <v>d10:T10</v>
      </c>
    </row>
    <row r="681" spans="1:16">
      <c r="A681" t="str">
        <f t="shared" si="87"/>
        <v>04</v>
      </c>
      <c r="B681" t="str">
        <f t="shared" ca="1" si="88"/>
        <v>PU</v>
      </c>
      <c r="C681" t="s">
        <v>783</v>
      </c>
      <c r="D681" t="s">
        <v>1105</v>
      </c>
      <c r="E681">
        <f t="shared" ca="1" si="89"/>
        <v>0</v>
      </c>
      <c r="H681" t="str">
        <f t="shared" ca="1" si="90"/>
        <v>'READY PU'!</v>
      </c>
      <c r="I681">
        <f t="shared" ca="1" si="91"/>
        <v>0</v>
      </c>
      <c r="J681" t="str">
        <f t="shared" ca="1" si="86"/>
        <v>'READY PU'!</v>
      </c>
      <c r="K681">
        <f t="shared" ca="1" si="86"/>
        <v>0</v>
      </c>
      <c r="L681">
        <f t="shared" ca="1" si="86"/>
        <v>0</v>
      </c>
      <c r="M681">
        <f t="shared" ca="1" si="86"/>
        <v>0</v>
      </c>
      <c r="N681">
        <f t="shared" ca="1" si="86"/>
        <v>0</v>
      </c>
      <c r="O681" t="str">
        <f t="shared" ca="1" si="92"/>
        <v>d:T</v>
      </c>
      <c r="P681" t="str">
        <f t="shared" ca="1" si="93"/>
        <v>d10:T10</v>
      </c>
    </row>
    <row r="682" spans="1:16">
      <c r="A682" t="str">
        <f t="shared" si="87"/>
        <v>05</v>
      </c>
      <c r="B682" t="str">
        <f t="shared" ca="1" si="88"/>
        <v>PU</v>
      </c>
      <c r="C682" t="s">
        <v>783</v>
      </c>
      <c r="D682" t="s">
        <v>1106</v>
      </c>
      <c r="E682">
        <f t="shared" ca="1" si="89"/>
        <v>0</v>
      </c>
      <c r="H682" t="str">
        <f t="shared" ca="1" si="90"/>
        <v>'READY PU'!</v>
      </c>
      <c r="I682">
        <f t="shared" ca="1" si="91"/>
        <v>0</v>
      </c>
      <c r="J682" t="str">
        <f t="shared" ca="1" si="86"/>
        <v>'READY PU'!</v>
      </c>
      <c r="K682">
        <f t="shared" ca="1" si="86"/>
        <v>0</v>
      </c>
      <c r="L682">
        <f t="shared" ca="1" si="86"/>
        <v>0</v>
      </c>
      <c r="M682">
        <f t="shared" ca="1" si="86"/>
        <v>0</v>
      </c>
      <c r="N682">
        <f t="shared" ca="1" si="86"/>
        <v>0</v>
      </c>
      <c r="O682" t="str">
        <f t="shared" ca="1" si="92"/>
        <v>d:T</v>
      </c>
      <c r="P682" t="str">
        <f t="shared" ca="1" si="93"/>
        <v>d10:T10</v>
      </c>
    </row>
    <row r="683" spans="1:16">
      <c r="A683" t="str">
        <f t="shared" si="87"/>
        <v>06</v>
      </c>
      <c r="B683" t="str">
        <f t="shared" ca="1" si="88"/>
        <v>PU</v>
      </c>
      <c r="C683" t="s">
        <v>783</v>
      </c>
      <c r="D683" t="s">
        <v>1107</v>
      </c>
      <c r="E683">
        <f t="shared" ca="1" si="89"/>
        <v>0</v>
      </c>
      <c r="H683" t="str">
        <f t="shared" ca="1" si="90"/>
        <v>'READY PU'!</v>
      </c>
      <c r="I683">
        <f t="shared" ca="1" si="91"/>
        <v>0</v>
      </c>
      <c r="J683" t="str">
        <f t="shared" ca="1" si="86"/>
        <v>'READY PU'!</v>
      </c>
      <c r="K683">
        <f t="shared" ca="1" si="86"/>
        <v>0</v>
      </c>
      <c r="L683">
        <f t="shared" ca="1" si="86"/>
        <v>0</v>
      </c>
      <c r="M683">
        <f t="shared" ca="1" si="86"/>
        <v>0</v>
      </c>
      <c r="N683">
        <f t="shared" ca="1" si="86"/>
        <v>0</v>
      </c>
      <c r="O683" t="str">
        <f t="shared" ca="1" si="92"/>
        <v>d:T</v>
      </c>
      <c r="P683" t="str">
        <f t="shared" ca="1" si="93"/>
        <v>d10:T10</v>
      </c>
    </row>
    <row r="684" spans="1:16">
      <c r="A684" t="str">
        <f t="shared" si="87"/>
        <v>09</v>
      </c>
      <c r="B684" t="str">
        <f t="shared" ca="1" si="88"/>
        <v>PU</v>
      </c>
      <c r="C684" t="s">
        <v>783</v>
      </c>
      <c r="D684" t="s">
        <v>1108</v>
      </c>
      <c r="E684">
        <f t="shared" ca="1" si="89"/>
        <v>0</v>
      </c>
      <c r="H684" t="str">
        <f t="shared" ca="1" si="90"/>
        <v>'READY PU'!</v>
      </c>
      <c r="I684">
        <f t="shared" ca="1" si="91"/>
        <v>0</v>
      </c>
      <c r="J684" t="str">
        <f t="shared" ca="1" si="86"/>
        <v>'READY PU'!</v>
      </c>
      <c r="K684">
        <f t="shared" ca="1" si="86"/>
        <v>0</v>
      </c>
      <c r="L684">
        <f t="shared" ca="1" si="86"/>
        <v>0</v>
      </c>
      <c r="M684">
        <f t="shared" ca="1" si="86"/>
        <v>0</v>
      </c>
      <c r="N684">
        <f t="shared" ca="1" si="86"/>
        <v>0</v>
      </c>
      <c r="O684" t="str">
        <f t="shared" ca="1" si="92"/>
        <v>d:T</v>
      </c>
      <c r="P684" t="str">
        <f t="shared" ca="1" si="93"/>
        <v>d10:T10</v>
      </c>
    </row>
    <row r="685" spans="1:16">
      <c r="A685" t="str">
        <f t="shared" si="87"/>
        <v>11</v>
      </c>
      <c r="B685" t="str">
        <f t="shared" ca="1" si="88"/>
        <v>PU</v>
      </c>
      <c r="C685" t="s">
        <v>783</v>
      </c>
      <c r="D685" t="s">
        <v>1109</v>
      </c>
      <c r="E685">
        <f t="shared" ca="1" si="89"/>
        <v>0</v>
      </c>
      <c r="H685" t="str">
        <f t="shared" ca="1" si="90"/>
        <v>'READY PU'!</v>
      </c>
      <c r="I685">
        <f t="shared" ca="1" si="91"/>
        <v>0</v>
      </c>
      <c r="J685" t="str">
        <f t="shared" ca="1" si="86"/>
        <v>'READY PU'!</v>
      </c>
      <c r="K685">
        <f t="shared" ca="1" si="86"/>
        <v>0</v>
      </c>
      <c r="L685">
        <f t="shared" ca="1" si="86"/>
        <v>0</v>
      </c>
      <c r="M685">
        <f t="shared" ca="1" si="86"/>
        <v>0</v>
      </c>
      <c r="N685">
        <f t="shared" ca="1" si="86"/>
        <v>0</v>
      </c>
      <c r="O685" t="str">
        <f t="shared" ca="1" si="92"/>
        <v>d:T</v>
      </c>
      <c r="P685" t="str">
        <f t="shared" ca="1" si="93"/>
        <v>d10:T10</v>
      </c>
    </row>
    <row r="686" spans="1:16">
      <c r="A686" t="str">
        <f t="shared" si="87"/>
        <v>12</v>
      </c>
      <c r="B686" t="str">
        <f t="shared" ca="1" si="88"/>
        <v>PU</v>
      </c>
      <c r="C686" t="s">
        <v>783</v>
      </c>
      <c r="D686" t="s">
        <v>1110</v>
      </c>
      <c r="E686">
        <f t="shared" ca="1" si="89"/>
        <v>0</v>
      </c>
      <c r="H686" t="str">
        <f t="shared" ca="1" si="90"/>
        <v>'READY PU'!</v>
      </c>
      <c r="I686">
        <f t="shared" ca="1" si="91"/>
        <v>0</v>
      </c>
      <c r="J686" t="str">
        <f t="shared" ca="1" si="86"/>
        <v>'READY PU'!</v>
      </c>
      <c r="K686">
        <f t="shared" ca="1" si="86"/>
        <v>0</v>
      </c>
      <c r="L686">
        <f t="shared" ca="1" si="86"/>
        <v>0</v>
      </c>
      <c r="M686">
        <f t="shared" ca="1" si="86"/>
        <v>0</v>
      </c>
      <c r="N686">
        <f t="shared" ca="1" si="86"/>
        <v>0</v>
      </c>
      <c r="O686" t="str">
        <f t="shared" ca="1" si="92"/>
        <v>d:T</v>
      </c>
      <c r="P686" t="str">
        <f t="shared" ca="1" si="93"/>
        <v>d10:T10</v>
      </c>
    </row>
    <row r="687" spans="1:16">
      <c r="A687" t="str">
        <f t="shared" si="87"/>
        <v>14</v>
      </c>
      <c r="B687" t="str">
        <f t="shared" ca="1" si="88"/>
        <v>PU</v>
      </c>
      <c r="C687" t="s">
        <v>783</v>
      </c>
      <c r="D687" t="s">
        <v>1111</v>
      </c>
      <c r="E687">
        <f t="shared" ca="1" si="89"/>
        <v>0</v>
      </c>
      <c r="H687" t="str">
        <f t="shared" ca="1" si="90"/>
        <v>'READY PU'!</v>
      </c>
      <c r="I687">
        <f t="shared" ca="1" si="91"/>
        <v>0</v>
      </c>
      <c r="J687" t="str">
        <f t="shared" ca="1" si="86"/>
        <v>'READY PU'!</v>
      </c>
      <c r="K687">
        <f t="shared" ca="1" si="86"/>
        <v>0</v>
      </c>
      <c r="L687">
        <f t="shared" ca="1" si="86"/>
        <v>0</v>
      </c>
      <c r="M687">
        <f t="shared" ca="1" si="86"/>
        <v>0</v>
      </c>
      <c r="N687">
        <f t="shared" ca="1" si="86"/>
        <v>0</v>
      </c>
      <c r="O687" t="str">
        <f t="shared" ca="1" si="92"/>
        <v>d:T</v>
      </c>
      <c r="P687" t="str">
        <f t="shared" ca="1" si="93"/>
        <v>d10:T10</v>
      </c>
    </row>
    <row r="688" spans="1:16">
      <c r="A688" t="str">
        <f t="shared" si="87"/>
        <v>01</v>
      </c>
      <c r="B688" t="str">
        <f t="shared" ca="1" si="88"/>
        <v>PU</v>
      </c>
      <c r="C688" t="s">
        <v>784</v>
      </c>
      <c r="D688" t="s">
        <v>1112</v>
      </c>
      <c r="E688">
        <f t="shared" ca="1" si="89"/>
        <v>0</v>
      </c>
      <c r="H688" t="str">
        <f t="shared" ca="1" si="90"/>
        <v>'READY PU'!</v>
      </c>
      <c r="I688">
        <f t="shared" ca="1" si="91"/>
        <v>0</v>
      </c>
      <c r="J688" t="str">
        <f t="shared" ca="1" si="86"/>
        <v>'READY PU'!</v>
      </c>
      <c r="K688">
        <f t="shared" ca="1" si="86"/>
        <v>0</v>
      </c>
      <c r="L688">
        <f t="shared" ca="1" si="86"/>
        <v>0</v>
      </c>
      <c r="M688">
        <f t="shared" ca="1" si="86"/>
        <v>0</v>
      </c>
      <c r="N688">
        <f t="shared" ca="1" si="86"/>
        <v>0</v>
      </c>
      <c r="O688" t="str">
        <f t="shared" ca="1" si="92"/>
        <v>d:T</v>
      </c>
      <c r="P688" t="str">
        <f t="shared" ca="1" si="93"/>
        <v>d10:T10</v>
      </c>
    </row>
    <row r="689" spans="1:16">
      <c r="A689" t="str">
        <f t="shared" si="87"/>
        <v>02</v>
      </c>
      <c r="B689" t="str">
        <f t="shared" ca="1" si="88"/>
        <v>PU</v>
      </c>
      <c r="C689" t="s">
        <v>784</v>
      </c>
      <c r="D689" t="s">
        <v>1113</v>
      </c>
      <c r="E689">
        <f t="shared" ca="1" si="89"/>
        <v>0</v>
      </c>
      <c r="H689" t="str">
        <f t="shared" ca="1" si="90"/>
        <v>'READY PU'!</v>
      </c>
      <c r="I689">
        <f t="shared" ca="1" si="91"/>
        <v>0</v>
      </c>
      <c r="J689" t="str">
        <f t="shared" ca="1" si="86"/>
        <v>'READY PU'!</v>
      </c>
      <c r="K689">
        <f t="shared" ca="1" si="86"/>
        <v>0</v>
      </c>
      <c r="L689">
        <f t="shared" ca="1" si="86"/>
        <v>0</v>
      </c>
      <c r="M689">
        <f t="shared" ca="1" si="86"/>
        <v>0</v>
      </c>
      <c r="N689">
        <f t="shared" ca="1" si="86"/>
        <v>0</v>
      </c>
      <c r="O689" t="str">
        <f t="shared" ca="1" si="92"/>
        <v>d:T</v>
      </c>
      <c r="P689" t="str">
        <f t="shared" ca="1" si="93"/>
        <v>d10:T10</v>
      </c>
    </row>
    <row r="690" spans="1:16">
      <c r="A690" t="str">
        <f t="shared" si="87"/>
        <v>03</v>
      </c>
      <c r="B690" t="str">
        <f t="shared" ca="1" si="88"/>
        <v>PU</v>
      </c>
      <c r="C690" t="s">
        <v>784</v>
      </c>
      <c r="D690" t="s">
        <v>1114</v>
      </c>
      <c r="E690">
        <f t="shared" ca="1" si="89"/>
        <v>0</v>
      </c>
      <c r="H690" t="str">
        <f t="shared" ca="1" si="90"/>
        <v>'READY PU'!</v>
      </c>
      <c r="I690">
        <f t="shared" ca="1" si="91"/>
        <v>0</v>
      </c>
      <c r="J690" t="str">
        <f t="shared" ca="1" si="86"/>
        <v>'READY PU'!</v>
      </c>
      <c r="K690">
        <f t="shared" ca="1" si="86"/>
        <v>0</v>
      </c>
      <c r="L690">
        <f t="shared" ca="1" si="86"/>
        <v>0</v>
      </c>
      <c r="M690">
        <f t="shared" ca="1" si="86"/>
        <v>0</v>
      </c>
      <c r="N690">
        <f t="shared" ca="1" si="86"/>
        <v>0</v>
      </c>
      <c r="O690" t="str">
        <f t="shared" ca="1" si="92"/>
        <v>d:T</v>
      </c>
      <c r="P690" t="str">
        <f t="shared" ca="1" si="93"/>
        <v>d10:T10</v>
      </c>
    </row>
    <row r="691" spans="1:16">
      <c r="A691" t="str">
        <f t="shared" si="87"/>
        <v>04</v>
      </c>
      <c r="B691" t="str">
        <f t="shared" ca="1" si="88"/>
        <v>PU</v>
      </c>
      <c r="C691" t="s">
        <v>784</v>
      </c>
      <c r="D691" t="s">
        <v>1115</v>
      </c>
      <c r="E691">
        <f t="shared" ca="1" si="89"/>
        <v>0</v>
      </c>
      <c r="H691" t="str">
        <f t="shared" ca="1" si="90"/>
        <v>'READY PU'!</v>
      </c>
      <c r="I691">
        <f t="shared" ca="1" si="91"/>
        <v>0</v>
      </c>
      <c r="J691" t="str">
        <f t="shared" ca="1" si="86"/>
        <v>'READY PU'!</v>
      </c>
      <c r="K691">
        <f t="shared" ca="1" si="86"/>
        <v>0</v>
      </c>
      <c r="L691">
        <f t="shared" ca="1" si="86"/>
        <v>0</v>
      </c>
      <c r="M691">
        <f t="shared" ca="1" si="86"/>
        <v>0</v>
      </c>
      <c r="N691">
        <f t="shared" ca="1" si="86"/>
        <v>0</v>
      </c>
      <c r="O691" t="str">
        <f t="shared" ca="1" si="92"/>
        <v>d:T</v>
      </c>
      <c r="P691" t="str">
        <f t="shared" ca="1" si="93"/>
        <v>d10:T10</v>
      </c>
    </row>
    <row r="692" spans="1:16">
      <c r="A692" t="str">
        <f t="shared" si="87"/>
        <v>05</v>
      </c>
      <c r="B692" t="str">
        <f t="shared" ca="1" si="88"/>
        <v>PU</v>
      </c>
      <c r="C692" t="s">
        <v>784</v>
      </c>
      <c r="D692" t="s">
        <v>1116</v>
      </c>
      <c r="E692">
        <f t="shared" ca="1" si="89"/>
        <v>0</v>
      </c>
      <c r="H692" t="str">
        <f t="shared" ca="1" si="90"/>
        <v>'READY PU'!</v>
      </c>
      <c r="I692">
        <f t="shared" ca="1" si="91"/>
        <v>0</v>
      </c>
      <c r="J692" t="str">
        <f t="shared" ca="1" si="86"/>
        <v>'READY PU'!</v>
      </c>
      <c r="K692">
        <f t="shared" ca="1" si="86"/>
        <v>0</v>
      </c>
      <c r="L692">
        <f t="shared" ca="1" si="86"/>
        <v>0</v>
      </c>
      <c r="M692">
        <f t="shared" ca="1" si="86"/>
        <v>0</v>
      </c>
      <c r="N692">
        <f t="shared" ca="1" si="86"/>
        <v>0</v>
      </c>
      <c r="O692" t="str">
        <f t="shared" ca="1" si="92"/>
        <v>d:T</v>
      </c>
      <c r="P692" t="str">
        <f t="shared" ca="1" si="93"/>
        <v>d10:T10</v>
      </c>
    </row>
    <row r="693" spans="1:16">
      <c r="A693" t="str">
        <f t="shared" si="87"/>
        <v>06</v>
      </c>
      <c r="B693" t="str">
        <f t="shared" ca="1" si="88"/>
        <v>PU</v>
      </c>
      <c r="C693" t="s">
        <v>784</v>
      </c>
      <c r="D693" t="s">
        <v>1117</v>
      </c>
      <c r="E693">
        <f t="shared" ca="1" si="89"/>
        <v>0</v>
      </c>
      <c r="H693" t="str">
        <f t="shared" ca="1" si="90"/>
        <v>'READY PU'!</v>
      </c>
      <c r="I693">
        <f t="shared" ca="1" si="91"/>
        <v>0</v>
      </c>
      <c r="J693" t="str">
        <f t="shared" ca="1" si="86"/>
        <v>'READY PU'!</v>
      </c>
      <c r="K693">
        <f t="shared" ca="1" si="86"/>
        <v>0</v>
      </c>
      <c r="L693">
        <f t="shared" ca="1" si="86"/>
        <v>0</v>
      </c>
      <c r="M693">
        <f t="shared" ca="1" si="86"/>
        <v>0</v>
      </c>
      <c r="N693">
        <f t="shared" ca="1" si="86"/>
        <v>0</v>
      </c>
      <c r="O693" t="str">
        <f t="shared" ca="1" si="92"/>
        <v>d:T</v>
      </c>
      <c r="P693" t="str">
        <f t="shared" ca="1" si="93"/>
        <v>d10:T10</v>
      </c>
    </row>
    <row r="694" spans="1:16">
      <c r="A694" t="str">
        <f t="shared" si="87"/>
        <v>09</v>
      </c>
      <c r="B694" t="str">
        <f t="shared" ca="1" si="88"/>
        <v>PU</v>
      </c>
      <c r="C694" t="s">
        <v>784</v>
      </c>
      <c r="D694" t="s">
        <v>1118</v>
      </c>
      <c r="E694">
        <f t="shared" ca="1" si="89"/>
        <v>0</v>
      </c>
      <c r="H694" t="str">
        <f t="shared" ca="1" si="90"/>
        <v>'READY PU'!</v>
      </c>
      <c r="I694">
        <f t="shared" ca="1" si="91"/>
        <v>0</v>
      </c>
      <c r="J694" t="str">
        <f t="shared" ref="J694:N744" ca="1" si="94">IF(IFERROR(VLOOKUP($C694,INDIRECT(J$14&amp;"D:D"),1,FALSE),0)&lt;&gt;0,J$14,0)</f>
        <v>'READY PU'!</v>
      </c>
      <c r="K694">
        <f t="shared" ca="1" si="94"/>
        <v>0</v>
      </c>
      <c r="L694">
        <f t="shared" ca="1" si="94"/>
        <v>0</v>
      </c>
      <c r="M694">
        <f t="shared" ca="1" si="94"/>
        <v>0</v>
      </c>
      <c r="N694">
        <f t="shared" ca="1" si="94"/>
        <v>0</v>
      </c>
      <c r="O694" t="str">
        <f t="shared" ca="1" si="92"/>
        <v>d:T</v>
      </c>
      <c r="P694" t="str">
        <f t="shared" ca="1" si="93"/>
        <v>d10:T10</v>
      </c>
    </row>
    <row r="695" spans="1:16">
      <c r="A695" t="str">
        <f t="shared" si="87"/>
        <v>11</v>
      </c>
      <c r="B695" t="str">
        <f t="shared" ca="1" si="88"/>
        <v>PU</v>
      </c>
      <c r="C695" t="s">
        <v>784</v>
      </c>
      <c r="D695" t="s">
        <v>1119</v>
      </c>
      <c r="E695">
        <f t="shared" ca="1" si="89"/>
        <v>0</v>
      </c>
      <c r="H695" t="str">
        <f t="shared" ca="1" si="90"/>
        <v>'READY PU'!</v>
      </c>
      <c r="I695">
        <f t="shared" ca="1" si="91"/>
        <v>0</v>
      </c>
      <c r="J695" t="str">
        <f t="shared" ca="1" si="94"/>
        <v>'READY PU'!</v>
      </c>
      <c r="K695">
        <f t="shared" ca="1" si="94"/>
        <v>0</v>
      </c>
      <c r="L695">
        <f t="shared" ca="1" si="94"/>
        <v>0</v>
      </c>
      <c r="M695">
        <f t="shared" ca="1" si="94"/>
        <v>0</v>
      </c>
      <c r="N695">
        <f t="shared" ca="1" si="94"/>
        <v>0</v>
      </c>
      <c r="O695" t="str">
        <f t="shared" ca="1" si="92"/>
        <v>d:T</v>
      </c>
      <c r="P695" t="str">
        <f t="shared" ca="1" si="93"/>
        <v>d10:T10</v>
      </c>
    </row>
    <row r="696" spans="1:16">
      <c r="A696" t="str">
        <f t="shared" si="87"/>
        <v>12</v>
      </c>
      <c r="B696" t="str">
        <f t="shared" ca="1" si="88"/>
        <v>PU</v>
      </c>
      <c r="C696" t="s">
        <v>784</v>
      </c>
      <c r="D696" t="s">
        <v>1120</v>
      </c>
      <c r="E696">
        <f t="shared" ca="1" si="89"/>
        <v>0</v>
      </c>
      <c r="H696" t="str">
        <f t="shared" ca="1" si="90"/>
        <v>'READY PU'!</v>
      </c>
      <c r="I696">
        <f t="shared" ca="1" si="91"/>
        <v>0</v>
      </c>
      <c r="J696" t="str">
        <f t="shared" ca="1" si="94"/>
        <v>'READY PU'!</v>
      </c>
      <c r="K696">
        <f t="shared" ca="1" si="94"/>
        <v>0</v>
      </c>
      <c r="L696">
        <f t="shared" ca="1" si="94"/>
        <v>0</v>
      </c>
      <c r="M696">
        <f t="shared" ca="1" si="94"/>
        <v>0</v>
      </c>
      <c r="N696">
        <f t="shared" ca="1" si="94"/>
        <v>0</v>
      </c>
      <c r="O696" t="str">
        <f t="shared" ca="1" si="92"/>
        <v>d:T</v>
      </c>
      <c r="P696" t="str">
        <f t="shared" ca="1" si="93"/>
        <v>d10:T10</v>
      </c>
    </row>
    <row r="697" spans="1:16">
      <c r="A697" t="str">
        <f t="shared" si="87"/>
        <v>14</v>
      </c>
      <c r="B697" t="str">
        <f t="shared" ca="1" si="88"/>
        <v>PU</v>
      </c>
      <c r="C697" t="s">
        <v>784</v>
      </c>
      <c r="D697" t="s">
        <v>1121</v>
      </c>
      <c r="E697">
        <f t="shared" ca="1" si="89"/>
        <v>0</v>
      </c>
      <c r="H697" t="str">
        <f t="shared" ca="1" si="90"/>
        <v>'READY PU'!</v>
      </c>
      <c r="I697">
        <f t="shared" ca="1" si="91"/>
        <v>0</v>
      </c>
      <c r="J697" t="str">
        <f t="shared" ca="1" si="94"/>
        <v>'READY PU'!</v>
      </c>
      <c r="K697">
        <f t="shared" ca="1" si="94"/>
        <v>0</v>
      </c>
      <c r="L697">
        <f t="shared" ca="1" si="94"/>
        <v>0</v>
      </c>
      <c r="M697">
        <f t="shared" ca="1" si="94"/>
        <v>0</v>
      </c>
      <c r="N697">
        <f t="shared" ca="1" si="94"/>
        <v>0</v>
      </c>
      <c r="O697" t="str">
        <f t="shared" ca="1" si="92"/>
        <v>d:T</v>
      </c>
      <c r="P697" t="str">
        <f t="shared" ca="1" si="93"/>
        <v>d10:T10</v>
      </c>
    </row>
    <row r="698" spans="1:16">
      <c r="A698" t="str">
        <f t="shared" si="87"/>
        <v>01</v>
      </c>
      <c r="B698" t="str">
        <f t="shared" ca="1" si="88"/>
        <v>PU</v>
      </c>
      <c r="C698" t="s">
        <v>785</v>
      </c>
      <c r="D698" t="s">
        <v>1122</v>
      </c>
      <c r="E698">
        <f t="shared" ca="1" si="89"/>
        <v>0</v>
      </c>
      <c r="H698" t="str">
        <f t="shared" ca="1" si="90"/>
        <v>'READY PU'!</v>
      </c>
      <c r="I698">
        <f t="shared" ca="1" si="91"/>
        <v>0</v>
      </c>
      <c r="J698" t="str">
        <f t="shared" ca="1" si="94"/>
        <v>'READY PU'!</v>
      </c>
      <c r="K698">
        <f t="shared" ca="1" si="94"/>
        <v>0</v>
      </c>
      <c r="L698">
        <f t="shared" ca="1" si="94"/>
        <v>0</v>
      </c>
      <c r="M698">
        <f t="shared" ca="1" si="94"/>
        <v>0</v>
      </c>
      <c r="N698">
        <f t="shared" ca="1" si="94"/>
        <v>0</v>
      </c>
      <c r="O698" t="str">
        <f t="shared" ca="1" si="92"/>
        <v>d:T</v>
      </c>
      <c r="P698" t="str">
        <f t="shared" ca="1" si="93"/>
        <v>d10:T10</v>
      </c>
    </row>
    <row r="699" spans="1:16">
      <c r="A699" t="str">
        <f t="shared" si="87"/>
        <v>02</v>
      </c>
      <c r="B699" t="str">
        <f t="shared" ca="1" si="88"/>
        <v>PU</v>
      </c>
      <c r="C699" t="s">
        <v>785</v>
      </c>
      <c r="D699" t="s">
        <v>1123</v>
      </c>
      <c r="E699">
        <f t="shared" ca="1" si="89"/>
        <v>0</v>
      </c>
      <c r="H699" t="str">
        <f t="shared" ca="1" si="90"/>
        <v>'READY PU'!</v>
      </c>
      <c r="I699">
        <f t="shared" ca="1" si="91"/>
        <v>0</v>
      </c>
      <c r="J699" t="str">
        <f t="shared" ca="1" si="94"/>
        <v>'READY PU'!</v>
      </c>
      <c r="K699">
        <f t="shared" ca="1" si="94"/>
        <v>0</v>
      </c>
      <c r="L699">
        <f t="shared" ca="1" si="94"/>
        <v>0</v>
      </c>
      <c r="M699">
        <f t="shared" ca="1" si="94"/>
        <v>0</v>
      </c>
      <c r="N699">
        <f t="shared" ca="1" si="94"/>
        <v>0</v>
      </c>
      <c r="O699" t="str">
        <f t="shared" ca="1" si="92"/>
        <v>d:T</v>
      </c>
      <c r="P699" t="str">
        <f t="shared" ca="1" si="93"/>
        <v>d10:T10</v>
      </c>
    </row>
    <row r="700" spans="1:16">
      <c r="A700" t="str">
        <f t="shared" si="87"/>
        <v>03</v>
      </c>
      <c r="B700" t="str">
        <f t="shared" ca="1" si="88"/>
        <v>PU</v>
      </c>
      <c r="C700" t="s">
        <v>785</v>
      </c>
      <c r="D700" t="s">
        <v>1124</v>
      </c>
      <c r="E700">
        <f t="shared" ca="1" si="89"/>
        <v>0</v>
      </c>
      <c r="H700" t="str">
        <f t="shared" ca="1" si="90"/>
        <v>'READY PU'!</v>
      </c>
      <c r="I700">
        <f t="shared" ca="1" si="91"/>
        <v>0</v>
      </c>
      <c r="J700" t="str">
        <f t="shared" ca="1" si="94"/>
        <v>'READY PU'!</v>
      </c>
      <c r="K700">
        <f t="shared" ca="1" si="94"/>
        <v>0</v>
      </c>
      <c r="L700">
        <f t="shared" ca="1" si="94"/>
        <v>0</v>
      </c>
      <c r="M700">
        <f t="shared" ca="1" si="94"/>
        <v>0</v>
      </c>
      <c r="N700">
        <f t="shared" ca="1" si="94"/>
        <v>0</v>
      </c>
      <c r="O700" t="str">
        <f t="shared" ca="1" si="92"/>
        <v>d:T</v>
      </c>
      <c r="P700" t="str">
        <f t="shared" ca="1" si="93"/>
        <v>d10:T10</v>
      </c>
    </row>
    <row r="701" spans="1:16">
      <c r="A701" t="str">
        <f t="shared" si="87"/>
        <v>04</v>
      </c>
      <c r="B701" t="str">
        <f t="shared" ca="1" si="88"/>
        <v>PU</v>
      </c>
      <c r="C701" t="s">
        <v>785</v>
      </c>
      <c r="D701" t="s">
        <v>1125</v>
      </c>
      <c r="E701">
        <f t="shared" ca="1" si="89"/>
        <v>0</v>
      </c>
      <c r="H701" t="str">
        <f t="shared" ca="1" si="90"/>
        <v>'READY PU'!</v>
      </c>
      <c r="I701">
        <f t="shared" ca="1" si="91"/>
        <v>0</v>
      </c>
      <c r="J701" t="str">
        <f t="shared" ca="1" si="94"/>
        <v>'READY PU'!</v>
      </c>
      <c r="K701">
        <f t="shared" ca="1" si="94"/>
        <v>0</v>
      </c>
      <c r="L701">
        <f t="shared" ca="1" si="94"/>
        <v>0</v>
      </c>
      <c r="M701">
        <f t="shared" ca="1" si="94"/>
        <v>0</v>
      </c>
      <c r="N701">
        <f t="shared" ca="1" si="94"/>
        <v>0</v>
      </c>
      <c r="O701" t="str">
        <f t="shared" ca="1" si="92"/>
        <v>d:T</v>
      </c>
      <c r="P701" t="str">
        <f t="shared" ca="1" si="93"/>
        <v>d10:T10</v>
      </c>
    </row>
    <row r="702" spans="1:16">
      <c r="A702" t="str">
        <f t="shared" si="87"/>
        <v>05</v>
      </c>
      <c r="B702" t="str">
        <f t="shared" ca="1" si="88"/>
        <v>PU</v>
      </c>
      <c r="C702" t="s">
        <v>785</v>
      </c>
      <c r="D702" t="s">
        <v>1126</v>
      </c>
      <c r="E702">
        <f t="shared" ca="1" si="89"/>
        <v>0</v>
      </c>
      <c r="H702" t="str">
        <f t="shared" ca="1" si="90"/>
        <v>'READY PU'!</v>
      </c>
      <c r="I702">
        <f t="shared" ca="1" si="91"/>
        <v>0</v>
      </c>
      <c r="J702" t="str">
        <f t="shared" ca="1" si="94"/>
        <v>'READY PU'!</v>
      </c>
      <c r="K702">
        <f t="shared" ca="1" si="94"/>
        <v>0</v>
      </c>
      <c r="L702">
        <f t="shared" ca="1" si="94"/>
        <v>0</v>
      </c>
      <c r="M702">
        <f t="shared" ca="1" si="94"/>
        <v>0</v>
      </c>
      <c r="N702">
        <f t="shared" ca="1" si="94"/>
        <v>0</v>
      </c>
      <c r="O702" t="str">
        <f t="shared" ca="1" si="92"/>
        <v>d:T</v>
      </c>
      <c r="P702" t="str">
        <f t="shared" ca="1" si="93"/>
        <v>d10:T10</v>
      </c>
    </row>
    <row r="703" spans="1:16">
      <c r="A703" t="str">
        <f t="shared" si="87"/>
        <v>06</v>
      </c>
      <c r="B703" t="str">
        <f t="shared" ca="1" si="88"/>
        <v>PU</v>
      </c>
      <c r="C703" t="s">
        <v>785</v>
      </c>
      <c r="D703" t="s">
        <v>1127</v>
      </c>
      <c r="E703">
        <f t="shared" ca="1" si="89"/>
        <v>0</v>
      </c>
      <c r="H703" t="str">
        <f t="shared" ca="1" si="90"/>
        <v>'READY PU'!</v>
      </c>
      <c r="I703">
        <f t="shared" ca="1" si="91"/>
        <v>0</v>
      </c>
      <c r="J703" t="str">
        <f t="shared" ca="1" si="94"/>
        <v>'READY PU'!</v>
      </c>
      <c r="K703">
        <f t="shared" ca="1" si="94"/>
        <v>0</v>
      </c>
      <c r="L703">
        <f t="shared" ca="1" si="94"/>
        <v>0</v>
      </c>
      <c r="M703">
        <f t="shared" ca="1" si="94"/>
        <v>0</v>
      </c>
      <c r="N703">
        <f t="shared" ca="1" si="94"/>
        <v>0</v>
      </c>
      <c r="O703" t="str">
        <f t="shared" ca="1" si="92"/>
        <v>d:T</v>
      </c>
      <c r="P703" t="str">
        <f t="shared" ca="1" si="93"/>
        <v>d10:T10</v>
      </c>
    </row>
    <row r="704" spans="1:16">
      <c r="A704" t="str">
        <f t="shared" si="87"/>
        <v>09</v>
      </c>
      <c r="B704" t="str">
        <f t="shared" ca="1" si="88"/>
        <v>PU</v>
      </c>
      <c r="C704" t="s">
        <v>785</v>
      </c>
      <c r="D704" t="s">
        <v>1128</v>
      </c>
      <c r="E704">
        <f t="shared" ca="1" si="89"/>
        <v>0</v>
      </c>
      <c r="H704" t="str">
        <f t="shared" ca="1" si="90"/>
        <v>'READY PU'!</v>
      </c>
      <c r="I704">
        <f t="shared" ca="1" si="91"/>
        <v>0</v>
      </c>
      <c r="J704" t="str">
        <f t="shared" ca="1" si="94"/>
        <v>'READY PU'!</v>
      </c>
      <c r="K704">
        <f t="shared" ca="1" si="94"/>
        <v>0</v>
      </c>
      <c r="L704">
        <f t="shared" ca="1" si="94"/>
        <v>0</v>
      </c>
      <c r="M704">
        <f t="shared" ca="1" si="94"/>
        <v>0</v>
      </c>
      <c r="N704">
        <f t="shared" ca="1" si="94"/>
        <v>0</v>
      </c>
      <c r="O704" t="str">
        <f t="shared" ca="1" si="92"/>
        <v>d:T</v>
      </c>
      <c r="P704" t="str">
        <f t="shared" ca="1" si="93"/>
        <v>d10:T10</v>
      </c>
    </row>
    <row r="705" spans="1:16">
      <c r="A705" t="str">
        <f t="shared" si="87"/>
        <v>11</v>
      </c>
      <c r="B705" t="str">
        <f t="shared" ca="1" si="88"/>
        <v>PU</v>
      </c>
      <c r="C705" t="s">
        <v>785</v>
      </c>
      <c r="D705" t="s">
        <v>1129</v>
      </c>
      <c r="E705">
        <f t="shared" ca="1" si="89"/>
        <v>0</v>
      </c>
      <c r="H705" t="str">
        <f t="shared" ca="1" si="90"/>
        <v>'READY PU'!</v>
      </c>
      <c r="I705">
        <f t="shared" ca="1" si="91"/>
        <v>0</v>
      </c>
      <c r="J705" t="str">
        <f t="shared" ca="1" si="94"/>
        <v>'READY PU'!</v>
      </c>
      <c r="K705">
        <f t="shared" ca="1" si="94"/>
        <v>0</v>
      </c>
      <c r="L705">
        <f t="shared" ca="1" si="94"/>
        <v>0</v>
      </c>
      <c r="M705">
        <f t="shared" ca="1" si="94"/>
        <v>0</v>
      </c>
      <c r="N705">
        <f t="shared" ca="1" si="94"/>
        <v>0</v>
      </c>
      <c r="O705" t="str">
        <f t="shared" ca="1" si="92"/>
        <v>d:T</v>
      </c>
      <c r="P705" t="str">
        <f t="shared" ca="1" si="93"/>
        <v>d10:T10</v>
      </c>
    </row>
    <row r="706" spans="1:16">
      <c r="A706" t="str">
        <f t="shared" si="87"/>
        <v>12</v>
      </c>
      <c r="B706" t="str">
        <f t="shared" ca="1" si="88"/>
        <v>PU</v>
      </c>
      <c r="C706" t="s">
        <v>785</v>
      </c>
      <c r="D706" t="s">
        <v>1130</v>
      </c>
      <c r="E706">
        <f t="shared" ca="1" si="89"/>
        <v>0</v>
      </c>
      <c r="H706" t="str">
        <f t="shared" ca="1" si="90"/>
        <v>'READY PU'!</v>
      </c>
      <c r="I706">
        <f t="shared" ca="1" si="91"/>
        <v>0</v>
      </c>
      <c r="J706" t="str">
        <f t="shared" ca="1" si="94"/>
        <v>'READY PU'!</v>
      </c>
      <c r="K706">
        <f t="shared" ca="1" si="94"/>
        <v>0</v>
      </c>
      <c r="L706">
        <f t="shared" ca="1" si="94"/>
        <v>0</v>
      </c>
      <c r="M706">
        <f t="shared" ca="1" si="94"/>
        <v>0</v>
      </c>
      <c r="N706">
        <f t="shared" ca="1" si="94"/>
        <v>0</v>
      </c>
      <c r="O706" t="str">
        <f t="shared" ca="1" si="92"/>
        <v>d:T</v>
      </c>
      <c r="P706" t="str">
        <f t="shared" ca="1" si="93"/>
        <v>d10:T10</v>
      </c>
    </row>
    <row r="707" spans="1:16">
      <c r="A707" t="str">
        <f t="shared" si="87"/>
        <v>14</v>
      </c>
      <c r="B707" t="str">
        <f t="shared" ca="1" si="88"/>
        <v>PU</v>
      </c>
      <c r="C707" t="s">
        <v>785</v>
      </c>
      <c r="D707" t="s">
        <v>1131</v>
      </c>
      <c r="E707">
        <f t="shared" ca="1" si="89"/>
        <v>0</v>
      </c>
      <c r="H707" t="str">
        <f t="shared" ca="1" si="90"/>
        <v>'READY PU'!</v>
      </c>
      <c r="I707">
        <f t="shared" ca="1" si="91"/>
        <v>0</v>
      </c>
      <c r="J707" t="str">
        <f t="shared" ca="1" si="94"/>
        <v>'READY PU'!</v>
      </c>
      <c r="K707">
        <f t="shared" ca="1" si="94"/>
        <v>0</v>
      </c>
      <c r="L707">
        <f t="shared" ca="1" si="94"/>
        <v>0</v>
      </c>
      <c r="M707">
        <f t="shared" ca="1" si="94"/>
        <v>0</v>
      </c>
      <c r="N707">
        <f t="shared" ca="1" si="94"/>
        <v>0</v>
      </c>
      <c r="O707" t="str">
        <f t="shared" ca="1" si="92"/>
        <v>d:T</v>
      </c>
      <c r="P707" t="str">
        <f t="shared" ca="1" si="93"/>
        <v>d10:T10</v>
      </c>
    </row>
    <row r="708" spans="1:16">
      <c r="A708" t="str">
        <f t="shared" si="87"/>
        <v>01</v>
      </c>
      <c r="B708" t="str">
        <f t="shared" ca="1" si="88"/>
        <v>PU</v>
      </c>
      <c r="C708" t="s">
        <v>786</v>
      </c>
      <c r="D708" t="s">
        <v>1132</v>
      </c>
      <c r="E708">
        <f t="shared" ca="1" si="89"/>
        <v>0</v>
      </c>
      <c r="H708" t="str">
        <f t="shared" ca="1" si="90"/>
        <v>'READY PU'!</v>
      </c>
      <c r="I708">
        <f t="shared" ca="1" si="91"/>
        <v>0</v>
      </c>
      <c r="J708" t="str">
        <f t="shared" ca="1" si="94"/>
        <v>'READY PU'!</v>
      </c>
      <c r="K708">
        <f t="shared" ca="1" si="94"/>
        <v>0</v>
      </c>
      <c r="L708">
        <f t="shared" ca="1" si="94"/>
        <v>0</v>
      </c>
      <c r="M708">
        <f t="shared" ca="1" si="94"/>
        <v>0</v>
      </c>
      <c r="N708">
        <f t="shared" ca="1" si="94"/>
        <v>0</v>
      </c>
      <c r="O708" t="str">
        <f t="shared" ca="1" si="92"/>
        <v>d:T</v>
      </c>
      <c r="P708" t="str">
        <f t="shared" ca="1" si="93"/>
        <v>d10:T10</v>
      </c>
    </row>
    <row r="709" spans="1:16">
      <c r="A709" t="str">
        <f t="shared" si="87"/>
        <v>02</v>
      </c>
      <c r="B709" t="str">
        <f t="shared" ca="1" si="88"/>
        <v>PU</v>
      </c>
      <c r="C709" t="s">
        <v>786</v>
      </c>
      <c r="D709" t="s">
        <v>1133</v>
      </c>
      <c r="E709">
        <f t="shared" ca="1" si="89"/>
        <v>0</v>
      </c>
      <c r="H709" t="str">
        <f t="shared" ca="1" si="90"/>
        <v>'READY PU'!</v>
      </c>
      <c r="I709">
        <f t="shared" ca="1" si="91"/>
        <v>0</v>
      </c>
      <c r="J709" t="str">
        <f t="shared" ca="1" si="94"/>
        <v>'READY PU'!</v>
      </c>
      <c r="K709">
        <f t="shared" ca="1" si="94"/>
        <v>0</v>
      </c>
      <c r="L709">
        <f t="shared" ca="1" si="94"/>
        <v>0</v>
      </c>
      <c r="M709">
        <f t="shared" ca="1" si="94"/>
        <v>0</v>
      </c>
      <c r="N709">
        <f t="shared" ca="1" si="94"/>
        <v>0</v>
      </c>
      <c r="O709" t="str">
        <f t="shared" ca="1" si="92"/>
        <v>d:T</v>
      </c>
      <c r="P709" t="str">
        <f t="shared" ca="1" si="93"/>
        <v>d10:T10</v>
      </c>
    </row>
    <row r="710" spans="1:16">
      <c r="A710" t="str">
        <f t="shared" si="87"/>
        <v>03</v>
      </c>
      <c r="B710" t="str">
        <f t="shared" ca="1" si="88"/>
        <v>PU</v>
      </c>
      <c r="C710" t="s">
        <v>786</v>
      </c>
      <c r="D710" t="s">
        <v>1134</v>
      </c>
      <c r="E710">
        <f t="shared" ca="1" si="89"/>
        <v>0</v>
      </c>
      <c r="H710" t="str">
        <f t="shared" ca="1" si="90"/>
        <v>'READY PU'!</v>
      </c>
      <c r="I710">
        <f t="shared" ca="1" si="91"/>
        <v>0</v>
      </c>
      <c r="J710" t="str">
        <f t="shared" ca="1" si="94"/>
        <v>'READY PU'!</v>
      </c>
      <c r="K710">
        <f t="shared" ca="1" si="94"/>
        <v>0</v>
      </c>
      <c r="L710">
        <f t="shared" ca="1" si="94"/>
        <v>0</v>
      </c>
      <c r="M710">
        <f t="shared" ca="1" si="94"/>
        <v>0</v>
      </c>
      <c r="N710">
        <f t="shared" ca="1" si="94"/>
        <v>0</v>
      </c>
      <c r="O710" t="str">
        <f t="shared" ca="1" si="92"/>
        <v>d:T</v>
      </c>
      <c r="P710" t="str">
        <f t="shared" ca="1" si="93"/>
        <v>d10:T10</v>
      </c>
    </row>
    <row r="711" spans="1:16">
      <c r="A711" t="str">
        <f t="shared" si="87"/>
        <v>04</v>
      </c>
      <c r="B711" t="str">
        <f t="shared" ca="1" si="88"/>
        <v>PU</v>
      </c>
      <c r="C711" t="s">
        <v>786</v>
      </c>
      <c r="D711" t="s">
        <v>1135</v>
      </c>
      <c r="E711">
        <f t="shared" ca="1" si="89"/>
        <v>0</v>
      </c>
      <c r="H711" t="str">
        <f t="shared" ca="1" si="90"/>
        <v>'READY PU'!</v>
      </c>
      <c r="I711">
        <f t="shared" ca="1" si="91"/>
        <v>0</v>
      </c>
      <c r="J711" t="str">
        <f t="shared" ca="1" si="94"/>
        <v>'READY PU'!</v>
      </c>
      <c r="K711">
        <f t="shared" ca="1" si="94"/>
        <v>0</v>
      </c>
      <c r="L711">
        <f t="shared" ca="1" si="94"/>
        <v>0</v>
      </c>
      <c r="M711">
        <f t="shared" ca="1" si="94"/>
        <v>0</v>
      </c>
      <c r="N711">
        <f t="shared" ca="1" si="94"/>
        <v>0</v>
      </c>
      <c r="O711" t="str">
        <f t="shared" ca="1" si="92"/>
        <v>d:T</v>
      </c>
      <c r="P711" t="str">
        <f t="shared" ca="1" si="93"/>
        <v>d10:T10</v>
      </c>
    </row>
    <row r="712" spans="1:16">
      <c r="A712" t="str">
        <f t="shared" si="87"/>
        <v>05</v>
      </c>
      <c r="B712" t="str">
        <f t="shared" ca="1" si="88"/>
        <v>PU</v>
      </c>
      <c r="C712" t="s">
        <v>786</v>
      </c>
      <c r="D712" t="s">
        <v>1136</v>
      </c>
      <c r="E712">
        <f t="shared" ca="1" si="89"/>
        <v>0</v>
      </c>
      <c r="H712" t="str">
        <f t="shared" ca="1" si="90"/>
        <v>'READY PU'!</v>
      </c>
      <c r="I712">
        <f t="shared" ca="1" si="91"/>
        <v>0</v>
      </c>
      <c r="J712" t="str">
        <f t="shared" ca="1" si="94"/>
        <v>'READY PU'!</v>
      </c>
      <c r="K712">
        <f t="shared" ca="1" si="94"/>
        <v>0</v>
      </c>
      <c r="L712">
        <f t="shared" ca="1" si="94"/>
        <v>0</v>
      </c>
      <c r="M712">
        <f t="shared" ca="1" si="94"/>
        <v>0</v>
      </c>
      <c r="N712">
        <f t="shared" ca="1" si="94"/>
        <v>0</v>
      </c>
      <c r="O712" t="str">
        <f t="shared" ca="1" si="92"/>
        <v>d:T</v>
      </c>
      <c r="P712" t="str">
        <f t="shared" ca="1" si="93"/>
        <v>d10:T10</v>
      </c>
    </row>
    <row r="713" spans="1:16">
      <c r="A713" t="str">
        <f t="shared" si="87"/>
        <v>06</v>
      </c>
      <c r="B713" t="str">
        <f t="shared" ca="1" si="88"/>
        <v>PU</v>
      </c>
      <c r="C713" t="s">
        <v>786</v>
      </c>
      <c r="D713" t="s">
        <v>1137</v>
      </c>
      <c r="E713">
        <f t="shared" ca="1" si="89"/>
        <v>0</v>
      </c>
      <c r="H713" t="str">
        <f t="shared" ca="1" si="90"/>
        <v>'READY PU'!</v>
      </c>
      <c r="I713">
        <f t="shared" ca="1" si="91"/>
        <v>0</v>
      </c>
      <c r="J713" t="str">
        <f t="shared" ca="1" si="94"/>
        <v>'READY PU'!</v>
      </c>
      <c r="K713">
        <f t="shared" ca="1" si="94"/>
        <v>0</v>
      </c>
      <c r="L713">
        <f t="shared" ca="1" si="94"/>
        <v>0</v>
      </c>
      <c r="M713">
        <f t="shared" ca="1" si="94"/>
        <v>0</v>
      </c>
      <c r="N713">
        <f t="shared" ca="1" si="94"/>
        <v>0</v>
      </c>
      <c r="O713" t="str">
        <f t="shared" ca="1" si="92"/>
        <v>d:T</v>
      </c>
      <c r="P713" t="str">
        <f t="shared" ca="1" si="93"/>
        <v>d10:T10</v>
      </c>
    </row>
    <row r="714" spans="1:16">
      <c r="A714" t="str">
        <f t="shared" si="87"/>
        <v>09</v>
      </c>
      <c r="B714" t="str">
        <f t="shared" ca="1" si="88"/>
        <v>PU</v>
      </c>
      <c r="C714" t="s">
        <v>786</v>
      </c>
      <c r="D714" t="s">
        <v>1138</v>
      </c>
      <c r="E714">
        <f t="shared" ca="1" si="89"/>
        <v>0</v>
      </c>
      <c r="H714" t="str">
        <f t="shared" ca="1" si="90"/>
        <v>'READY PU'!</v>
      </c>
      <c r="I714">
        <f t="shared" ca="1" si="91"/>
        <v>0</v>
      </c>
      <c r="J714" t="str">
        <f t="shared" ca="1" si="94"/>
        <v>'READY PU'!</v>
      </c>
      <c r="K714">
        <f t="shared" ca="1" si="94"/>
        <v>0</v>
      </c>
      <c r="L714">
        <f t="shared" ca="1" si="94"/>
        <v>0</v>
      </c>
      <c r="M714">
        <f t="shared" ca="1" si="94"/>
        <v>0</v>
      </c>
      <c r="N714">
        <f t="shared" ca="1" si="94"/>
        <v>0</v>
      </c>
      <c r="O714" t="str">
        <f t="shared" ca="1" si="92"/>
        <v>d:T</v>
      </c>
      <c r="P714" t="str">
        <f t="shared" ca="1" si="93"/>
        <v>d10:T10</v>
      </c>
    </row>
    <row r="715" spans="1:16">
      <c r="A715" t="str">
        <f t="shared" si="87"/>
        <v>11</v>
      </c>
      <c r="B715" t="str">
        <f t="shared" ca="1" si="88"/>
        <v>PU</v>
      </c>
      <c r="C715" t="s">
        <v>786</v>
      </c>
      <c r="D715" t="s">
        <v>1139</v>
      </c>
      <c r="E715">
        <f t="shared" ca="1" si="89"/>
        <v>0</v>
      </c>
      <c r="H715" t="str">
        <f t="shared" ca="1" si="90"/>
        <v>'READY PU'!</v>
      </c>
      <c r="I715">
        <f t="shared" ca="1" si="91"/>
        <v>0</v>
      </c>
      <c r="J715" t="str">
        <f t="shared" ca="1" si="94"/>
        <v>'READY PU'!</v>
      </c>
      <c r="K715">
        <f t="shared" ca="1" si="94"/>
        <v>0</v>
      </c>
      <c r="L715">
        <f t="shared" ca="1" si="94"/>
        <v>0</v>
      </c>
      <c r="M715">
        <f t="shared" ca="1" si="94"/>
        <v>0</v>
      </c>
      <c r="N715">
        <f t="shared" ca="1" si="94"/>
        <v>0</v>
      </c>
      <c r="O715" t="str">
        <f t="shared" ca="1" si="92"/>
        <v>d:T</v>
      </c>
      <c r="P715" t="str">
        <f t="shared" ca="1" si="93"/>
        <v>d10:T10</v>
      </c>
    </row>
    <row r="716" spans="1:16">
      <c r="A716" t="str">
        <f t="shared" si="87"/>
        <v>12</v>
      </c>
      <c r="B716" t="str">
        <f t="shared" ca="1" si="88"/>
        <v>PU</v>
      </c>
      <c r="C716" t="s">
        <v>786</v>
      </c>
      <c r="D716" t="s">
        <v>1140</v>
      </c>
      <c r="E716">
        <f t="shared" ca="1" si="89"/>
        <v>0</v>
      </c>
      <c r="H716" t="str">
        <f t="shared" ca="1" si="90"/>
        <v>'READY PU'!</v>
      </c>
      <c r="I716">
        <f t="shared" ca="1" si="91"/>
        <v>0</v>
      </c>
      <c r="J716" t="str">
        <f t="shared" ca="1" si="94"/>
        <v>'READY PU'!</v>
      </c>
      <c r="K716">
        <f t="shared" ca="1" si="94"/>
        <v>0</v>
      </c>
      <c r="L716">
        <f t="shared" ca="1" si="94"/>
        <v>0</v>
      </c>
      <c r="M716">
        <f t="shared" ca="1" si="94"/>
        <v>0</v>
      </c>
      <c r="N716">
        <f t="shared" ca="1" si="94"/>
        <v>0</v>
      </c>
      <c r="O716" t="str">
        <f t="shared" ca="1" si="92"/>
        <v>d:T</v>
      </c>
      <c r="P716" t="str">
        <f t="shared" ca="1" si="93"/>
        <v>d10:T10</v>
      </c>
    </row>
    <row r="717" spans="1:16">
      <c r="A717" t="str">
        <f t="shared" si="87"/>
        <v>14</v>
      </c>
      <c r="B717" t="str">
        <f t="shared" ca="1" si="88"/>
        <v>PU</v>
      </c>
      <c r="C717" t="s">
        <v>786</v>
      </c>
      <c r="D717" t="s">
        <v>1141</v>
      </c>
      <c r="E717">
        <f t="shared" ca="1" si="89"/>
        <v>0</v>
      </c>
      <c r="H717" t="str">
        <f t="shared" ca="1" si="90"/>
        <v>'READY PU'!</v>
      </c>
      <c r="I717">
        <f t="shared" ca="1" si="91"/>
        <v>0</v>
      </c>
      <c r="J717" t="str">
        <f t="shared" ca="1" si="94"/>
        <v>'READY PU'!</v>
      </c>
      <c r="K717">
        <f t="shared" ca="1" si="94"/>
        <v>0</v>
      </c>
      <c r="L717">
        <f t="shared" ca="1" si="94"/>
        <v>0</v>
      </c>
      <c r="M717">
        <f t="shared" ca="1" si="94"/>
        <v>0</v>
      </c>
      <c r="N717">
        <f t="shared" ca="1" si="94"/>
        <v>0</v>
      </c>
      <c r="O717" t="str">
        <f t="shared" ca="1" si="92"/>
        <v>d:T</v>
      </c>
      <c r="P717" t="str">
        <f t="shared" ca="1" si="93"/>
        <v>d10:T10</v>
      </c>
    </row>
    <row r="718" spans="1:16">
      <c r="A718" t="str">
        <f t="shared" si="87"/>
        <v>01</v>
      </c>
      <c r="B718" t="str">
        <f t="shared" ca="1" si="88"/>
        <v>PU</v>
      </c>
      <c r="C718" t="s">
        <v>787</v>
      </c>
      <c r="D718" t="s">
        <v>1142</v>
      </c>
      <c r="E718">
        <f t="shared" ca="1" si="89"/>
        <v>0</v>
      </c>
      <c r="H718" t="str">
        <f t="shared" ca="1" si="90"/>
        <v>'READY PU'!</v>
      </c>
      <c r="I718">
        <f t="shared" ca="1" si="91"/>
        <v>0</v>
      </c>
      <c r="J718" t="str">
        <f t="shared" ca="1" si="94"/>
        <v>'READY PU'!</v>
      </c>
      <c r="K718">
        <f t="shared" ca="1" si="94"/>
        <v>0</v>
      </c>
      <c r="L718">
        <f t="shared" ca="1" si="94"/>
        <v>0</v>
      </c>
      <c r="M718">
        <f t="shared" ca="1" si="94"/>
        <v>0</v>
      </c>
      <c r="N718">
        <f t="shared" ca="1" si="94"/>
        <v>0</v>
      </c>
      <c r="O718" t="str">
        <f t="shared" ca="1" si="92"/>
        <v>d:T</v>
      </c>
      <c r="P718" t="str">
        <f t="shared" ca="1" si="93"/>
        <v>d10:T10</v>
      </c>
    </row>
    <row r="719" spans="1:16">
      <c r="A719" t="str">
        <f t="shared" si="87"/>
        <v>02</v>
      </c>
      <c r="B719" t="str">
        <f t="shared" ca="1" si="88"/>
        <v>PU</v>
      </c>
      <c r="C719" t="s">
        <v>787</v>
      </c>
      <c r="D719" t="s">
        <v>1143</v>
      </c>
      <c r="E719">
        <f t="shared" ca="1" si="89"/>
        <v>0</v>
      </c>
      <c r="H719" t="str">
        <f t="shared" ca="1" si="90"/>
        <v>'READY PU'!</v>
      </c>
      <c r="I719">
        <f t="shared" ca="1" si="91"/>
        <v>0</v>
      </c>
      <c r="J719" t="str">
        <f t="shared" ca="1" si="94"/>
        <v>'READY PU'!</v>
      </c>
      <c r="K719">
        <f t="shared" ca="1" si="94"/>
        <v>0</v>
      </c>
      <c r="L719">
        <f t="shared" ca="1" si="94"/>
        <v>0</v>
      </c>
      <c r="M719">
        <f t="shared" ca="1" si="94"/>
        <v>0</v>
      </c>
      <c r="N719">
        <f t="shared" ca="1" si="94"/>
        <v>0</v>
      </c>
      <c r="O719" t="str">
        <f t="shared" ca="1" si="92"/>
        <v>d:T</v>
      </c>
      <c r="P719" t="str">
        <f t="shared" ca="1" si="93"/>
        <v>d10:T10</v>
      </c>
    </row>
    <row r="720" spans="1:16">
      <c r="A720" t="str">
        <f t="shared" ref="A720:A783" si="95">MID(D720,LEN(C720)+2,LEN(D720)-LEN(C720))</f>
        <v>03</v>
      </c>
      <c r="B720" t="str">
        <f t="shared" ref="B720:B783" ca="1" si="96">VLOOKUP(H720,$A$1:$K$6,11,FALSE)</f>
        <v>PU</v>
      </c>
      <c r="C720" t="s">
        <v>787</v>
      </c>
      <c r="D720" t="s">
        <v>1144</v>
      </c>
      <c r="E720">
        <f t="shared" ref="E720:E783" ca="1" si="97">IFERROR(VLOOKUP(C720,INDIRECT($H720&amp;$O720),MATCH($A720,INDIRECT($H720&amp;$P720),0),FALSE),0)</f>
        <v>0</v>
      </c>
      <c r="H720" t="str">
        <f t="shared" ref="H720:H783" ca="1" si="98">IF(I720&lt;&gt;0,I720,IF(J720&lt;&gt;0,J720,IF(K720&lt;&gt;0,K720,IF(L720&lt;&gt;0,L720,IF(M720&lt;&gt;0,M720,N720)))))</f>
        <v>'READY PU'!</v>
      </c>
      <c r="I720">
        <f t="shared" ref="I720:I783" ca="1" si="99">IF(IFERROR(VLOOKUP($C720,INDIRECT(I$14&amp;"E:E"),1,FALSE),0)&lt;&gt;0,I$14,0)</f>
        <v>0</v>
      </c>
      <c r="J720" t="str">
        <f t="shared" ca="1" si="94"/>
        <v>'READY PU'!</v>
      </c>
      <c r="K720">
        <f t="shared" ca="1" si="94"/>
        <v>0</v>
      </c>
      <c r="L720">
        <f t="shared" ca="1" si="94"/>
        <v>0</v>
      </c>
      <c r="M720">
        <f t="shared" ca="1" si="94"/>
        <v>0</v>
      </c>
      <c r="N720">
        <f t="shared" ca="1" si="94"/>
        <v>0</v>
      </c>
      <c r="O720" t="str">
        <f t="shared" ref="O720:O783" ca="1" si="100">VLOOKUP($H720,$G$8:$I$13,2,FALSE)</f>
        <v>d:T</v>
      </c>
      <c r="P720" t="str">
        <f t="shared" ref="P720:P783" ca="1" si="101">VLOOKUP($H720,$G$8:$I$13,3,FALSE)</f>
        <v>d10:T10</v>
      </c>
    </row>
    <row r="721" spans="1:16">
      <c r="A721" t="str">
        <f t="shared" si="95"/>
        <v>04</v>
      </c>
      <c r="B721" t="str">
        <f t="shared" ca="1" si="96"/>
        <v>PU</v>
      </c>
      <c r="C721" t="s">
        <v>787</v>
      </c>
      <c r="D721" t="s">
        <v>1145</v>
      </c>
      <c r="E721">
        <f t="shared" ca="1" si="97"/>
        <v>0</v>
      </c>
      <c r="H721" t="str">
        <f t="shared" ca="1" si="98"/>
        <v>'READY PU'!</v>
      </c>
      <c r="I721">
        <f t="shared" ca="1" si="99"/>
        <v>0</v>
      </c>
      <c r="J721" t="str">
        <f t="shared" ca="1" si="94"/>
        <v>'READY PU'!</v>
      </c>
      <c r="K721">
        <f t="shared" ca="1" si="94"/>
        <v>0</v>
      </c>
      <c r="L721">
        <f t="shared" ca="1" si="94"/>
        <v>0</v>
      </c>
      <c r="M721">
        <f t="shared" ca="1" si="94"/>
        <v>0</v>
      </c>
      <c r="N721">
        <f t="shared" ca="1" si="94"/>
        <v>0</v>
      </c>
      <c r="O721" t="str">
        <f t="shared" ca="1" si="100"/>
        <v>d:T</v>
      </c>
      <c r="P721" t="str">
        <f t="shared" ca="1" si="101"/>
        <v>d10:T10</v>
      </c>
    </row>
    <row r="722" spans="1:16">
      <c r="A722" t="str">
        <f t="shared" si="95"/>
        <v>05</v>
      </c>
      <c r="B722" t="str">
        <f t="shared" ca="1" si="96"/>
        <v>PU</v>
      </c>
      <c r="C722" t="s">
        <v>787</v>
      </c>
      <c r="D722" t="s">
        <v>1146</v>
      </c>
      <c r="E722">
        <f t="shared" ca="1" si="97"/>
        <v>0</v>
      </c>
      <c r="H722" t="str">
        <f t="shared" ca="1" si="98"/>
        <v>'READY PU'!</v>
      </c>
      <c r="I722">
        <f t="shared" ca="1" si="99"/>
        <v>0</v>
      </c>
      <c r="J722" t="str">
        <f t="shared" ca="1" si="94"/>
        <v>'READY PU'!</v>
      </c>
      <c r="K722">
        <f t="shared" ca="1" si="94"/>
        <v>0</v>
      </c>
      <c r="L722">
        <f t="shared" ca="1" si="94"/>
        <v>0</v>
      </c>
      <c r="M722">
        <f t="shared" ca="1" si="94"/>
        <v>0</v>
      </c>
      <c r="N722">
        <f t="shared" ca="1" si="94"/>
        <v>0</v>
      </c>
      <c r="O722" t="str">
        <f t="shared" ca="1" si="100"/>
        <v>d:T</v>
      </c>
      <c r="P722" t="str">
        <f t="shared" ca="1" si="101"/>
        <v>d10:T10</v>
      </c>
    </row>
    <row r="723" spans="1:16">
      <c r="A723" t="str">
        <f t="shared" si="95"/>
        <v>06</v>
      </c>
      <c r="B723" t="str">
        <f t="shared" ca="1" si="96"/>
        <v>PU</v>
      </c>
      <c r="C723" t="s">
        <v>787</v>
      </c>
      <c r="D723" t="s">
        <v>1147</v>
      </c>
      <c r="E723">
        <f t="shared" ca="1" si="97"/>
        <v>0</v>
      </c>
      <c r="H723" t="str">
        <f t="shared" ca="1" si="98"/>
        <v>'READY PU'!</v>
      </c>
      <c r="I723">
        <f t="shared" ca="1" si="99"/>
        <v>0</v>
      </c>
      <c r="J723" t="str">
        <f t="shared" ca="1" si="94"/>
        <v>'READY PU'!</v>
      </c>
      <c r="K723">
        <f t="shared" ca="1" si="94"/>
        <v>0</v>
      </c>
      <c r="L723">
        <f t="shared" ca="1" si="94"/>
        <v>0</v>
      </c>
      <c r="M723">
        <f t="shared" ca="1" si="94"/>
        <v>0</v>
      </c>
      <c r="N723">
        <f t="shared" ca="1" si="94"/>
        <v>0</v>
      </c>
      <c r="O723" t="str">
        <f t="shared" ca="1" si="100"/>
        <v>d:T</v>
      </c>
      <c r="P723" t="str">
        <f t="shared" ca="1" si="101"/>
        <v>d10:T10</v>
      </c>
    </row>
    <row r="724" spans="1:16">
      <c r="A724" t="str">
        <f t="shared" si="95"/>
        <v>09</v>
      </c>
      <c r="B724" t="str">
        <f t="shared" ca="1" si="96"/>
        <v>PU</v>
      </c>
      <c r="C724" t="s">
        <v>787</v>
      </c>
      <c r="D724" t="s">
        <v>1148</v>
      </c>
      <c r="E724">
        <f t="shared" ca="1" si="97"/>
        <v>0</v>
      </c>
      <c r="H724" t="str">
        <f t="shared" ca="1" si="98"/>
        <v>'READY PU'!</v>
      </c>
      <c r="I724">
        <f t="shared" ca="1" si="99"/>
        <v>0</v>
      </c>
      <c r="J724" t="str">
        <f t="shared" ca="1" si="94"/>
        <v>'READY PU'!</v>
      </c>
      <c r="K724">
        <f t="shared" ca="1" si="94"/>
        <v>0</v>
      </c>
      <c r="L724">
        <f t="shared" ca="1" si="94"/>
        <v>0</v>
      </c>
      <c r="M724">
        <f t="shared" ca="1" si="94"/>
        <v>0</v>
      </c>
      <c r="N724">
        <f t="shared" ca="1" si="94"/>
        <v>0</v>
      </c>
      <c r="O724" t="str">
        <f t="shared" ca="1" si="100"/>
        <v>d:T</v>
      </c>
      <c r="P724" t="str">
        <f t="shared" ca="1" si="101"/>
        <v>d10:T10</v>
      </c>
    </row>
    <row r="725" spans="1:16">
      <c r="A725" t="str">
        <f t="shared" si="95"/>
        <v>11</v>
      </c>
      <c r="B725" t="str">
        <f t="shared" ca="1" si="96"/>
        <v>PU</v>
      </c>
      <c r="C725" t="s">
        <v>787</v>
      </c>
      <c r="D725" t="s">
        <v>1149</v>
      </c>
      <c r="E725">
        <f t="shared" ca="1" si="97"/>
        <v>0</v>
      </c>
      <c r="H725" t="str">
        <f t="shared" ca="1" si="98"/>
        <v>'READY PU'!</v>
      </c>
      <c r="I725">
        <f t="shared" ca="1" si="99"/>
        <v>0</v>
      </c>
      <c r="J725" t="str">
        <f t="shared" ca="1" si="94"/>
        <v>'READY PU'!</v>
      </c>
      <c r="K725">
        <f t="shared" ca="1" si="94"/>
        <v>0</v>
      </c>
      <c r="L725">
        <f t="shared" ca="1" si="94"/>
        <v>0</v>
      </c>
      <c r="M725">
        <f t="shared" ca="1" si="94"/>
        <v>0</v>
      </c>
      <c r="N725">
        <f t="shared" ca="1" si="94"/>
        <v>0</v>
      </c>
      <c r="O725" t="str">
        <f t="shared" ca="1" si="100"/>
        <v>d:T</v>
      </c>
      <c r="P725" t="str">
        <f t="shared" ca="1" si="101"/>
        <v>d10:T10</v>
      </c>
    </row>
    <row r="726" spans="1:16">
      <c r="A726" t="str">
        <f t="shared" si="95"/>
        <v>12</v>
      </c>
      <c r="B726" t="str">
        <f t="shared" ca="1" si="96"/>
        <v>PU</v>
      </c>
      <c r="C726" t="s">
        <v>787</v>
      </c>
      <c r="D726" t="s">
        <v>1150</v>
      </c>
      <c r="E726">
        <f t="shared" ca="1" si="97"/>
        <v>0</v>
      </c>
      <c r="H726" t="str">
        <f t="shared" ca="1" si="98"/>
        <v>'READY PU'!</v>
      </c>
      <c r="I726">
        <f t="shared" ca="1" si="99"/>
        <v>0</v>
      </c>
      <c r="J726" t="str">
        <f t="shared" ca="1" si="94"/>
        <v>'READY PU'!</v>
      </c>
      <c r="K726">
        <f t="shared" ca="1" si="94"/>
        <v>0</v>
      </c>
      <c r="L726">
        <f t="shared" ca="1" si="94"/>
        <v>0</v>
      </c>
      <c r="M726">
        <f t="shared" ca="1" si="94"/>
        <v>0</v>
      </c>
      <c r="N726">
        <f t="shared" ca="1" si="94"/>
        <v>0</v>
      </c>
      <c r="O726" t="str">
        <f t="shared" ca="1" si="100"/>
        <v>d:T</v>
      </c>
      <c r="P726" t="str">
        <f t="shared" ca="1" si="101"/>
        <v>d10:T10</v>
      </c>
    </row>
    <row r="727" spans="1:16">
      <c r="A727" t="str">
        <f t="shared" si="95"/>
        <v>14</v>
      </c>
      <c r="B727" t="str">
        <f t="shared" ca="1" si="96"/>
        <v>PU</v>
      </c>
      <c r="C727" t="s">
        <v>787</v>
      </c>
      <c r="D727" t="s">
        <v>1151</v>
      </c>
      <c r="E727">
        <f t="shared" ca="1" si="97"/>
        <v>0</v>
      </c>
      <c r="H727" t="str">
        <f t="shared" ca="1" si="98"/>
        <v>'READY PU'!</v>
      </c>
      <c r="I727">
        <f t="shared" ca="1" si="99"/>
        <v>0</v>
      </c>
      <c r="J727" t="str">
        <f t="shared" ca="1" si="94"/>
        <v>'READY PU'!</v>
      </c>
      <c r="K727">
        <f t="shared" ca="1" si="94"/>
        <v>0</v>
      </c>
      <c r="L727">
        <f t="shared" ca="1" si="94"/>
        <v>0</v>
      </c>
      <c r="M727">
        <f t="shared" ca="1" si="94"/>
        <v>0</v>
      </c>
      <c r="N727">
        <f t="shared" ca="1" si="94"/>
        <v>0</v>
      </c>
      <c r="O727" t="str">
        <f t="shared" ca="1" si="100"/>
        <v>d:T</v>
      </c>
      <c r="P727" t="str">
        <f t="shared" ca="1" si="101"/>
        <v>d10:T10</v>
      </c>
    </row>
    <row r="728" spans="1:16">
      <c r="A728" t="str">
        <f t="shared" si="95"/>
        <v>01</v>
      </c>
      <c r="B728" t="str">
        <f t="shared" ca="1" si="96"/>
        <v>PU</v>
      </c>
      <c r="C728" t="s">
        <v>788</v>
      </c>
      <c r="D728" t="s">
        <v>1152</v>
      </c>
      <c r="E728">
        <f t="shared" ca="1" si="97"/>
        <v>0</v>
      </c>
      <c r="H728" t="str">
        <f t="shared" ca="1" si="98"/>
        <v>'READY PU'!</v>
      </c>
      <c r="I728">
        <f t="shared" ca="1" si="99"/>
        <v>0</v>
      </c>
      <c r="J728" t="str">
        <f t="shared" ca="1" si="94"/>
        <v>'READY PU'!</v>
      </c>
      <c r="K728">
        <f t="shared" ca="1" si="94"/>
        <v>0</v>
      </c>
      <c r="L728">
        <f t="shared" ca="1" si="94"/>
        <v>0</v>
      </c>
      <c r="M728">
        <f t="shared" ca="1" si="94"/>
        <v>0</v>
      </c>
      <c r="N728">
        <f t="shared" ca="1" si="94"/>
        <v>0</v>
      </c>
      <c r="O728" t="str">
        <f t="shared" ca="1" si="100"/>
        <v>d:T</v>
      </c>
      <c r="P728" t="str">
        <f t="shared" ca="1" si="101"/>
        <v>d10:T10</v>
      </c>
    </row>
    <row r="729" spans="1:16">
      <c r="A729" t="str">
        <f t="shared" si="95"/>
        <v>02</v>
      </c>
      <c r="B729" t="str">
        <f t="shared" ca="1" si="96"/>
        <v>PU</v>
      </c>
      <c r="C729" t="s">
        <v>788</v>
      </c>
      <c r="D729" t="s">
        <v>1153</v>
      </c>
      <c r="E729">
        <f t="shared" ca="1" si="97"/>
        <v>0</v>
      </c>
      <c r="H729" t="str">
        <f t="shared" ca="1" si="98"/>
        <v>'READY PU'!</v>
      </c>
      <c r="I729">
        <f t="shared" ca="1" si="99"/>
        <v>0</v>
      </c>
      <c r="J729" t="str">
        <f t="shared" ca="1" si="94"/>
        <v>'READY PU'!</v>
      </c>
      <c r="K729">
        <f t="shared" ca="1" si="94"/>
        <v>0</v>
      </c>
      <c r="L729">
        <f t="shared" ca="1" si="94"/>
        <v>0</v>
      </c>
      <c r="M729">
        <f t="shared" ca="1" si="94"/>
        <v>0</v>
      </c>
      <c r="N729">
        <f t="shared" ca="1" si="94"/>
        <v>0</v>
      </c>
      <c r="O729" t="str">
        <f t="shared" ca="1" si="100"/>
        <v>d:T</v>
      </c>
      <c r="P729" t="str">
        <f t="shared" ca="1" si="101"/>
        <v>d10:T10</v>
      </c>
    </row>
    <row r="730" spans="1:16">
      <c r="A730" t="str">
        <f t="shared" si="95"/>
        <v>03</v>
      </c>
      <c r="B730" t="str">
        <f t="shared" ca="1" si="96"/>
        <v>PU</v>
      </c>
      <c r="C730" t="s">
        <v>788</v>
      </c>
      <c r="D730" t="s">
        <v>1154</v>
      </c>
      <c r="E730">
        <f t="shared" ca="1" si="97"/>
        <v>0</v>
      </c>
      <c r="H730" t="str">
        <f t="shared" ca="1" si="98"/>
        <v>'READY PU'!</v>
      </c>
      <c r="I730">
        <f t="shared" ca="1" si="99"/>
        <v>0</v>
      </c>
      <c r="J730" t="str">
        <f t="shared" ca="1" si="94"/>
        <v>'READY PU'!</v>
      </c>
      <c r="K730">
        <f t="shared" ca="1" si="94"/>
        <v>0</v>
      </c>
      <c r="L730">
        <f t="shared" ca="1" si="94"/>
        <v>0</v>
      </c>
      <c r="M730">
        <f t="shared" ca="1" si="94"/>
        <v>0</v>
      </c>
      <c r="N730">
        <f t="shared" ca="1" si="94"/>
        <v>0</v>
      </c>
      <c r="O730" t="str">
        <f t="shared" ca="1" si="100"/>
        <v>d:T</v>
      </c>
      <c r="P730" t="str">
        <f t="shared" ca="1" si="101"/>
        <v>d10:T10</v>
      </c>
    </row>
    <row r="731" spans="1:16">
      <c r="A731" t="str">
        <f t="shared" si="95"/>
        <v>04</v>
      </c>
      <c r="B731" t="str">
        <f t="shared" ca="1" si="96"/>
        <v>PU</v>
      </c>
      <c r="C731" t="s">
        <v>788</v>
      </c>
      <c r="D731" t="s">
        <v>1155</v>
      </c>
      <c r="E731">
        <f t="shared" ca="1" si="97"/>
        <v>0</v>
      </c>
      <c r="H731" t="str">
        <f t="shared" ca="1" si="98"/>
        <v>'READY PU'!</v>
      </c>
      <c r="I731">
        <f t="shared" ca="1" si="99"/>
        <v>0</v>
      </c>
      <c r="J731" t="str">
        <f t="shared" ca="1" si="94"/>
        <v>'READY PU'!</v>
      </c>
      <c r="K731">
        <f t="shared" ca="1" si="94"/>
        <v>0</v>
      </c>
      <c r="L731">
        <f t="shared" ca="1" si="94"/>
        <v>0</v>
      </c>
      <c r="M731">
        <f t="shared" ca="1" si="94"/>
        <v>0</v>
      </c>
      <c r="N731">
        <f t="shared" ca="1" si="94"/>
        <v>0</v>
      </c>
      <c r="O731" t="str">
        <f t="shared" ca="1" si="100"/>
        <v>d:T</v>
      </c>
      <c r="P731" t="str">
        <f t="shared" ca="1" si="101"/>
        <v>d10:T10</v>
      </c>
    </row>
    <row r="732" spans="1:16">
      <c r="A732" t="str">
        <f t="shared" si="95"/>
        <v>05</v>
      </c>
      <c r="B732" t="str">
        <f t="shared" ca="1" si="96"/>
        <v>PU</v>
      </c>
      <c r="C732" t="s">
        <v>788</v>
      </c>
      <c r="D732" t="s">
        <v>1156</v>
      </c>
      <c r="E732">
        <f t="shared" ca="1" si="97"/>
        <v>0</v>
      </c>
      <c r="H732" t="str">
        <f t="shared" ca="1" si="98"/>
        <v>'READY PU'!</v>
      </c>
      <c r="I732">
        <f t="shared" ca="1" si="99"/>
        <v>0</v>
      </c>
      <c r="J732" t="str">
        <f t="shared" ca="1" si="94"/>
        <v>'READY PU'!</v>
      </c>
      <c r="K732">
        <f t="shared" ca="1" si="94"/>
        <v>0</v>
      </c>
      <c r="L732">
        <f t="shared" ca="1" si="94"/>
        <v>0</v>
      </c>
      <c r="M732">
        <f t="shared" ca="1" si="94"/>
        <v>0</v>
      </c>
      <c r="N732">
        <f t="shared" ca="1" si="94"/>
        <v>0</v>
      </c>
      <c r="O732" t="str">
        <f t="shared" ca="1" si="100"/>
        <v>d:T</v>
      </c>
      <c r="P732" t="str">
        <f t="shared" ca="1" si="101"/>
        <v>d10:T10</v>
      </c>
    </row>
    <row r="733" spans="1:16">
      <c r="A733" t="str">
        <f t="shared" si="95"/>
        <v>06</v>
      </c>
      <c r="B733" t="str">
        <f t="shared" ca="1" si="96"/>
        <v>PU</v>
      </c>
      <c r="C733" t="s">
        <v>788</v>
      </c>
      <c r="D733" t="s">
        <v>1157</v>
      </c>
      <c r="E733">
        <f t="shared" ca="1" si="97"/>
        <v>0</v>
      </c>
      <c r="H733" t="str">
        <f t="shared" ca="1" si="98"/>
        <v>'READY PU'!</v>
      </c>
      <c r="I733">
        <f t="shared" ca="1" si="99"/>
        <v>0</v>
      </c>
      <c r="J733" t="str">
        <f t="shared" ca="1" si="94"/>
        <v>'READY PU'!</v>
      </c>
      <c r="K733">
        <f t="shared" ca="1" si="94"/>
        <v>0</v>
      </c>
      <c r="L733">
        <f t="shared" ca="1" si="94"/>
        <v>0</v>
      </c>
      <c r="M733">
        <f t="shared" ca="1" si="94"/>
        <v>0</v>
      </c>
      <c r="N733">
        <f t="shared" ca="1" si="94"/>
        <v>0</v>
      </c>
      <c r="O733" t="str">
        <f t="shared" ca="1" si="100"/>
        <v>d:T</v>
      </c>
      <c r="P733" t="str">
        <f t="shared" ca="1" si="101"/>
        <v>d10:T10</v>
      </c>
    </row>
    <row r="734" spans="1:16">
      <c r="A734" t="str">
        <f t="shared" si="95"/>
        <v>09</v>
      </c>
      <c r="B734" t="str">
        <f t="shared" ca="1" si="96"/>
        <v>PU</v>
      </c>
      <c r="C734" t="s">
        <v>788</v>
      </c>
      <c r="D734" t="s">
        <v>1158</v>
      </c>
      <c r="E734">
        <f t="shared" ca="1" si="97"/>
        <v>0</v>
      </c>
      <c r="H734" t="str">
        <f t="shared" ca="1" si="98"/>
        <v>'READY PU'!</v>
      </c>
      <c r="I734">
        <f t="shared" ca="1" si="99"/>
        <v>0</v>
      </c>
      <c r="J734" t="str">
        <f t="shared" ca="1" si="94"/>
        <v>'READY PU'!</v>
      </c>
      <c r="K734">
        <f t="shared" ca="1" si="94"/>
        <v>0</v>
      </c>
      <c r="L734">
        <f t="shared" ca="1" si="94"/>
        <v>0</v>
      </c>
      <c r="M734">
        <f t="shared" ca="1" si="94"/>
        <v>0</v>
      </c>
      <c r="N734">
        <f t="shared" ca="1" si="94"/>
        <v>0</v>
      </c>
      <c r="O734" t="str">
        <f t="shared" ca="1" si="100"/>
        <v>d:T</v>
      </c>
      <c r="P734" t="str">
        <f t="shared" ca="1" si="101"/>
        <v>d10:T10</v>
      </c>
    </row>
    <row r="735" spans="1:16">
      <c r="A735" t="str">
        <f t="shared" si="95"/>
        <v>11</v>
      </c>
      <c r="B735" t="str">
        <f t="shared" ca="1" si="96"/>
        <v>PU</v>
      </c>
      <c r="C735" t="s">
        <v>788</v>
      </c>
      <c r="D735" t="s">
        <v>1159</v>
      </c>
      <c r="E735">
        <f t="shared" ca="1" si="97"/>
        <v>0</v>
      </c>
      <c r="H735" t="str">
        <f t="shared" ca="1" si="98"/>
        <v>'READY PU'!</v>
      </c>
      <c r="I735">
        <f t="shared" ca="1" si="99"/>
        <v>0</v>
      </c>
      <c r="J735" t="str">
        <f t="shared" ca="1" si="94"/>
        <v>'READY PU'!</v>
      </c>
      <c r="K735">
        <f t="shared" ca="1" si="94"/>
        <v>0</v>
      </c>
      <c r="L735">
        <f t="shared" ca="1" si="94"/>
        <v>0</v>
      </c>
      <c r="M735">
        <f t="shared" ca="1" si="94"/>
        <v>0</v>
      </c>
      <c r="N735">
        <f t="shared" ca="1" si="94"/>
        <v>0</v>
      </c>
      <c r="O735" t="str">
        <f t="shared" ca="1" si="100"/>
        <v>d:T</v>
      </c>
      <c r="P735" t="str">
        <f t="shared" ca="1" si="101"/>
        <v>d10:T10</v>
      </c>
    </row>
    <row r="736" spans="1:16">
      <c r="A736" t="str">
        <f t="shared" si="95"/>
        <v>12</v>
      </c>
      <c r="B736" t="str">
        <f t="shared" ca="1" si="96"/>
        <v>PU</v>
      </c>
      <c r="C736" t="s">
        <v>788</v>
      </c>
      <c r="D736" t="s">
        <v>1160</v>
      </c>
      <c r="E736">
        <f t="shared" ca="1" si="97"/>
        <v>0</v>
      </c>
      <c r="H736" t="str">
        <f t="shared" ca="1" si="98"/>
        <v>'READY PU'!</v>
      </c>
      <c r="I736">
        <f t="shared" ca="1" si="99"/>
        <v>0</v>
      </c>
      <c r="J736" t="str">
        <f t="shared" ca="1" si="94"/>
        <v>'READY PU'!</v>
      </c>
      <c r="K736">
        <f t="shared" ca="1" si="94"/>
        <v>0</v>
      </c>
      <c r="L736">
        <f t="shared" ca="1" si="94"/>
        <v>0</v>
      </c>
      <c r="M736">
        <f t="shared" ca="1" si="94"/>
        <v>0</v>
      </c>
      <c r="N736">
        <f t="shared" ca="1" si="94"/>
        <v>0</v>
      </c>
      <c r="O736" t="str">
        <f t="shared" ca="1" si="100"/>
        <v>d:T</v>
      </c>
      <c r="P736" t="str">
        <f t="shared" ca="1" si="101"/>
        <v>d10:T10</v>
      </c>
    </row>
    <row r="737" spans="1:16">
      <c r="A737" t="str">
        <f t="shared" si="95"/>
        <v>14</v>
      </c>
      <c r="B737" t="str">
        <f t="shared" ca="1" si="96"/>
        <v>PU</v>
      </c>
      <c r="C737" t="s">
        <v>788</v>
      </c>
      <c r="D737" t="s">
        <v>1161</v>
      </c>
      <c r="E737">
        <f t="shared" ca="1" si="97"/>
        <v>0</v>
      </c>
      <c r="H737" t="str">
        <f t="shared" ca="1" si="98"/>
        <v>'READY PU'!</v>
      </c>
      <c r="I737">
        <f t="shared" ca="1" si="99"/>
        <v>0</v>
      </c>
      <c r="J737" t="str">
        <f t="shared" ca="1" si="94"/>
        <v>'READY PU'!</v>
      </c>
      <c r="K737">
        <f t="shared" ca="1" si="94"/>
        <v>0</v>
      </c>
      <c r="L737">
        <f t="shared" ca="1" si="94"/>
        <v>0</v>
      </c>
      <c r="M737">
        <f t="shared" ca="1" si="94"/>
        <v>0</v>
      </c>
      <c r="N737">
        <f t="shared" ca="1" si="94"/>
        <v>0</v>
      </c>
      <c r="O737" t="str">
        <f t="shared" ca="1" si="100"/>
        <v>d:T</v>
      </c>
      <c r="P737" t="str">
        <f t="shared" ca="1" si="101"/>
        <v>d10:T10</v>
      </c>
    </row>
    <row r="738" spans="1:16">
      <c r="A738" t="str">
        <f t="shared" si="95"/>
        <v>01</v>
      </c>
      <c r="B738" t="str">
        <f t="shared" ca="1" si="96"/>
        <v>PU</v>
      </c>
      <c r="C738" t="s">
        <v>789</v>
      </c>
      <c r="D738" t="s">
        <v>1162</v>
      </c>
      <c r="E738">
        <f t="shared" ca="1" si="97"/>
        <v>0</v>
      </c>
      <c r="H738" t="str">
        <f t="shared" ca="1" si="98"/>
        <v>'READY PU'!</v>
      </c>
      <c r="I738">
        <f t="shared" ca="1" si="99"/>
        <v>0</v>
      </c>
      <c r="J738" t="str">
        <f t="shared" ca="1" si="94"/>
        <v>'READY PU'!</v>
      </c>
      <c r="K738">
        <f t="shared" ca="1" si="94"/>
        <v>0</v>
      </c>
      <c r="L738">
        <f t="shared" ca="1" si="94"/>
        <v>0</v>
      </c>
      <c r="M738">
        <f t="shared" ca="1" si="94"/>
        <v>0</v>
      </c>
      <c r="N738">
        <f t="shared" ca="1" si="94"/>
        <v>0</v>
      </c>
      <c r="O738" t="str">
        <f t="shared" ca="1" si="100"/>
        <v>d:T</v>
      </c>
      <c r="P738" t="str">
        <f t="shared" ca="1" si="101"/>
        <v>d10:T10</v>
      </c>
    </row>
    <row r="739" spans="1:16">
      <c r="A739" t="str">
        <f t="shared" si="95"/>
        <v>02</v>
      </c>
      <c r="B739" t="str">
        <f t="shared" ca="1" si="96"/>
        <v>PU</v>
      </c>
      <c r="C739" t="s">
        <v>789</v>
      </c>
      <c r="D739" t="s">
        <v>1163</v>
      </c>
      <c r="E739">
        <f t="shared" ca="1" si="97"/>
        <v>0</v>
      </c>
      <c r="H739" t="str">
        <f t="shared" ca="1" si="98"/>
        <v>'READY PU'!</v>
      </c>
      <c r="I739">
        <f t="shared" ca="1" si="99"/>
        <v>0</v>
      </c>
      <c r="J739" t="str">
        <f t="shared" ca="1" si="94"/>
        <v>'READY PU'!</v>
      </c>
      <c r="K739">
        <f t="shared" ca="1" si="94"/>
        <v>0</v>
      </c>
      <c r="L739">
        <f t="shared" ca="1" si="94"/>
        <v>0</v>
      </c>
      <c r="M739">
        <f t="shared" ca="1" si="94"/>
        <v>0</v>
      </c>
      <c r="N739">
        <f t="shared" ca="1" si="94"/>
        <v>0</v>
      </c>
      <c r="O739" t="str">
        <f t="shared" ca="1" si="100"/>
        <v>d:T</v>
      </c>
      <c r="P739" t="str">
        <f t="shared" ca="1" si="101"/>
        <v>d10:T10</v>
      </c>
    </row>
    <row r="740" spans="1:16">
      <c r="A740" t="str">
        <f t="shared" si="95"/>
        <v>03</v>
      </c>
      <c r="B740" t="str">
        <f t="shared" ca="1" si="96"/>
        <v>PU</v>
      </c>
      <c r="C740" t="s">
        <v>789</v>
      </c>
      <c r="D740" t="s">
        <v>1164</v>
      </c>
      <c r="E740">
        <f t="shared" ca="1" si="97"/>
        <v>0</v>
      </c>
      <c r="H740" t="str">
        <f t="shared" ca="1" si="98"/>
        <v>'READY PU'!</v>
      </c>
      <c r="I740">
        <f t="shared" ca="1" si="99"/>
        <v>0</v>
      </c>
      <c r="J740" t="str">
        <f t="shared" ca="1" si="94"/>
        <v>'READY PU'!</v>
      </c>
      <c r="K740">
        <f t="shared" ca="1" si="94"/>
        <v>0</v>
      </c>
      <c r="L740">
        <f t="shared" ca="1" si="94"/>
        <v>0</v>
      </c>
      <c r="M740">
        <f t="shared" ca="1" si="94"/>
        <v>0</v>
      </c>
      <c r="N740">
        <f t="shared" ca="1" si="94"/>
        <v>0</v>
      </c>
      <c r="O740" t="str">
        <f t="shared" ca="1" si="100"/>
        <v>d:T</v>
      </c>
      <c r="P740" t="str">
        <f t="shared" ca="1" si="101"/>
        <v>d10:T10</v>
      </c>
    </row>
    <row r="741" spans="1:16">
      <c r="A741" t="str">
        <f t="shared" si="95"/>
        <v>04</v>
      </c>
      <c r="B741" t="str">
        <f t="shared" ca="1" si="96"/>
        <v>PU</v>
      </c>
      <c r="C741" t="s">
        <v>789</v>
      </c>
      <c r="D741" t="s">
        <v>1165</v>
      </c>
      <c r="E741">
        <f t="shared" ca="1" si="97"/>
        <v>0</v>
      </c>
      <c r="H741" t="str">
        <f t="shared" ca="1" si="98"/>
        <v>'READY PU'!</v>
      </c>
      <c r="I741">
        <f t="shared" ca="1" si="99"/>
        <v>0</v>
      </c>
      <c r="J741" t="str">
        <f t="shared" ca="1" si="94"/>
        <v>'READY PU'!</v>
      </c>
      <c r="K741">
        <f t="shared" ca="1" si="94"/>
        <v>0</v>
      </c>
      <c r="L741">
        <f t="shared" ca="1" si="94"/>
        <v>0</v>
      </c>
      <c r="M741">
        <f t="shared" ca="1" si="94"/>
        <v>0</v>
      </c>
      <c r="N741">
        <f t="shared" ca="1" si="94"/>
        <v>0</v>
      </c>
      <c r="O741" t="str">
        <f t="shared" ca="1" si="100"/>
        <v>d:T</v>
      </c>
      <c r="P741" t="str">
        <f t="shared" ca="1" si="101"/>
        <v>d10:T10</v>
      </c>
    </row>
    <row r="742" spans="1:16">
      <c r="A742" t="str">
        <f t="shared" si="95"/>
        <v>05</v>
      </c>
      <c r="B742" t="str">
        <f t="shared" ca="1" si="96"/>
        <v>PU</v>
      </c>
      <c r="C742" t="s">
        <v>789</v>
      </c>
      <c r="D742" t="s">
        <v>1166</v>
      </c>
      <c r="E742">
        <f t="shared" ca="1" si="97"/>
        <v>0</v>
      </c>
      <c r="H742" t="str">
        <f t="shared" ca="1" si="98"/>
        <v>'READY PU'!</v>
      </c>
      <c r="I742">
        <f t="shared" ca="1" si="99"/>
        <v>0</v>
      </c>
      <c r="J742" t="str">
        <f t="shared" ca="1" si="94"/>
        <v>'READY PU'!</v>
      </c>
      <c r="K742">
        <f t="shared" ca="1" si="94"/>
        <v>0</v>
      </c>
      <c r="L742">
        <f t="shared" ca="1" si="94"/>
        <v>0</v>
      </c>
      <c r="M742">
        <f t="shared" ca="1" si="94"/>
        <v>0</v>
      </c>
      <c r="N742">
        <f t="shared" ca="1" si="94"/>
        <v>0</v>
      </c>
      <c r="O742" t="str">
        <f t="shared" ca="1" si="100"/>
        <v>d:T</v>
      </c>
      <c r="P742" t="str">
        <f t="shared" ca="1" si="101"/>
        <v>d10:T10</v>
      </c>
    </row>
    <row r="743" spans="1:16">
      <c r="A743" t="str">
        <f t="shared" si="95"/>
        <v>06</v>
      </c>
      <c r="B743" t="str">
        <f t="shared" ca="1" si="96"/>
        <v>PU</v>
      </c>
      <c r="C743" t="s">
        <v>789</v>
      </c>
      <c r="D743" t="s">
        <v>1167</v>
      </c>
      <c r="E743">
        <f t="shared" ca="1" si="97"/>
        <v>0</v>
      </c>
      <c r="H743" t="str">
        <f t="shared" ca="1" si="98"/>
        <v>'READY PU'!</v>
      </c>
      <c r="I743">
        <f t="shared" ca="1" si="99"/>
        <v>0</v>
      </c>
      <c r="J743" t="str">
        <f t="shared" ca="1" si="94"/>
        <v>'READY PU'!</v>
      </c>
      <c r="K743">
        <f t="shared" ca="1" si="94"/>
        <v>0</v>
      </c>
      <c r="L743">
        <f t="shared" ca="1" si="94"/>
        <v>0</v>
      </c>
      <c r="M743">
        <f t="shared" ca="1" si="94"/>
        <v>0</v>
      </c>
      <c r="N743">
        <f t="shared" ca="1" si="94"/>
        <v>0</v>
      </c>
      <c r="O743" t="str">
        <f t="shared" ca="1" si="100"/>
        <v>d:T</v>
      </c>
      <c r="P743" t="str">
        <f t="shared" ca="1" si="101"/>
        <v>d10:T10</v>
      </c>
    </row>
    <row r="744" spans="1:16">
      <c r="A744" t="str">
        <f t="shared" si="95"/>
        <v>09</v>
      </c>
      <c r="B744" t="str">
        <f t="shared" ca="1" si="96"/>
        <v>PU</v>
      </c>
      <c r="C744" t="s">
        <v>789</v>
      </c>
      <c r="D744" t="s">
        <v>1168</v>
      </c>
      <c r="E744">
        <f t="shared" ca="1" si="97"/>
        <v>0</v>
      </c>
      <c r="H744" t="str">
        <f t="shared" ca="1" si="98"/>
        <v>'READY PU'!</v>
      </c>
      <c r="I744">
        <f t="shared" ca="1" si="99"/>
        <v>0</v>
      </c>
      <c r="J744" t="str">
        <f t="shared" ca="1" si="94"/>
        <v>'READY PU'!</v>
      </c>
      <c r="K744">
        <f t="shared" ca="1" si="94"/>
        <v>0</v>
      </c>
      <c r="L744">
        <f t="shared" ca="1" si="94"/>
        <v>0</v>
      </c>
      <c r="M744">
        <f t="shared" ca="1" si="94"/>
        <v>0</v>
      </c>
      <c r="N744">
        <f t="shared" ca="1" si="94"/>
        <v>0</v>
      </c>
      <c r="O744" t="str">
        <f t="shared" ca="1" si="100"/>
        <v>d:T</v>
      </c>
      <c r="P744" t="str">
        <f t="shared" ca="1" si="101"/>
        <v>d10:T10</v>
      </c>
    </row>
    <row r="745" spans="1:16">
      <c r="A745" t="str">
        <f t="shared" si="95"/>
        <v>11</v>
      </c>
      <c r="B745" t="str">
        <f t="shared" ca="1" si="96"/>
        <v>PU</v>
      </c>
      <c r="C745" t="s">
        <v>789</v>
      </c>
      <c r="D745" t="s">
        <v>1169</v>
      </c>
      <c r="E745">
        <f t="shared" ca="1" si="97"/>
        <v>0</v>
      </c>
      <c r="H745" t="str">
        <f t="shared" ca="1" si="98"/>
        <v>'READY PU'!</v>
      </c>
      <c r="I745">
        <f t="shared" ca="1" si="99"/>
        <v>0</v>
      </c>
      <c r="J745" t="str">
        <f t="shared" ref="J745:N795" ca="1" si="102">IF(IFERROR(VLOOKUP($C745,INDIRECT(J$14&amp;"D:D"),1,FALSE),0)&lt;&gt;0,J$14,0)</f>
        <v>'READY PU'!</v>
      </c>
      <c r="K745">
        <f t="shared" ca="1" si="102"/>
        <v>0</v>
      </c>
      <c r="L745">
        <f t="shared" ca="1" si="102"/>
        <v>0</v>
      </c>
      <c r="M745">
        <f t="shared" ca="1" si="102"/>
        <v>0</v>
      </c>
      <c r="N745">
        <f t="shared" ca="1" si="102"/>
        <v>0</v>
      </c>
      <c r="O745" t="str">
        <f t="shared" ca="1" si="100"/>
        <v>d:T</v>
      </c>
      <c r="P745" t="str">
        <f t="shared" ca="1" si="101"/>
        <v>d10:T10</v>
      </c>
    </row>
    <row r="746" spans="1:16">
      <c r="A746" t="str">
        <f t="shared" si="95"/>
        <v>12</v>
      </c>
      <c r="B746" t="str">
        <f t="shared" ca="1" si="96"/>
        <v>PU</v>
      </c>
      <c r="C746" t="s">
        <v>789</v>
      </c>
      <c r="D746" t="s">
        <v>1170</v>
      </c>
      <c r="E746">
        <f t="shared" ca="1" si="97"/>
        <v>0</v>
      </c>
      <c r="H746" t="str">
        <f t="shared" ca="1" si="98"/>
        <v>'READY PU'!</v>
      </c>
      <c r="I746">
        <f t="shared" ca="1" si="99"/>
        <v>0</v>
      </c>
      <c r="J746" t="str">
        <f t="shared" ca="1" si="102"/>
        <v>'READY PU'!</v>
      </c>
      <c r="K746">
        <f t="shared" ca="1" si="102"/>
        <v>0</v>
      </c>
      <c r="L746">
        <f t="shared" ca="1" si="102"/>
        <v>0</v>
      </c>
      <c r="M746">
        <f t="shared" ca="1" si="102"/>
        <v>0</v>
      </c>
      <c r="N746">
        <f t="shared" ca="1" si="102"/>
        <v>0</v>
      </c>
      <c r="O746" t="str">
        <f t="shared" ca="1" si="100"/>
        <v>d:T</v>
      </c>
      <c r="P746" t="str">
        <f t="shared" ca="1" si="101"/>
        <v>d10:T10</v>
      </c>
    </row>
    <row r="747" spans="1:16">
      <c r="A747" t="str">
        <f t="shared" si="95"/>
        <v>14</v>
      </c>
      <c r="B747" t="str">
        <f t="shared" ca="1" si="96"/>
        <v>PU</v>
      </c>
      <c r="C747" t="s">
        <v>789</v>
      </c>
      <c r="D747" t="s">
        <v>1171</v>
      </c>
      <c r="E747">
        <f t="shared" ca="1" si="97"/>
        <v>0</v>
      </c>
      <c r="H747" t="str">
        <f t="shared" ca="1" si="98"/>
        <v>'READY PU'!</v>
      </c>
      <c r="I747">
        <f t="shared" ca="1" si="99"/>
        <v>0</v>
      </c>
      <c r="J747" t="str">
        <f t="shared" ca="1" si="102"/>
        <v>'READY PU'!</v>
      </c>
      <c r="K747">
        <f t="shared" ca="1" si="102"/>
        <v>0</v>
      </c>
      <c r="L747">
        <f t="shared" ca="1" si="102"/>
        <v>0</v>
      </c>
      <c r="M747">
        <f t="shared" ca="1" si="102"/>
        <v>0</v>
      </c>
      <c r="N747">
        <f t="shared" ca="1" si="102"/>
        <v>0</v>
      </c>
      <c r="O747" t="str">
        <f t="shared" ca="1" si="100"/>
        <v>d:T</v>
      </c>
      <c r="P747" t="str">
        <f t="shared" ca="1" si="101"/>
        <v>d10:T10</v>
      </c>
    </row>
    <row r="748" spans="1:16">
      <c r="A748" t="str">
        <f t="shared" si="95"/>
        <v>01</v>
      </c>
      <c r="B748" t="str">
        <f t="shared" ca="1" si="96"/>
        <v>PU</v>
      </c>
      <c r="C748" t="s">
        <v>790</v>
      </c>
      <c r="D748" t="s">
        <v>1172</v>
      </c>
      <c r="E748">
        <f t="shared" ca="1" si="97"/>
        <v>0</v>
      </c>
      <c r="H748" t="str">
        <f t="shared" ca="1" si="98"/>
        <v>'READY PU'!</v>
      </c>
      <c r="I748">
        <f t="shared" ca="1" si="99"/>
        <v>0</v>
      </c>
      <c r="J748" t="str">
        <f t="shared" ca="1" si="102"/>
        <v>'READY PU'!</v>
      </c>
      <c r="K748">
        <f t="shared" ca="1" si="102"/>
        <v>0</v>
      </c>
      <c r="L748">
        <f t="shared" ca="1" si="102"/>
        <v>0</v>
      </c>
      <c r="M748">
        <f t="shared" ca="1" si="102"/>
        <v>0</v>
      </c>
      <c r="N748">
        <f t="shared" ca="1" si="102"/>
        <v>0</v>
      </c>
      <c r="O748" t="str">
        <f t="shared" ca="1" si="100"/>
        <v>d:T</v>
      </c>
      <c r="P748" t="str">
        <f t="shared" ca="1" si="101"/>
        <v>d10:T10</v>
      </c>
    </row>
    <row r="749" spans="1:16">
      <c r="A749" t="str">
        <f t="shared" si="95"/>
        <v>02</v>
      </c>
      <c r="B749" t="str">
        <f t="shared" ca="1" si="96"/>
        <v>PU</v>
      </c>
      <c r="C749" t="s">
        <v>790</v>
      </c>
      <c r="D749" t="s">
        <v>1173</v>
      </c>
      <c r="E749">
        <f t="shared" ca="1" si="97"/>
        <v>0</v>
      </c>
      <c r="H749" t="str">
        <f t="shared" ca="1" si="98"/>
        <v>'READY PU'!</v>
      </c>
      <c r="I749">
        <f t="shared" ca="1" si="99"/>
        <v>0</v>
      </c>
      <c r="J749" t="str">
        <f t="shared" ca="1" si="102"/>
        <v>'READY PU'!</v>
      </c>
      <c r="K749">
        <f t="shared" ca="1" si="102"/>
        <v>0</v>
      </c>
      <c r="L749">
        <f t="shared" ca="1" si="102"/>
        <v>0</v>
      </c>
      <c r="M749">
        <f t="shared" ca="1" si="102"/>
        <v>0</v>
      </c>
      <c r="N749">
        <f t="shared" ca="1" si="102"/>
        <v>0</v>
      </c>
      <c r="O749" t="str">
        <f t="shared" ca="1" si="100"/>
        <v>d:T</v>
      </c>
      <c r="P749" t="str">
        <f t="shared" ca="1" si="101"/>
        <v>d10:T10</v>
      </c>
    </row>
    <row r="750" spans="1:16">
      <c r="A750" t="str">
        <f t="shared" si="95"/>
        <v>03</v>
      </c>
      <c r="B750" t="str">
        <f t="shared" ca="1" si="96"/>
        <v>PU</v>
      </c>
      <c r="C750" t="s">
        <v>790</v>
      </c>
      <c r="D750" t="s">
        <v>1174</v>
      </c>
      <c r="E750">
        <f t="shared" ca="1" si="97"/>
        <v>0</v>
      </c>
      <c r="H750" t="str">
        <f t="shared" ca="1" si="98"/>
        <v>'READY PU'!</v>
      </c>
      <c r="I750">
        <f t="shared" ca="1" si="99"/>
        <v>0</v>
      </c>
      <c r="J750" t="str">
        <f t="shared" ca="1" si="102"/>
        <v>'READY PU'!</v>
      </c>
      <c r="K750">
        <f t="shared" ca="1" si="102"/>
        <v>0</v>
      </c>
      <c r="L750">
        <f t="shared" ca="1" si="102"/>
        <v>0</v>
      </c>
      <c r="M750">
        <f t="shared" ca="1" si="102"/>
        <v>0</v>
      </c>
      <c r="N750">
        <f t="shared" ca="1" si="102"/>
        <v>0</v>
      </c>
      <c r="O750" t="str">
        <f t="shared" ca="1" si="100"/>
        <v>d:T</v>
      </c>
      <c r="P750" t="str">
        <f t="shared" ca="1" si="101"/>
        <v>d10:T10</v>
      </c>
    </row>
    <row r="751" spans="1:16">
      <c r="A751" t="str">
        <f t="shared" si="95"/>
        <v>04</v>
      </c>
      <c r="B751" t="str">
        <f t="shared" ca="1" si="96"/>
        <v>PU</v>
      </c>
      <c r="C751" t="s">
        <v>790</v>
      </c>
      <c r="D751" t="s">
        <v>1175</v>
      </c>
      <c r="E751">
        <f t="shared" ca="1" si="97"/>
        <v>0</v>
      </c>
      <c r="H751" t="str">
        <f t="shared" ca="1" si="98"/>
        <v>'READY PU'!</v>
      </c>
      <c r="I751">
        <f t="shared" ca="1" si="99"/>
        <v>0</v>
      </c>
      <c r="J751" t="str">
        <f t="shared" ca="1" si="102"/>
        <v>'READY PU'!</v>
      </c>
      <c r="K751">
        <f t="shared" ca="1" si="102"/>
        <v>0</v>
      </c>
      <c r="L751">
        <f t="shared" ca="1" si="102"/>
        <v>0</v>
      </c>
      <c r="M751">
        <f t="shared" ca="1" si="102"/>
        <v>0</v>
      </c>
      <c r="N751">
        <f t="shared" ca="1" si="102"/>
        <v>0</v>
      </c>
      <c r="O751" t="str">
        <f t="shared" ca="1" si="100"/>
        <v>d:T</v>
      </c>
      <c r="P751" t="str">
        <f t="shared" ca="1" si="101"/>
        <v>d10:T10</v>
      </c>
    </row>
    <row r="752" spans="1:16">
      <c r="A752" t="str">
        <f t="shared" si="95"/>
        <v>05</v>
      </c>
      <c r="B752" t="str">
        <f t="shared" ca="1" si="96"/>
        <v>PU</v>
      </c>
      <c r="C752" t="s">
        <v>790</v>
      </c>
      <c r="D752" t="s">
        <v>1176</v>
      </c>
      <c r="E752">
        <f t="shared" ca="1" si="97"/>
        <v>0</v>
      </c>
      <c r="H752" t="str">
        <f t="shared" ca="1" si="98"/>
        <v>'READY PU'!</v>
      </c>
      <c r="I752">
        <f t="shared" ca="1" si="99"/>
        <v>0</v>
      </c>
      <c r="J752" t="str">
        <f t="shared" ca="1" si="102"/>
        <v>'READY PU'!</v>
      </c>
      <c r="K752">
        <f t="shared" ca="1" si="102"/>
        <v>0</v>
      </c>
      <c r="L752">
        <f t="shared" ca="1" si="102"/>
        <v>0</v>
      </c>
      <c r="M752">
        <f t="shared" ca="1" si="102"/>
        <v>0</v>
      </c>
      <c r="N752">
        <f t="shared" ca="1" si="102"/>
        <v>0</v>
      </c>
      <c r="O752" t="str">
        <f t="shared" ca="1" si="100"/>
        <v>d:T</v>
      </c>
      <c r="P752" t="str">
        <f t="shared" ca="1" si="101"/>
        <v>d10:T10</v>
      </c>
    </row>
    <row r="753" spans="1:16">
      <c r="A753" t="str">
        <f t="shared" si="95"/>
        <v>06</v>
      </c>
      <c r="B753" t="str">
        <f t="shared" ca="1" si="96"/>
        <v>PU</v>
      </c>
      <c r="C753" t="s">
        <v>790</v>
      </c>
      <c r="D753" t="s">
        <v>1177</v>
      </c>
      <c r="E753">
        <f t="shared" ca="1" si="97"/>
        <v>0</v>
      </c>
      <c r="H753" t="str">
        <f t="shared" ca="1" si="98"/>
        <v>'READY PU'!</v>
      </c>
      <c r="I753">
        <f t="shared" ca="1" si="99"/>
        <v>0</v>
      </c>
      <c r="J753" t="str">
        <f t="shared" ca="1" si="102"/>
        <v>'READY PU'!</v>
      </c>
      <c r="K753">
        <f t="shared" ca="1" si="102"/>
        <v>0</v>
      </c>
      <c r="L753">
        <f t="shared" ca="1" si="102"/>
        <v>0</v>
      </c>
      <c r="M753">
        <f t="shared" ca="1" si="102"/>
        <v>0</v>
      </c>
      <c r="N753">
        <f t="shared" ca="1" si="102"/>
        <v>0</v>
      </c>
      <c r="O753" t="str">
        <f t="shared" ca="1" si="100"/>
        <v>d:T</v>
      </c>
      <c r="P753" t="str">
        <f t="shared" ca="1" si="101"/>
        <v>d10:T10</v>
      </c>
    </row>
    <row r="754" spans="1:16">
      <c r="A754" t="str">
        <f t="shared" si="95"/>
        <v>09</v>
      </c>
      <c r="B754" t="str">
        <f t="shared" ca="1" si="96"/>
        <v>PU</v>
      </c>
      <c r="C754" t="s">
        <v>790</v>
      </c>
      <c r="D754" t="s">
        <v>1178</v>
      </c>
      <c r="E754">
        <f t="shared" ca="1" si="97"/>
        <v>0</v>
      </c>
      <c r="H754" t="str">
        <f t="shared" ca="1" si="98"/>
        <v>'READY PU'!</v>
      </c>
      <c r="I754">
        <f t="shared" ca="1" si="99"/>
        <v>0</v>
      </c>
      <c r="J754" t="str">
        <f t="shared" ca="1" si="102"/>
        <v>'READY PU'!</v>
      </c>
      <c r="K754">
        <f t="shared" ca="1" si="102"/>
        <v>0</v>
      </c>
      <c r="L754">
        <f t="shared" ca="1" si="102"/>
        <v>0</v>
      </c>
      <c r="M754">
        <f t="shared" ca="1" si="102"/>
        <v>0</v>
      </c>
      <c r="N754">
        <f t="shared" ca="1" si="102"/>
        <v>0</v>
      </c>
      <c r="O754" t="str">
        <f t="shared" ca="1" si="100"/>
        <v>d:T</v>
      </c>
      <c r="P754" t="str">
        <f t="shared" ca="1" si="101"/>
        <v>d10:T10</v>
      </c>
    </row>
    <row r="755" spans="1:16">
      <c r="A755" t="str">
        <f t="shared" si="95"/>
        <v>11</v>
      </c>
      <c r="B755" t="str">
        <f t="shared" ca="1" si="96"/>
        <v>PU</v>
      </c>
      <c r="C755" t="s">
        <v>790</v>
      </c>
      <c r="D755" t="s">
        <v>1179</v>
      </c>
      <c r="E755">
        <f t="shared" ca="1" si="97"/>
        <v>0</v>
      </c>
      <c r="H755" t="str">
        <f t="shared" ca="1" si="98"/>
        <v>'READY PU'!</v>
      </c>
      <c r="I755">
        <f t="shared" ca="1" si="99"/>
        <v>0</v>
      </c>
      <c r="J755" t="str">
        <f t="shared" ca="1" si="102"/>
        <v>'READY PU'!</v>
      </c>
      <c r="K755">
        <f t="shared" ca="1" si="102"/>
        <v>0</v>
      </c>
      <c r="L755">
        <f t="shared" ca="1" si="102"/>
        <v>0</v>
      </c>
      <c r="M755">
        <f t="shared" ca="1" si="102"/>
        <v>0</v>
      </c>
      <c r="N755">
        <f t="shared" ca="1" si="102"/>
        <v>0</v>
      </c>
      <c r="O755" t="str">
        <f t="shared" ca="1" si="100"/>
        <v>d:T</v>
      </c>
      <c r="P755" t="str">
        <f t="shared" ca="1" si="101"/>
        <v>d10:T10</v>
      </c>
    </row>
    <row r="756" spans="1:16">
      <c r="A756" t="str">
        <f t="shared" si="95"/>
        <v>12</v>
      </c>
      <c r="B756" t="str">
        <f t="shared" ca="1" si="96"/>
        <v>PU</v>
      </c>
      <c r="C756" t="s">
        <v>790</v>
      </c>
      <c r="D756" t="s">
        <v>1180</v>
      </c>
      <c r="E756">
        <f t="shared" ca="1" si="97"/>
        <v>0</v>
      </c>
      <c r="H756" t="str">
        <f t="shared" ca="1" si="98"/>
        <v>'READY PU'!</v>
      </c>
      <c r="I756">
        <f t="shared" ca="1" si="99"/>
        <v>0</v>
      </c>
      <c r="J756" t="str">
        <f t="shared" ca="1" si="102"/>
        <v>'READY PU'!</v>
      </c>
      <c r="K756">
        <f t="shared" ca="1" si="102"/>
        <v>0</v>
      </c>
      <c r="L756">
        <f t="shared" ca="1" si="102"/>
        <v>0</v>
      </c>
      <c r="M756">
        <f t="shared" ca="1" si="102"/>
        <v>0</v>
      </c>
      <c r="N756">
        <f t="shared" ca="1" si="102"/>
        <v>0</v>
      </c>
      <c r="O756" t="str">
        <f t="shared" ca="1" si="100"/>
        <v>d:T</v>
      </c>
      <c r="P756" t="str">
        <f t="shared" ca="1" si="101"/>
        <v>d10:T10</v>
      </c>
    </row>
    <row r="757" spans="1:16">
      <c r="A757" t="str">
        <f t="shared" si="95"/>
        <v>14</v>
      </c>
      <c r="B757" t="str">
        <f t="shared" ca="1" si="96"/>
        <v>PU</v>
      </c>
      <c r="C757" t="s">
        <v>790</v>
      </c>
      <c r="D757" t="s">
        <v>1181</v>
      </c>
      <c r="E757">
        <f t="shared" ca="1" si="97"/>
        <v>0</v>
      </c>
      <c r="H757" t="str">
        <f t="shared" ca="1" si="98"/>
        <v>'READY PU'!</v>
      </c>
      <c r="I757">
        <f t="shared" ca="1" si="99"/>
        <v>0</v>
      </c>
      <c r="J757" t="str">
        <f t="shared" ca="1" si="102"/>
        <v>'READY PU'!</v>
      </c>
      <c r="K757">
        <f t="shared" ca="1" si="102"/>
        <v>0</v>
      </c>
      <c r="L757">
        <f t="shared" ca="1" si="102"/>
        <v>0</v>
      </c>
      <c r="M757">
        <f t="shared" ca="1" si="102"/>
        <v>0</v>
      </c>
      <c r="N757">
        <f t="shared" ca="1" si="102"/>
        <v>0</v>
      </c>
      <c r="O757" t="str">
        <f t="shared" ca="1" si="100"/>
        <v>d:T</v>
      </c>
      <c r="P757" t="str">
        <f t="shared" ca="1" si="101"/>
        <v>d10:T10</v>
      </c>
    </row>
    <row r="758" spans="1:16">
      <c r="A758" t="str">
        <f t="shared" si="95"/>
        <v>01</v>
      </c>
      <c r="B758" t="str">
        <f t="shared" ca="1" si="96"/>
        <v>PE</v>
      </c>
      <c r="C758" t="s">
        <v>1182</v>
      </c>
      <c r="D758" t="s">
        <v>1202</v>
      </c>
      <c r="E758">
        <f t="shared" ca="1" si="97"/>
        <v>0</v>
      </c>
      <c r="H758" t="str">
        <f t="shared" ca="1" si="98"/>
        <v>'READY PE'!</v>
      </c>
      <c r="I758">
        <f t="shared" ca="1" si="99"/>
        <v>0</v>
      </c>
      <c r="J758">
        <f t="shared" ca="1" si="102"/>
        <v>0</v>
      </c>
      <c r="K758">
        <f t="shared" ca="1" si="102"/>
        <v>0</v>
      </c>
      <c r="L758" t="str">
        <f t="shared" ca="1" si="102"/>
        <v>'READY PE'!</v>
      </c>
      <c r="M758">
        <f t="shared" ca="1" si="102"/>
        <v>0</v>
      </c>
      <c r="N758">
        <f t="shared" ca="1" si="102"/>
        <v>0</v>
      </c>
      <c r="O758" t="str">
        <f t="shared" ca="1" si="100"/>
        <v>D:t</v>
      </c>
      <c r="P758" t="str">
        <f t="shared" ca="1" si="101"/>
        <v>D10:T10</v>
      </c>
    </row>
    <row r="759" spans="1:16">
      <c r="A759" t="str">
        <f t="shared" si="95"/>
        <v>01</v>
      </c>
      <c r="B759" t="str">
        <f t="shared" ca="1" si="96"/>
        <v>PE</v>
      </c>
      <c r="C759" t="s">
        <v>1183</v>
      </c>
      <c r="D759" t="s">
        <v>1203</v>
      </c>
      <c r="E759">
        <f t="shared" ca="1" si="97"/>
        <v>0</v>
      </c>
      <c r="H759" t="str">
        <f t="shared" ca="1" si="98"/>
        <v>'READY PE'!</v>
      </c>
      <c r="I759">
        <f t="shared" ca="1" si="99"/>
        <v>0</v>
      </c>
      <c r="J759">
        <f t="shared" ca="1" si="102"/>
        <v>0</v>
      </c>
      <c r="K759">
        <f t="shared" ca="1" si="102"/>
        <v>0</v>
      </c>
      <c r="L759" t="str">
        <f t="shared" ca="1" si="102"/>
        <v>'READY PE'!</v>
      </c>
      <c r="M759">
        <f t="shared" ca="1" si="102"/>
        <v>0</v>
      </c>
      <c r="N759">
        <f t="shared" ca="1" si="102"/>
        <v>0</v>
      </c>
      <c r="O759" t="str">
        <f t="shared" ca="1" si="100"/>
        <v>D:t</v>
      </c>
      <c r="P759" t="str">
        <f t="shared" ca="1" si="101"/>
        <v>D10:T10</v>
      </c>
    </row>
    <row r="760" spans="1:16">
      <c r="A760" t="str">
        <f t="shared" si="95"/>
        <v>01</v>
      </c>
      <c r="B760" t="str">
        <f t="shared" ca="1" si="96"/>
        <v>PE</v>
      </c>
      <c r="C760" t="s">
        <v>1184</v>
      </c>
      <c r="D760" t="s">
        <v>1204</v>
      </c>
      <c r="E760">
        <f t="shared" ca="1" si="97"/>
        <v>0</v>
      </c>
      <c r="H760" t="str">
        <f t="shared" ca="1" si="98"/>
        <v>'READY PE'!</v>
      </c>
      <c r="I760">
        <f t="shared" ca="1" si="99"/>
        <v>0</v>
      </c>
      <c r="J760">
        <f t="shared" ca="1" si="102"/>
        <v>0</v>
      </c>
      <c r="K760">
        <f t="shared" ca="1" si="102"/>
        <v>0</v>
      </c>
      <c r="L760" t="str">
        <f t="shared" ca="1" si="102"/>
        <v>'READY PE'!</v>
      </c>
      <c r="M760">
        <f t="shared" ca="1" si="102"/>
        <v>0</v>
      </c>
      <c r="N760">
        <f t="shared" ca="1" si="102"/>
        <v>0</v>
      </c>
      <c r="O760" t="str">
        <f t="shared" ca="1" si="100"/>
        <v>D:t</v>
      </c>
      <c r="P760" t="str">
        <f t="shared" ca="1" si="101"/>
        <v>D10:T10</v>
      </c>
    </row>
    <row r="761" spans="1:16">
      <c r="A761" t="str">
        <f t="shared" si="95"/>
        <v>01</v>
      </c>
      <c r="B761" t="str">
        <f t="shared" ca="1" si="96"/>
        <v>PE</v>
      </c>
      <c r="C761" t="s">
        <v>1185</v>
      </c>
      <c r="D761" t="s">
        <v>1205</v>
      </c>
      <c r="E761">
        <f t="shared" ca="1" si="97"/>
        <v>0</v>
      </c>
      <c r="H761" t="str">
        <f t="shared" ca="1" si="98"/>
        <v>'READY PE'!</v>
      </c>
      <c r="I761">
        <f t="shared" ca="1" si="99"/>
        <v>0</v>
      </c>
      <c r="J761">
        <f t="shared" ca="1" si="102"/>
        <v>0</v>
      </c>
      <c r="K761">
        <f t="shared" ca="1" si="102"/>
        <v>0</v>
      </c>
      <c r="L761" t="str">
        <f t="shared" ca="1" si="102"/>
        <v>'READY PE'!</v>
      </c>
      <c r="M761">
        <f t="shared" ca="1" si="102"/>
        <v>0</v>
      </c>
      <c r="N761">
        <f t="shared" ca="1" si="102"/>
        <v>0</v>
      </c>
      <c r="O761" t="str">
        <f t="shared" ca="1" si="100"/>
        <v>D:t</v>
      </c>
      <c r="P761" t="str">
        <f t="shared" ca="1" si="101"/>
        <v>D10:T10</v>
      </c>
    </row>
    <row r="762" spans="1:16">
      <c r="A762" t="str">
        <f t="shared" si="95"/>
        <v>01</v>
      </c>
      <c r="B762" t="str">
        <f t="shared" ca="1" si="96"/>
        <v>PE</v>
      </c>
      <c r="C762" t="s">
        <v>1186</v>
      </c>
      <c r="D762" t="s">
        <v>1206</v>
      </c>
      <c r="E762">
        <f t="shared" ca="1" si="97"/>
        <v>0</v>
      </c>
      <c r="H762" t="str">
        <f t="shared" ca="1" si="98"/>
        <v>'READY PE'!</v>
      </c>
      <c r="I762">
        <f t="shared" ca="1" si="99"/>
        <v>0</v>
      </c>
      <c r="J762">
        <f t="shared" ca="1" si="102"/>
        <v>0</v>
      </c>
      <c r="K762">
        <f t="shared" ca="1" si="102"/>
        <v>0</v>
      </c>
      <c r="L762" t="str">
        <f t="shared" ca="1" si="102"/>
        <v>'READY PE'!</v>
      </c>
      <c r="M762">
        <f t="shared" ca="1" si="102"/>
        <v>0</v>
      </c>
      <c r="N762">
        <f t="shared" ca="1" si="102"/>
        <v>0</v>
      </c>
      <c r="O762" t="str">
        <f t="shared" ca="1" si="100"/>
        <v>D:t</v>
      </c>
      <c r="P762" t="str">
        <f t="shared" ca="1" si="101"/>
        <v>D10:T10</v>
      </c>
    </row>
    <row r="763" spans="1:16">
      <c r="A763" t="str">
        <f t="shared" si="95"/>
        <v>01</v>
      </c>
      <c r="B763" t="str">
        <f t="shared" ca="1" si="96"/>
        <v>PE</v>
      </c>
      <c r="C763" t="s">
        <v>1187</v>
      </c>
      <c r="D763" t="s">
        <v>1207</v>
      </c>
      <c r="E763">
        <f t="shared" ca="1" si="97"/>
        <v>0</v>
      </c>
      <c r="H763" t="str">
        <f t="shared" ca="1" si="98"/>
        <v>'READY PE'!</v>
      </c>
      <c r="I763">
        <f t="shared" ca="1" si="99"/>
        <v>0</v>
      </c>
      <c r="J763">
        <f t="shared" ca="1" si="102"/>
        <v>0</v>
      </c>
      <c r="K763">
        <f t="shared" ca="1" si="102"/>
        <v>0</v>
      </c>
      <c r="L763" t="str">
        <f t="shared" ca="1" si="102"/>
        <v>'READY PE'!</v>
      </c>
      <c r="M763">
        <f t="shared" ca="1" si="102"/>
        <v>0</v>
      </c>
      <c r="N763">
        <f t="shared" ca="1" si="102"/>
        <v>0</v>
      </c>
      <c r="O763" t="str">
        <f t="shared" ca="1" si="100"/>
        <v>D:t</v>
      </c>
      <c r="P763" t="str">
        <f t="shared" ca="1" si="101"/>
        <v>D10:T10</v>
      </c>
    </row>
    <row r="764" spans="1:16">
      <c r="A764" t="str">
        <f t="shared" si="95"/>
        <v>01</v>
      </c>
      <c r="B764" t="str">
        <f t="shared" ca="1" si="96"/>
        <v>PE</v>
      </c>
      <c r="C764" t="s">
        <v>1188</v>
      </c>
      <c r="D764" t="s">
        <v>1208</v>
      </c>
      <c r="E764">
        <f t="shared" ca="1" si="97"/>
        <v>0</v>
      </c>
      <c r="H764" t="str">
        <f t="shared" ca="1" si="98"/>
        <v>'READY PE'!</v>
      </c>
      <c r="I764">
        <f t="shared" ca="1" si="99"/>
        <v>0</v>
      </c>
      <c r="J764">
        <f t="shared" ca="1" si="102"/>
        <v>0</v>
      </c>
      <c r="K764">
        <f t="shared" ca="1" si="102"/>
        <v>0</v>
      </c>
      <c r="L764" t="str">
        <f t="shared" ca="1" si="102"/>
        <v>'READY PE'!</v>
      </c>
      <c r="M764">
        <f t="shared" ca="1" si="102"/>
        <v>0</v>
      </c>
      <c r="N764">
        <f t="shared" ca="1" si="102"/>
        <v>0</v>
      </c>
      <c r="O764" t="str">
        <f t="shared" ca="1" si="100"/>
        <v>D:t</v>
      </c>
      <c r="P764" t="str">
        <f t="shared" ca="1" si="101"/>
        <v>D10:T10</v>
      </c>
    </row>
    <row r="765" spans="1:16">
      <c r="A765" t="str">
        <f t="shared" si="95"/>
        <v>01</v>
      </c>
      <c r="B765" t="str">
        <f t="shared" ca="1" si="96"/>
        <v>PE</v>
      </c>
      <c r="C765" t="s">
        <v>1189</v>
      </c>
      <c r="D765" t="s">
        <v>1209</v>
      </c>
      <c r="E765">
        <f t="shared" ca="1" si="97"/>
        <v>0</v>
      </c>
      <c r="H765" t="str">
        <f t="shared" ca="1" si="98"/>
        <v>'READY PE'!</v>
      </c>
      <c r="I765">
        <f t="shared" ca="1" si="99"/>
        <v>0</v>
      </c>
      <c r="J765">
        <f t="shared" ca="1" si="102"/>
        <v>0</v>
      </c>
      <c r="K765">
        <f t="shared" ca="1" si="102"/>
        <v>0</v>
      </c>
      <c r="L765" t="str">
        <f t="shared" ca="1" si="102"/>
        <v>'READY PE'!</v>
      </c>
      <c r="M765">
        <f t="shared" ca="1" si="102"/>
        <v>0</v>
      </c>
      <c r="N765">
        <f t="shared" ca="1" si="102"/>
        <v>0</v>
      </c>
      <c r="O765" t="str">
        <f t="shared" ca="1" si="100"/>
        <v>D:t</v>
      </c>
      <c r="P765" t="str">
        <f t="shared" ca="1" si="101"/>
        <v>D10:T10</v>
      </c>
    </row>
    <row r="766" spans="1:16">
      <c r="A766" t="str">
        <f t="shared" si="95"/>
        <v>01</v>
      </c>
      <c r="B766" t="str">
        <f t="shared" ca="1" si="96"/>
        <v>PE</v>
      </c>
      <c r="C766" t="s">
        <v>1190</v>
      </c>
      <c r="D766" t="s">
        <v>1210</v>
      </c>
      <c r="E766">
        <f t="shared" ca="1" si="97"/>
        <v>0</v>
      </c>
      <c r="H766" t="str">
        <f t="shared" ca="1" si="98"/>
        <v>'READY PE'!</v>
      </c>
      <c r="I766">
        <f t="shared" ca="1" si="99"/>
        <v>0</v>
      </c>
      <c r="J766">
        <f t="shared" ca="1" si="102"/>
        <v>0</v>
      </c>
      <c r="K766">
        <f t="shared" ca="1" si="102"/>
        <v>0</v>
      </c>
      <c r="L766" t="str">
        <f t="shared" ca="1" si="102"/>
        <v>'READY PE'!</v>
      </c>
      <c r="M766">
        <f t="shared" ca="1" si="102"/>
        <v>0</v>
      </c>
      <c r="N766">
        <f t="shared" ca="1" si="102"/>
        <v>0</v>
      </c>
      <c r="O766" t="str">
        <f t="shared" ca="1" si="100"/>
        <v>D:t</v>
      </c>
      <c r="P766" t="str">
        <f t="shared" ca="1" si="101"/>
        <v>D10:T10</v>
      </c>
    </row>
    <row r="767" spans="1:16">
      <c r="A767" t="str">
        <f t="shared" si="95"/>
        <v>01</v>
      </c>
      <c r="B767" t="str">
        <f t="shared" ca="1" si="96"/>
        <v>PE</v>
      </c>
      <c r="C767" t="s">
        <v>1191</v>
      </c>
      <c r="D767" t="s">
        <v>1211</v>
      </c>
      <c r="E767">
        <f t="shared" ca="1" si="97"/>
        <v>0</v>
      </c>
      <c r="H767" t="str">
        <f t="shared" ca="1" si="98"/>
        <v>'READY PE'!</v>
      </c>
      <c r="I767">
        <f t="shared" ca="1" si="99"/>
        <v>0</v>
      </c>
      <c r="J767">
        <f t="shared" ca="1" si="102"/>
        <v>0</v>
      </c>
      <c r="K767">
        <f t="shared" ca="1" si="102"/>
        <v>0</v>
      </c>
      <c r="L767" t="str">
        <f t="shared" ca="1" si="102"/>
        <v>'READY PE'!</v>
      </c>
      <c r="M767">
        <f t="shared" ca="1" si="102"/>
        <v>0</v>
      </c>
      <c r="N767">
        <f t="shared" ca="1" si="102"/>
        <v>0</v>
      </c>
      <c r="O767" t="str">
        <f t="shared" ca="1" si="100"/>
        <v>D:t</v>
      </c>
      <c r="P767" t="str">
        <f t="shared" ca="1" si="101"/>
        <v>D10:T10</v>
      </c>
    </row>
    <row r="768" spans="1:16">
      <c r="A768" t="str">
        <f t="shared" si="95"/>
        <v>01</v>
      </c>
      <c r="B768" t="str">
        <f t="shared" ca="1" si="96"/>
        <v>PE</v>
      </c>
      <c r="C768" t="s">
        <v>1192</v>
      </c>
      <c r="D768" t="s">
        <v>1212</v>
      </c>
      <c r="E768">
        <f t="shared" ca="1" si="97"/>
        <v>0</v>
      </c>
      <c r="H768" t="str">
        <f t="shared" ca="1" si="98"/>
        <v>'READY PE'!</v>
      </c>
      <c r="I768">
        <f t="shared" ca="1" si="99"/>
        <v>0</v>
      </c>
      <c r="J768">
        <f t="shared" ca="1" si="102"/>
        <v>0</v>
      </c>
      <c r="K768">
        <f t="shared" ca="1" si="102"/>
        <v>0</v>
      </c>
      <c r="L768" t="str">
        <f t="shared" ca="1" si="102"/>
        <v>'READY PE'!</v>
      </c>
      <c r="M768">
        <f t="shared" ca="1" si="102"/>
        <v>0</v>
      </c>
      <c r="N768">
        <f t="shared" ca="1" si="102"/>
        <v>0</v>
      </c>
      <c r="O768" t="str">
        <f t="shared" ca="1" si="100"/>
        <v>D:t</v>
      </c>
      <c r="P768" t="str">
        <f t="shared" ca="1" si="101"/>
        <v>D10:T10</v>
      </c>
    </row>
    <row r="769" spans="1:16">
      <c r="A769" t="str">
        <f t="shared" si="95"/>
        <v>01</v>
      </c>
      <c r="B769" t="str">
        <f t="shared" ca="1" si="96"/>
        <v>PE</v>
      </c>
      <c r="C769" t="s">
        <v>1193</v>
      </c>
      <c r="D769" t="s">
        <v>1213</v>
      </c>
      <c r="E769">
        <f t="shared" ca="1" si="97"/>
        <v>0</v>
      </c>
      <c r="H769" t="str">
        <f t="shared" ca="1" si="98"/>
        <v>'READY PE'!</v>
      </c>
      <c r="I769">
        <f t="shared" ca="1" si="99"/>
        <v>0</v>
      </c>
      <c r="J769">
        <f t="shared" ca="1" si="102"/>
        <v>0</v>
      </c>
      <c r="K769">
        <f t="shared" ca="1" si="102"/>
        <v>0</v>
      </c>
      <c r="L769" t="str">
        <f t="shared" ca="1" si="102"/>
        <v>'READY PE'!</v>
      </c>
      <c r="M769">
        <f t="shared" ca="1" si="102"/>
        <v>0</v>
      </c>
      <c r="N769">
        <f t="shared" ca="1" si="102"/>
        <v>0</v>
      </c>
      <c r="O769" t="str">
        <f t="shared" ca="1" si="100"/>
        <v>D:t</v>
      </c>
      <c r="P769" t="str">
        <f t="shared" ca="1" si="101"/>
        <v>D10:T10</v>
      </c>
    </row>
    <row r="770" spans="1:16">
      <c r="A770" t="str">
        <f t="shared" si="95"/>
        <v>01</v>
      </c>
      <c r="B770" t="str">
        <f t="shared" ca="1" si="96"/>
        <v>PE</v>
      </c>
      <c r="C770" t="s">
        <v>1194</v>
      </c>
      <c r="D770" t="s">
        <v>1214</v>
      </c>
      <c r="E770">
        <f t="shared" ca="1" si="97"/>
        <v>0</v>
      </c>
      <c r="H770" t="str">
        <f t="shared" ca="1" si="98"/>
        <v>'READY PE'!</v>
      </c>
      <c r="I770">
        <f t="shared" ca="1" si="99"/>
        <v>0</v>
      </c>
      <c r="J770">
        <f t="shared" ca="1" si="102"/>
        <v>0</v>
      </c>
      <c r="K770">
        <f t="shared" ca="1" si="102"/>
        <v>0</v>
      </c>
      <c r="L770" t="str">
        <f t="shared" ca="1" si="102"/>
        <v>'READY PE'!</v>
      </c>
      <c r="M770">
        <f t="shared" ca="1" si="102"/>
        <v>0</v>
      </c>
      <c r="N770">
        <f t="shared" ca="1" si="102"/>
        <v>0</v>
      </c>
      <c r="O770" t="str">
        <f t="shared" ca="1" si="100"/>
        <v>D:t</v>
      </c>
      <c r="P770" t="str">
        <f t="shared" ca="1" si="101"/>
        <v>D10:T10</v>
      </c>
    </row>
    <row r="771" spans="1:16">
      <c r="A771" t="str">
        <f t="shared" si="95"/>
        <v>01</v>
      </c>
      <c r="B771" t="str">
        <f t="shared" ca="1" si="96"/>
        <v>PE</v>
      </c>
      <c r="C771" t="s">
        <v>1195</v>
      </c>
      <c r="D771" t="s">
        <v>1215</v>
      </c>
      <c r="E771">
        <f t="shared" ca="1" si="97"/>
        <v>0</v>
      </c>
      <c r="H771" t="str">
        <f t="shared" ca="1" si="98"/>
        <v>'READY PE'!</v>
      </c>
      <c r="I771">
        <f t="shared" ca="1" si="99"/>
        <v>0</v>
      </c>
      <c r="J771">
        <f t="shared" ca="1" si="102"/>
        <v>0</v>
      </c>
      <c r="K771">
        <f t="shared" ca="1" si="102"/>
        <v>0</v>
      </c>
      <c r="L771" t="str">
        <f t="shared" ca="1" si="102"/>
        <v>'READY PE'!</v>
      </c>
      <c r="M771">
        <f t="shared" ca="1" si="102"/>
        <v>0</v>
      </c>
      <c r="N771">
        <f t="shared" ca="1" si="102"/>
        <v>0</v>
      </c>
      <c r="O771" t="str">
        <f t="shared" ca="1" si="100"/>
        <v>D:t</v>
      </c>
      <c r="P771" t="str">
        <f t="shared" ca="1" si="101"/>
        <v>D10:T10</v>
      </c>
    </row>
    <row r="772" spans="1:16">
      <c r="A772" t="str">
        <f t="shared" si="95"/>
        <v>01</v>
      </c>
      <c r="B772" t="str">
        <f t="shared" ca="1" si="96"/>
        <v>PE</v>
      </c>
      <c r="C772" t="s">
        <v>1196</v>
      </c>
      <c r="D772" t="s">
        <v>1216</v>
      </c>
      <c r="E772">
        <f t="shared" ca="1" si="97"/>
        <v>0</v>
      </c>
      <c r="H772" t="str">
        <f t="shared" ca="1" si="98"/>
        <v>'READY PE'!</v>
      </c>
      <c r="I772">
        <f t="shared" ca="1" si="99"/>
        <v>0</v>
      </c>
      <c r="J772">
        <f t="shared" ca="1" si="102"/>
        <v>0</v>
      </c>
      <c r="K772">
        <f t="shared" ca="1" si="102"/>
        <v>0</v>
      </c>
      <c r="L772" t="str">
        <f t="shared" ca="1" si="102"/>
        <v>'READY PE'!</v>
      </c>
      <c r="M772">
        <f t="shared" ca="1" si="102"/>
        <v>0</v>
      </c>
      <c r="N772">
        <f t="shared" ca="1" si="102"/>
        <v>0</v>
      </c>
      <c r="O772" t="str">
        <f t="shared" ca="1" si="100"/>
        <v>D:t</v>
      </c>
      <c r="P772" t="str">
        <f t="shared" ca="1" si="101"/>
        <v>D10:T10</v>
      </c>
    </row>
    <row r="773" spans="1:16">
      <c r="A773" t="str">
        <f t="shared" si="95"/>
        <v>01</v>
      </c>
      <c r="B773" t="str">
        <f t="shared" ca="1" si="96"/>
        <v>PE</v>
      </c>
      <c r="C773" t="s">
        <v>1197</v>
      </c>
      <c r="D773" t="s">
        <v>1217</v>
      </c>
      <c r="E773">
        <f t="shared" ca="1" si="97"/>
        <v>0</v>
      </c>
      <c r="H773" t="str">
        <f t="shared" ca="1" si="98"/>
        <v>'READY PE'!</v>
      </c>
      <c r="I773">
        <f t="shared" ca="1" si="99"/>
        <v>0</v>
      </c>
      <c r="J773">
        <f t="shared" ca="1" si="102"/>
        <v>0</v>
      </c>
      <c r="K773">
        <f t="shared" ca="1" si="102"/>
        <v>0</v>
      </c>
      <c r="L773" t="str">
        <f t="shared" ca="1" si="102"/>
        <v>'READY PE'!</v>
      </c>
      <c r="M773">
        <f t="shared" ca="1" si="102"/>
        <v>0</v>
      </c>
      <c r="N773">
        <f t="shared" ca="1" si="102"/>
        <v>0</v>
      </c>
      <c r="O773" t="str">
        <f t="shared" ca="1" si="100"/>
        <v>D:t</v>
      </c>
      <c r="P773" t="str">
        <f t="shared" ca="1" si="101"/>
        <v>D10:T10</v>
      </c>
    </row>
    <row r="774" spans="1:16">
      <c r="A774" t="str">
        <f t="shared" si="95"/>
        <v>01</v>
      </c>
      <c r="B774" t="str">
        <f t="shared" ca="1" si="96"/>
        <v>PE</v>
      </c>
      <c r="C774" t="s">
        <v>1198</v>
      </c>
      <c r="D774" t="s">
        <v>1218</v>
      </c>
      <c r="E774">
        <f t="shared" ca="1" si="97"/>
        <v>0</v>
      </c>
      <c r="H774" t="str">
        <f t="shared" ca="1" si="98"/>
        <v>'READY PE'!</v>
      </c>
      <c r="I774">
        <f t="shared" ca="1" si="99"/>
        <v>0</v>
      </c>
      <c r="J774">
        <f t="shared" ca="1" si="102"/>
        <v>0</v>
      </c>
      <c r="K774">
        <f t="shared" ca="1" si="102"/>
        <v>0</v>
      </c>
      <c r="L774" t="str">
        <f t="shared" ca="1" si="102"/>
        <v>'READY PE'!</v>
      </c>
      <c r="M774">
        <f t="shared" ca="1" si="102"/>
        <v>0</v>
      </c>
      <c r="N774">
        <f t="shared" ca="1" si="102"/>
        <v>0</v>
      </c>
      <c r="O774" t="str">
        <f t="shared" ca="1" si="100"/>
        <v>D:t</v>
      </c>
      <c r="P774" t="str">
        <f t="shared" ca="1" si="101"/>
        <v>D10:T10</v>
      </c>
    </row>
    <row r="775" spans="1:16">
      <c r="A775" t="str">
        <f t="shared" si="95"/>
        <v>01</v>
      </c>
      <c r="B775" t="str">
        <f t="shared" ca="1" si="96"/>
        <v>PE</v>
      </c>
      <c r="C775" t="s">
        <v>1199</v>
      </c>
      <c r="D775" t="s">
        <v>1219</v>
      </c>
      <c r="E775">
        <f t="shared" ca="1" si="97"/>
        <v>0</v>
      </c>
      <c r="H775" t="str">
        <f t="shared" ca="1" si="98"/>
        <v>'READY PE'!</v>
      </c>
      <c r="I775">
        <f t="shared" ca="1" si="99"/>
        <v>0</v>
      </c>
      <c r="J775">
        <f t="shared" ca="1" si="102"/>
        <v>0</v>
      </c>
      <c r="K775">
        <f t="shared" ca="1" si="102"/>
        <v>0</v>
      </c>
      <c r="L775" t="str">
        <f t="shared" ca="1" si="102"/>
        <v>'READY PE'!</v>
      </c>
      <c r="M775">
        <f t="shared" ca="1" si="102"/>
        <v>0</v>
      </c>
      <c r="N775">
        <f t="shared" ca="1" si="102"/>
        <v>0</v>
      </c>
      <c r="O775" t="str">
        <f t="shared" ca="1" si="100"/>
        <v>D:t</v>
      </c>
      <c r="P775" t="str">
        <f t="shared" ca="1" si="101"/>
        <v>D10:T10</v>
      </c>
    </row>
    <row r="776" spans="1:16">
      <c r="A776" t="str">
        <f t="shared" si="95"/>
        <v>01</v>
      </c>
      <c r="B776" t="str">
        <f t="shared" ca="1" si="96"/>
        <v>PE</v>
      </c>
      <c r="C776" t="s">
        <v>1200</v>
      </c>
      <c r="D776" t="s">
        <v>1220</v>
      </c>
      <c r="E776">
        <f t="shared" ca="1" si="97"/>
        <v>0</v>
      </c>
      <c r="H776" t="str">
        <f t="shared" ca="1" si="98"/>
        <v>'READY PE'!</v>
      </c>
      <c r="I776">
        <f t="shared" ca="1" si="99"/>
        <v>0</v>
      </c>
      <c r="J776">
        <f t="shared" ca="1" si="102"/>
        <v>0</v>
      </c>
      <c r="K776">
        <f t="shared" ca="1" si="102"/>
        <v>0</v>
      </c>
      <c r="L776" t="str">
        <f t="shared" ca="1" si="102"/>
        <v>'READY PE'!</v>
      </c>
      <c r="M776">
        <f t="shared" ca="1" si="102"/>
        <v>0</v>
      </c>
      <c r="N776">
        <f t="shared" ca="1" si="102"/>
        <v>0</v>
      </c>
      <c r="O776" t="str">
        <f t="shared" ca="1" si="100"/>
        <v>D:t</v>
      </c>
      <c r="P776" t="str">
        <f t="shared" ca="1" si="101"/>
        <v>D10:T10</v>
      </c>
    </row>
    <row r="777" spans="1:16">
      <c r="A777" t="str">
        <f t="shared" si="95"/>
        <v>01</v>
      </c>
      <c r="B777" t="str">
        <f t="shared" ca="1" si="96"/>
        <v>PE</v>
      </c>
      <c r="C777" t="s">
        <v>1201</v>
      </c>
      <c r="D777" t="s">
        <v>1221</v>
      </c>
      <c r="E777">
        <f t="shared" ca="1" si="97"/>
        <v>0</v>
      </c>
      <c r="H777" t="str">
        <f t="shared" ca="1" si="98"/>
        <v>'READY PE'!</v>
      </c>
      <c r="I777">
        <f t="shared" ca="1" si="99"/>
        <v>0</v>
      </c>
      <c r="J777">
        <f t="shared" ca="1" si="102"/>
        <v>0</v>
      </c>
      <c r="K777">
        <f t="shared" ca="1" si="102"/>
        <v>0</v>
      </c>
      <c r="L777" t="str">
        <f t="shared" ca="1" si="102"/>
        <v>'READY PE'!</v>
      </c>
      <c r="M777">
        <f t="shared" ca="1" si="102"/>
        <v>0</v>
      </c>
      <c r="N777">
        <f t="shared" ca="1" si="102"/>
        <v>0</v>
      </c>
      <c r="O777" t="str">
        <f t="shared" ca="1" si="100"/>
        <v>D:t</v>
      </c>
      <c r="P777" t="str">
        <f t="shared" ca="1" si="101"/>
        <v>D10:T10</v>
      </c>
    </row>
    <row r="778" spans="1:16">
      <c r="A778" t="str">
        <f t="shared" si="95"/>
        <v>02</v>
      </c>
      <c r="B778" t="str">
        <f t="shared" ca="1" si="96"/>
        <v>PE</v>
      </c>
      <c r="C778" t="s">
        <v>1182</v>
      </c>
      <c r="D778" t="s">
        <v>1222</v>
      </c>
      <c r="E778">
        <f t="shared" ca="1" si="97"/>
        <v>0</v>
      </c>
      <c r="H778" t="str">
        <f t="shared" ca="1" si="98"/>
        <v>'READY PE'!</v>
      </c>
      <c r="I778">
        <f t="shared" ca="1" si="99"/>
        <v>0</v>
      </c>
      <c r="J778">
        <f t="shared" ca="1" si="102"/>
        <v>0</v>
      </c>
      <c r="K778">
        <f t="shared" ca="1" si="102"/>
        <v>0</v>
      </c>
      <c r="L778" t="str">
        <f t="shared" ca="1" si="102"/>
        <v>'READY PE'!</v>
      </c>
      <c r="M778">
        <f t="shared" ca="1" si="102"/>
        <v>0</v>
      </c>
      <c r="N778">
        <f t="shared" ca="1" si="102"/>
        <v>0</v>
      </c>
      <c r="O778" t="str">
        <f t="shared" ca="1" si="100"/>
        <v>D:t</v>
      </c>
      <c r="P778" t="str">
        <f t="shared" ca="1" si="101"/>
        <v>D10:T10</v>
      </c>
    </row>
    <row r="779" spans="1:16">
      <c r="A779" t="str">
        <f t="shared" si="95"/>
        <v>02</v>
      </c>
      <c r="B779" t="str">
        <f t="shared" ca="1" si="96"/>
        <v>PE</v>
      </c>
      <c r="C779" t="s">
        <v>1183</v>
      </c>
      <c r="D779" t="s">
        <v>1223</v>
      </c>
      <c r="E779">
        <f t="shared" ca="1" si="97"/>
        <v>0</v>
      </c>
      <c r="H779" t="str">
        <f t="shared" ca="1" si="98"/>
        <v>'READY PE'!</v>
      </c>
      <c r="I779">
        <f t="shared" ca="1" si="99"/>
        <v>0</v>
      </c>
      <c r="J779">
        <f t="shared" ca="1" si="102"/>
        <v>0</v>
      </c>
      <c r="K779">
        <f t="shared" ca="1" si="102"/>
        <v>0</v>
      </c>
      <c r="L779" t="str">
        <f t="shared" ca="1" si="102"/>
        <v>'READY PE'!</v>
      </c>
      <c r="M779">
        <f t="shared" ca="1" si="102"/>
        <v>0</v>
      </c>
      <c r="N779">
        <f t="shared" ca="1" si="102"/>
        <v>0</v>
      </c>
      <c r="O779" t="str">
        <f t="shared" ca="1" si="100"/>
        <v>D:t</v>
      </c>
      <c r="P779" t="str">
        <f t="shared" ca="1" si="101"/>
        <v>D10:T10</v>
      </c>
    </row>
    <row r="780" spans="1:16">
      <c r="A780" t="str">
        <f t="shared" si="95"/>
        <v>02</v>
      </c>
      <c r="B780" t="str">
        <f t="shared" ca="1" si="96"/>
        <v>PE</v>
      </c>
      <c r="C780" t="s">
        <v>1184</v>
      </c>
      <c r="D780" t="s">
        <v>1224</v>
      </c>
      <c r="E780">
        <f t="shared" ca="1" si="97"/>
        <v>0</v>
      </c>
      <c r="H780" t="str">
        <f t="shared" ca="1" si="98"/>
        <v>'READY PE'!</v>
      </c>
      <c r="I780">
        <f t="shared" ca="1" si="99"/>
        <v>0</v>
      </c>
      <c r="J780">
        <f t="shared" ca="1" si="102"/>
        <v>0</v>
      </c>
      <c r="K780">
        <f t="shared" ca="1" si="102"/>
        <v>0</v>
      </c>
      <c r="L780" t="str">
        <f t="shared" ca="1" si="102"/>
        <v>'READY PE'!</v>
      </c>
      <c r="M780">
        <f t="shared" ca="1" si="102"/>
        <v>0</v>
      </c>
      <c r="N780">
        <f t="shared" ca="1" si="102"/>
        <v>0</v>
      </c>
      <c r="O780" t="str">
        <f t="shared" ca="1" si="100"/>
        <v>D:t</v>
      </c>
      <c r="P780" t="str">
        <f t="shared" ca="1" si="101"/>
        <v>D10:T10</v>
      </c>
    </row>
    <row r="781" spans="1:16">
      <c r="A781" t="str">
        <f t="shared" si="95"/>
        <v>02</v>
      </c>
      <c r="B781" t="str">
        <f t="shared" ca="1" si="96"/>
        <v>PE</v>
      </c>
      <c r="C781" t="s">
        <v>1185</v>
      </c>
      <c r="D781" t="s">
        <v>1225</v>
      </c>
      <c r="E781">
        <f t="shared" ca="1" si="97"/>
        <v>0</v>
      </c>
      <c r="H781" t="str">
        <f t="shared" ca="1" si="98"/>
        <v>'READY PE'!</v>
      </c>
      <c r="I781">
        <f t="shared" ca="1" si="99"/>
        <v>0</v>
      </c>
      <c r="J781">
        <f t="shared" ca="1" si="102"/>
        <v>0</v>
      </c>
      <c r="K781">
        <f t="shared" ca="1" si="102"/>
        <v>0</v>
      </c>
      <c r="L781" t="str">
        <f t="shared" ca="1" si="102"/>
        <v>'READY PE'!</v>
      </c>
      <c r="M781">
        <f t="shared" ca="1" si="102"/>
        <v>0</v>
      </c>
      <c r="N781">
        <f t="shared" ca="1" si="102"/>
        <v>0</v>
      </c>
      <c r="O781" t="str">
        <f t="shared" ca="1" si="100"/>
        <v>D:t</v>
      </c>
      <c r="P781" t="str">
        <f t="shared" ca="1" si="101"/>
        <v>D10:T10</v>
      </c>
    </row>
    <row r="782" spans="1:16">
      <c r="A782" t="str">
        <f t="shared" si="95"/>
        <v>02</v>
      </c>
      <c r="B782" t="str">
        <f t="shared" ca="1" si="96"/>
        <v>PE</v>
      </c>
      <c r="C782" t="s">
        <v>1186</v>
      </c>
      <c r="D782" t="s">
        <v>1226</v>
      </c>
      <c r="E782">
        <f t="shared" ca="1" si="97"/>
        <v>0</v>
      </c>
      <c r="H782" t="str">
        <f t="shared" ca="1" si="98"/>
        <v>'READY PE'!</v>
      </c>
      <c r="I782">
        <f t="shared" ca="1" si="99"/>
        <v>0</v>
      </c>
      <c r="J782">
        <f t="shared" ca="1" si="102"/>
        <v>0</v>
      </c>
      <c r="K782">
        <f t="shared" ca="1" si="102"/>
        <v>0</v>
      </c>
      <c r="L782" t="str">
        <f t="shared" ca="1" si="102"/>
        <v>'READY PE'!</v>
      </c>
      <c r="M782">
        <f t="shared" ca="1" si="102"/>
        <v>0</v>
      </c>
      <c r="N782">
        <f t="shared" ca="1" si="102"/>
        <v>0</v>
      </c>
      <c r="O782" t="str">
        <f t="shared" ca="1" si="100"/>
        <v>D:t</v>
      </c>
      <c r="P782" t="str">
        <f t="shared" ca="1" si="101"/>
        <v>D10:T10</v>
      </c>
    </row>
    <row r="783" spans="1:16">
      <c r="A783" t="str">
        <f t="shared" si="95"/>
        <v>02</v>
      </c>
      <c r="B783" t="str">
        <f t="shared" ca="1" si="96"/>
        <v>PE</v>
      </c>
      <c r="C783" t="s">
        <v>1187</v>
      </c>
      <c r="D783" t="s">
        <v>1227</v>
      </c>
      <c r="E783">
        <f t="shared" ca="1" si="97"/>
        <v>0</v>
      </c>
      <c r="H783" t="str">
        <f t="shared" ca="1" si="98"/>
        <v>'READY PE'!</v>
      </c>
      <c r="I783">
        <f t="shared" ca="1" si="99"/>
        <v>0</v>
      </c>
      <c r="J783">
        <f t="shared" ca="1" si="102"/>
        <v>0</v>
      </c>
      <c r="K783">
        <f t="shared" ca="1" si="102"/>
        <v>0</v>
      </c>
      <c r="L783" t="str">
        <f t="shared" ca="1" si="102"/>
        <v>'READY PE'!</v>
      </c>
      <c r="M783">
        <f t="shared" ca="1" si="102"/>
        <v>0</v>
      </c>
      <c r="N783">
        <f t="shared" ca="1" si="102"/>
        <v>0</v>
      </c>
      <c r="O783" t="str">
        <f t="shared" ca="1" si="100"/>
        <v>D:t</v>
      </c>
      <c r="P783" t="str">
        <f t="shared" ca="1" si="101"/>
        <v>D10:T10</v>
      </c>
    </row>
    <row r="784" spans="1:16">
      <c r="A784" t="str">
        <f t="shared" ref="A784:A847" si="103">MID(D784,LEN(C784)+2,LEN(D784)-LEN(C784))</f>
        <v>02</v>
      </c>
      <c r="B784" t="str">
        <f t="shared" ref="B784:B847" ca="1" si="104">VLOOKUP(H784,$A$1:$K$6,11,FALSE)</f>
        <v>PE</v>
      </c>
      <c r="C784" t="s">
        <v>1188</v>
      </c>
      <c r="D784" t="s">
        <v>1228</v>
      </c>
      <c r="E784">
        <f t="shared" ref="E784:E847" ca="1" si="105">IFERROR(VLOOKUP(C784,INDIRECT($H784&amp;$O784),MATCH($A784,INDIRECT($H784&amp;$P784),0),FALSE),0)</f>
        <v>0</v>
      </c>
      <c r="H784" t="str">
        <f t="shared" ref="H784:H847" ca="1" si="106">IF(I784&lt;&gt;0,I784,IF(J784&lt;&gt;0,J784,IF(K784&lt;&gt;0,K784,IF(L784&lt;&gt;0,L784,IF(M784&lt;&gt;0,M784,N784)))))</f>
        <v>'READY PE'!</v>
      </c>
      <c r="I784">
        <f t="shared" ref="I784:I847" ca="1" si="107">IF(IFERROR(VLOOKUP($C784,INDIRECT(I$14&amp;"E:E"),1,FALSE),0)&lt;&gt;0,I$14,0)</f>
        <v>0</v>
      </c>
      <c r="J784">
        <f t="shared" ca="1" si="102"/>
        <v>0</v>
      </c>
      <c r="K784">
        <f t="shared" ca="1" si="102"/>
        <v>0</v>
      </c>
      <c r="L784" t="str">
        <f t="shared" ca="1" si="102"/>
        <v>'READY PE'!</v>
      </c>
      <c r="M784">
        <f t="shared" ca="1" si="102"/>
        <v>0</v>
      </c>
      <c r="N784">
        <f t="shared" ca="1" si="102"/>
        <v>0</v>
      </c>
      <c r="O784" t="str">
        <f t="shared" ref="O784:O847" ca="1" si="108">VLOOKUP($H784,$G$8:$I$13,2,FALSE)</f>
        <v>D:t</v>
      </c>
      <c r="P784" t="str">
        <f t="shared" ref="P784:P847" ca="1" si="109">VLOOKUP($H784,$G$8:$I$13,3,FALSE)</f>
        <v>D10:T10</v>
      </c>
    </row>
    <row r="785" spans="1:16">
      <c r="A785" t="str">
        <f t="shared" si="103"/>
        <v>02</v>
      </c>
      <c r="B785" t="str">
        <f t="shared" ca="1" si="104"/>
        <v>PE</v>
      </c>
      <c r="C785" t="s">
        <v>1189</v>
      </c>
      <c r="D785" t="s">
        <v>1229</v>
      </c>
      <c r="E785">
        <f t="shared" ca="1" si="105"/>
        <v>0</v>
      </c>
      <c r="H785" t="str">
        <f t="shared" ca="1" si="106"/>
        <v>'READY PE'!</v>
      </c>
      <c r="I785">
        <f t="shared" ca="1" si="107"/>
        <v>0</v>
      </c>
      <c r="J785">
        <f t="shared" ca="1" si="102"/>
        <v>0</v>
      </c>
      <c r="K785">
        <f t="shared" ca="1" si="102"/>
        <v>0</v>
      </c>
      <c r="L785" t="str">
        <f t="shared" ca="1" si="102"/>
        <v>'READY PE'!</v>
      </c>
      <c r="M785">
        <f t="shared" ca="1" si="102"/>
        <v>0</v>
      </c>
      <c r="N785">
        <f t="shared" ca="1" si="102"/>
        <v>0</v>
      </c>
      <c r="O785" t="str">
        <f t="shared" ca="1" si="108"/>
        <v>D:t</v>
      </c>
      <c r="P785" t="str">
        <f t="shared" ca="1" si="109"/>
        <v>D10:T10</v>
      </c>
    </row>
    <row r="786" spans="1:16">
      <c r="A786" t="str">
        <f t="shared" si="103"/>
        <v>02</v>
      </c>
      <c r="B786" t="str">
        <f t="shared" ca="1" si="104"/>
        <v>PE</v>
      </c>
      <c r="C786" t="s">
        <v>1190</v>
      </c>
      <c r="D786" t="s">
        <v>1230</v>
      </c>
      <c r="E786">
        <f t="shared" ca="1" si="105"/>
        <v>0</v>
      </c>
      <c r="H786" t="str">
        <f t="shared" ca="1" si="106"/>
        <v>'READY PE'!</v>
      </c>
      <c r="I786">
        <f t="shared" ca="1" si="107"/>
        <v>0</v>
      </c>
      <c r="J786">
        <f t="shared" ca="1" si="102"/>
        <v>0</v>
      </c>
      <c r="K786">
        <f t="shared" ca="1" si="102"/>
        <v>0</v>
      </c>
      <c r="L786" t="str">
        <f t="shared" ca="1" si="102"/>
        <v>'READY PE'!</v>
      </c>
      <c r="M786">
        <f t="shared" ca="1" si="102"/>
        <v>0</v>
      </c>
      <c r="N786">
        <f t="shared" ca="1" si="102"/>
        <v>0</v>
      </c>
      <c r="O786" t="str">
        <f t="shared" ca="1" si="108"/>
        <v>D:t</v>
      </c>
      <c r="P786" t="str">
        <f t="shared" ca="1" si="109"/>
        <v>D10:T10</v>
      </c>
    </row>
    <row r="787" spans="1:16">
      <c r="A787" t="str">
        <f t="shared" si="103"/>
        <v>02</v>
      </c>
      <c r="B787" t="str">
        <f t="shared" ca="1" si="104"/>
        <v>PE</v>
      </c>
      <c r="C787" t="s">
        <v>1191</v>
      </c>
      <c r="D787" t="s">
        <v>1231</v>
      </c>
      <c r="E787">
        <f t="shared" ca="1" si="105"/>
        <v>0</v>
      </c>
      <c r="H787" t="str">
        <f t="shared" ca="1" si="106"/>
        <v>'READY PE'!</v>
      </c>
      <c r="I787">
        <f t="shared" ca="1" si="107"/>
        <v>0</v>
      </c>
      <c r="J787">
        <f t="shared" ca="1" si="102"/>
        <v>0</v>
      </c>
      <c r="K787">
        <f t="shared" ca="1" si="102"/>
        <v>0</v>
      </c>
      <c r="L787" t="str">
        <f t="shared" ca="1" si="102"/>
        <v>'READY PE'!</v>
      </c>
      <c r="M787">
        <f t="shared" ca="1" si="102"/>
        <v>0</v>
      </c>
      <c r="N787">
        <f t="shared" ca="1" si="102"/>
        <v>0</v>
      </c>
      <c r="O787" t="str">
        <f t="shared" ca="1" si="108"/>
        <v>D:t</v>
      </c>
      <c r="P787" t="str">
        <f t="shared" ca="1" si="109"/>
        <v>D10:T10</v>
      </c>
    </row>
    <row r="788" spans="1:16">
      <c r="A788" t="str">
        <f t="shared" si="103"/>
        <v>02</v>
      </c>
      <c r="B788" t="str">
        <f t="shared" ca="1" si="104"/>
        <v>PE</v>
      </c>
      <c r="C788" t="s">
        <v>1192</v>
      </c>
      <c r="D788" t="s">
        <v>1232</v>
      </c>
      <c r="E788">
        <f t="shared" ca="1" si="105"/>
        <v>0</v>
      </c>
      <c r="H788" t="str">
        <f t="shared" ca="1" si="106"/>
        <v>'READY PE'!</v>
      </c>
      <c r="I788">
        <f t="shared" ca="1" si="107"/>
        <v>0</v>
      </c>
      <c r="J788">
        <f t="shared" ca="1" si="102"/>
        <v>0</v>
      </c>
      <c r="K788">
        <f t="shared" ca="1" si="102"/>
        <v>0</v>
      </c>
      <c r="L788" t="str">
        <f t="shared" ca="1" si="102"/>
        <v>'READY PE'!</v>
      </c>
      <c r="M788">
        <f t="shared" ca="1" si="102"/>
        <v>0</v>
      </c>
      <c r="N788">
        <f t="shared" ca="1" si="102"/>
        <v>0</v>
      </c>
      <c r="O788" t="str">
        <f t="shared" ca="1" si="108"/>
        <v>D:t</v>
      </c>
      <c r="P788" t="str">
        <f t="shared" ca="1" si="109"/>
        <v>D10:T10</v>
      </c>
    </row>
    <row r="789" spans="1:16">
      <c r="A789" t="str">
        <f t="shared" si="103"/>
        <v>02</v>
      </c>
      <c r="B789" t="str">
        <f t="shared" ca="1" si="104"/>
        <v>PE</v>
      </c>
      <c r="C789" t="s">
        <v>1193</v>
      </c>
      <c r="D789" t="s">
        <v>1233</v>
      </c>
      <c r="E789">
        <f t="shared" ca="1" si="105"/>
        <v>0</v>
      </c>
      <c r="H789" t="str">
        <f t="shared" ca="1" si="106"/>
        <v>'READY PE'!</v>
      </c>
      <c r="I789">
        <f t="shared" ca="1" si="107"/>
        <v>0</v>
      </c>
      <c r="J789">
        <f t="shared" ca="1" si="102"/>
        <v>0</v>
      </c>
      <c r="K789">
        <f t="shared" ca="1" si="102"/>
        <v>0</v>
      </c>
      <c r="L789" t="str">
        <f t="shared" ca="1" si="102"/>
        <v>'READY PE'!</v>
      </c>
      <c r="M789">
        <f t="shared" ca="1" si="102"/>
        <v>0</v>
      </c>
      <c r="N789">
        <f t="shared" ca="1" si="102"/>
        <v>0</v>
      </c>
      <c r="O789" t="str">
        <f t="shared" ca="1" si="108"/>
        <v>D:t</v>
      </c>
      <c r="P789" t="str">
        <f t="shared" ca="1" si="109"/>
        <v>D10:T10</v>
      </c>
    </row>
    <row r="790" spans="1:16">
      <c r="A790" t="str">
        <f t="shared" si="103"/>
        <v>02</v>
      </c>
      <c r="B790" t="str">
        <f t="shared" ca="1" si="104"/>
        <v>PE</v>
      </c>
      <c r="C790" t="s">
        <v>1194</v>
      </c>
      <c r="D790" t="s">
        <v>1234</v>
      </c>
      <c r="E790">
        <f t="shared" ca="1" si="105"/>
        <v>0</v>
      </c>
      <c r="H790" t="str">
        <f t="shared" ca="1" si="106"/>
        <v>'READY PE'!</v>
      </c>
      <c r="I790">
        <f t="shared" ca="1" si="107"/>
        <v>0</v>
      </c>
      <c r="J790">
        <f t="shared" ca="1" si="102"/>
        <v>0</v>
      </c>
      <c r="K790">
        <f t="shared" ca="1" si="102"/>
        <v>0</v>
      </c>
      <c r="L790" t="str">
        <f t="shared" ca="1" si="102"/>
        <v>'READY PE'!</v>
      </c>
      <c r="M790">
        <f t="shared" ca="1" si="102"/>
        <v>0</v>
      </c>
      <c r="N790">
        <f t="shared" ca="1" si="102"/>
        <v>0</v>
      </c>
      <c r="O790" t="str">
        <f t="shared" ca="1" si="108"/>
        <v>D:t</v>
      </c>
      <c r="P790" t="str">
        <f t="shared" ca="1" si="109"/>
        <v>D10:T10</v>
      </c>
    </row>
    <row r="791" spans="1:16">
      <c r="A791" t="str">
        <f t="shared" si="103"/>
        <v>02</v>
      </c>
      <c r="B791" t="str">
        <f t="shared" ca="1" si="104"/>
        <v>PE</v>
      </c>
      <c r="C791" t="s">
        <v>1195</v>
      </c>
      <c r="D791" t="s">
        <v>1235</v>
      </c>
      <c r="E791">
        <f t="shared" ca="1" si="105"/>
        <v>0</v>
      </c>
      <c r="H791" t="str">
        <f t="shared" ca="1" si="106"/>
        <v>'READY PE'!</v>
      </c>
      <c r="I791">
        <f t="shared" ca="1" si="107"/>
        <v>0</v>
      </c>
      <c r="J791">
        <f t="shared" ca="1" si="102"/>
        <v>0</v>
      </c>
      <c r="K791">
        <f t="shared" ca="1" si="102"/>
        <v>0</v>
      </c>
      <c r="L791" t="str">
        <f t="shared" ca="1" si="102"/>
        <v>'READY PE'!</v>
      </c>
      <c r="M791">
        <f t="shared" ca="1" si="102"/>
        <v>0</v>
      </c>
      <c r="N791">
        <f t="shared" ca="1" si="102"/>
        <v>0</v>
      </c>
      <c r="O791" t="str">
        <f t="shared" ca="1" si="108"/>
        <v>D:t</v>
      </c>
      <c r="P791" t="str">
        <f t="shared" ca="1" si="109"/>
        <v>D10:T10</v>
      </c>
    </row>
    <row r="792" spans="1:16">
      <c r="A792" t="str">
        <f t="shared" si="103"/>
        <v>02</v>
      </c>
      <c r="B792" t="str">
        <f t="shared" ca="1" si="104"/>
        <v>PE</v>
      </c>
      <c r="C792" t="s">
        <v>1196</v>
      </c>
      <c r="D792" t="s">
        <v>1236</v>
      </c>
      <c r="E792">
        <f t="shared" ca="1" si="105"/>
        <v>0</v>
      </c>
      <c r="H792" t="str">
        <f t="shared" ca="1" si="106"/>
        <v>'READY PE'!</v>
      </c>
      <c r="I792">
        <f t="shared" ca="1" si="107"/>
        <v>0</v>
      </c>
      <c r="J792">
        <f t="shared" ca="1" si="102"/>
        <v>0</v>
      </c>
      <c r="K792">
        <f t="shared" ca="1" si="102"/>
        <v>0</v>
      </c>
      <c r="L792" t="str">
        <f t="shared" ca="1" si="102"/>
        <v>'READY PE'!</v>
      </c>
      <c r="M792">
        <f t="shared" ca="1" si="102"/>
        <v>0</v>
      </c>
      <c r="N792">
        <f t="shared" ca="1" si="102"/>
        <v>0</v>
      </c>
      <c r="O792" t="str">
        <f t="shared" ca="1" si="108"/>
        <v>D:t</v>
      </c>
      <c r="P792" t="str">
        <f t="shared" ca="1" si="109"/>
        <v>D10:T10</v>
      </c>
    </row>
    <row r="793" spans="1:16">
      <c r="A793" t="str">
        <f t="shared" si="103"/>
        <v>02</v>
      </c>
      <c r="B793" t="str">
        <f t="shared" ca="1" si="104"/>
        <v>PE</v>
      </c>
      <c r="C793" t="s">
        <v>1197</v>
      </c>
      <c r="D793" t="s">
        <v>1237</v>
      </c>
      <c r="E793">
        <f t="shared" ca="1" si="105"/>
        <v>0</v>
      </c>
      <c r="H793" t="str">
        <f t="shared" ca="1" si="106"/>
        <v>'READY PE'!</v>
      </c>
      <c r="I793">
        <f t="shared" ca="1" si="107"/>
        <v>0</v>
      </c>
      <c r="J793">
        <f t="shared" ca="1" si="102"/>
        <v>0</v>
      </c>
      <c r="K793">
        <f t="shared" ca="1" si="102"/>
        <v>0</v>
      </c>
      <c r="L793" t="str">
        <f t="shared" ca="1" si="102"/>
        <v>'READY PE'!</v>
      </c>
      <c r="M793">
        <f t="shared" ca="1" si="102"/>
        <v>0</v>
      </c>
      <c r="N793">
        <f t="shared" ca="1" si="102"/>
        <v>0</v>
      </c>
      <c r="O793" t="str">
        <f t="shared" ca="1" si="108"/>
        <v>D:t</v>
      </c>
      <c r="P793" t="str">
        <f t="shared" ca="1" si="109"/>
        <v>D10:T10</v>
      </c>
    </row>
    <row r="794" spans="1:16">
      <c r="A794" t="str">
        <f t="shared" si="103"/>
        <v>02</v>
      </c>
      <c r="B794" t="str">
        <f t="shared" ca="1" si="104"/>
        <v>PE</v>
      </c>
      <c r="C794" t="s">
        <v>1198</v>
      </c>
      <c r="D794" t="s">
        <v>1238</v>
      </c>
      <c r="E794">
        <f t="shared" ca="1" si="105"/>
        <v>0</v>
      </c>
      <c r="H794" t="str">
        <f t="shared" ca="1" si="106"/>
        <v>'READY PE'!</v>
      </c>
      <c r="I794">
        <f t="shared" ca="1" si="107"/>
        <v>0</v>
      </c>
      <c r="J794">
        <f t="shared" ca="1" si="102"/>
        <v>0</v>
      </c>
      <c r="K794">
        <f t="shared" ca="1" si="102"/>
        <v>0</v>
      </c>
      <c r="L794" t="str">
        <f t="shared" ca="1" si="102"/>
        <v>'READY PE'!</v>
      </c>
      <c r="M794">
        <f t="shared" ca="1" si="102"/>
        <v>0</v>
      </c>
      <c r="N794">
        <f t="shared" ca="1" si="102"/>
        <v>0</v>
      </c>
      <c r="O794" t="str">
        <f t="shared" ca="1" si="108"/>
        <v>D:t</v>
      </c>
      <c r="P794" t="str">
        <f t="shared" ca="1" si="109"/>
        <v>D10:T10</v>
      </c>
    </row>
    <row r="795" spans="1:16">
      <c r="A795" t="str">
        <f t="shared" si="103"/>
        <v>02</v>
      </c>
      <c r="B795" t="str">
        <f t="shared" ca="1" si="104"/>
        <v>PE</v>
      </c>
      <c r="C795" t="s">
        <v>1199</v>
      </c>
      <c r="D795" t="s">
        <v>1239</v>
      </c>
      <c r="E795">
        <f t="shared" ca="1" si="105"/>
        <v>0</v>
      </c>
      <c r="H795" t="str">
        <f t="shared" ca="1" si="106"/>
        <v>'READY PE'!</v>
      </c>
      <c r="I795">
        <f t="shared" ca="1" si="107"/>
        <v>0</v>
      </c>
      <c r="J795">
        <f t="shared" ca="1" si="102"/>
        <v>0</v>
      </c>
      <c r="K795">
        <f t="shared" ca="1" si="102"/>
        <v>0</v>
      </c>
      <c r="L795" t="str">
        <f t="shared" ca="1" si="102"/>
        <v>'READY PE'!</v>
      </c>
      <c r="M795">
        <f t="shared" ca="1" si="102"/>
        <v>0</v>
      </c>
      <c r="N795">
        <f t="shared" ca="1" si="102"/>
        <v>0</v>
      </c>
      <c r="O795" t="str">
        <f t="shared" ca="1" si="108"/>
        <v>D:t</v>
      </c>
      <c r="P795" t="str">
        <f t="shared" ca="1" si="109"/>
        <v>D10:T10</v>
      </c>
    </row>
    <row r="796" spans="1:16">
      <c r="A796" t="str">
        <f t="shared" si="103"/>
        <v>02</v>
      </c>
      <c r="B796" t="str">
        <f t="shared" ca="1" si="104"/>
        <v>PE</v>
      </c>
      <c r="C796" t="s">
        <v>1200</v>
      </c>
      <c r="D796" t="s">
        <v>1240</v>
      </c>
      <c r="E796">
        <f t="shared" ca="1" si="105"/>
        <v>0</v>
      </c>
      <c r="H796" t="str">
        <f t="shared" ca="1" si="106"/>
        <v>'READY PE'!</v>
      </c>
      <c r="I796">
        <f t="shared" ca="1" si="107"/>
        <v>0</v>
      </c>
      <c r="J796">
        <f t="shared" ref="J796:N846" ca="1" si="110">IF(IFERROR(VLOOKUP($C796,INDIRECT(J$14&amp;"D:D"),1,FALSE),0)&lt;&gt;0,J$14,0)</f>
        <v>0</v>
      </c>
      <c r="K796">
        <f t="shared" ca="1" si="110"/>
        <v>0</v>
      </c>
      <c r="L796" t="str">
        <f t="shared" ca="1" si="110"/>
        <v>'READY PE'!</v>
      </c>
      <c r="M796">
        <f t="shared" ca="1" si="110"/>
        <v>0</v>
      </c>
      <c r="N796">
        <f t="shared" ca="1" si="110"/>
        <v>0</v>
      </c>
      <c r="O796" t="str">
        <f t="shared" ca="1" si="108"/>
        <v>D:t</v>
      </c>
      <c r="P796" t="str">
        <f t="shared" ca="1" si="109"/>
        <v>D10:T10</v>
      </c>
    </row>
    <row r="797" spans="1:16">
      <c r="A797" t="str">
        <f t="shared" si="103"/>
        <v>02</v>
      </c>
      <c r="B797" t="str">
        <f t="shared" ca="1" si="104"/>
        <v>PE</v>
      </c>
      <c r="C797" t="s">
        <v>1201</v>
      </c>
      <c r="D797" t="s">
        <v>1241</v>
      </c>
      <c r="E797">
        <f t="shared" ca="1" si="105"/>
        <v>0</v>
      </c>
      <c r="H797" t="str">
        <f t="shared" ca="1" si="106"/>
        <v>'READY PE'!</v>
      </c>
      <c r="I797">
        <f t="shared" ca="1" si="107"/>
        <v>0</v>
      </c>
      <c r="J797">
        <f t="shared" ca="1" si="110"/>
        <v>0</v>
      </c>
      <c r="K797">
        <f t="shared" ca="1" si="110"/>
        <v>0</v>
      </c>
      <c r="L797" t="str">
        <f t="shared" ca="1" si="110"/>
        <v>'READY PE'!</v>
      </c>
      <c r="M797">
        <f t="shared" ca="1" si="110"/>
        <v>0</v>
      </c>
      <c r="N797">
        <f t="shared" ca="1" si="110"/>
        <v>0</v>
      </c>
      <c r="O797" t="str">
        <f t="shared" ca="1" si="108"/>
        <v>D:t</v>
      </c>
      <c r="P797" t="str">
        <f t="shared" ca="1" si="109"/>
        <v>D10:T10</v>
      </c>
    </row>
    <row r="798" spans="1:16">
      <c r="A798" t="str">
        <f t="shared" si="103"/>
        <v>03</v>
      </c>
      <c r="B798" t="str">
        <f t="shared" ca="1" si="104"/>
        <v>PE</v>
      </c>
      <c r="C798" t="s">
        <v>1182</v>
      </c>
      <c r="D798" t="s">
        <v>1242</v>
      </c>
      <c r="E798">
        <f t="shared" ca="1" si="105"/>
        <v>0</v>
      </c>
      <c r="H798" t="str">
        <f t="shared" ca="1" si="106"/>
        <v>'READY PE'!</v>
      </c>
      <c r="I798">
        <f t="shared" ca="1" si="107"/>
        <v>0</v>
      </c>
      <c r="J798">
        <f t="shared" ca="1" si="110"/>
        <v>0</v>
      </c>
      <c r="K798">
        <f t="shared" ca="1" si="110"/>
        <v>0</v>
      </c>
      <c r="L798" t="str">
        <f t="shared" ca="1" si="110"/>
        <v>'READY PE'!</v>
      </c>
      <c r="M798">
        <f t="shared" ca="1" si="110"/>
        <v>0</v>
      </c>
      <c r="N798">
        <f t="shared" ca="1" si="110"/>
        <v>0</v>
      </c>
      <c r="O798" t="str">
        <f t="shared" ca="1" si="108"/>
        <v>D:t</v>
      </c>
      <c r="P798" t="str">
        <f t="shared" ca="1" si="109"/>
        <v>D10:T10</v>
      </c>
    </row>
    <row r="799" spans="1:16">
      <c r="A799" t="str">
        <f t="shared" si="103"/>
        <v>03</v>
      </c>
      <c r="B799" t="str">
        <f t="shared" ca="1" si="104"/>
        <v>PE</v>
      </c>
      <c r="C799" t="s">
        <v>1183</v>
      </c>
      <c r="D799" t="s">
        <v>1243</v>
      </c>
      <c r="E799">
        <f t="shared" ca="1" si="105"/>
        <v>0</v>
      </c>
      <c r="H799" t="str">
        <f t="shared" ca="1" si="106"/>
        <v>'READY PE'!</v>
      </c>
      <c r="I799">
        <f t="shared" ca="1" si="107"/>
        <v>0</v>
      </c>
      <c r="J799">
        <f t="shared" ca="1" si="110"/>
        <v>0</v>
      </c>
      <c r="K799">
        <f t="shared" ca="1" si="110"/>
        <v>0</v>
      </c>
      <c r="L799" t="str">
        <f t="shared" ca="1" si="110"/>
        <v>'READY PE'!</v>
      </c>
      <c r="M799">
        <f t="shared" ca="1" si="110"/>
        <v>0</v>
      </c>
      <c r="N799">
        <f t="shared" ca="1" si="110"/>
        <v>0</v>
      </c>
      <c r="O799" t="str">
        <f t="shared" ca="1" si="108"/>
        <v>D:t</v>
      </c>
      <c r="P799" t="str">
        <f t="shared" ca="1" si="109"/>
        <v>D10:T10</v>
      </c>
    </row>
    <row r="800" spans="1:16">
      <c r="A800" t="str">
        <f t="shared" si="103"/>
        <v>03</v>
      </c>
      <c r="B800" t="str">
        <f t="shared" ca="1" si="104"/>
        <v>PE</v>
      </c>
      <c r="C800" t="s">
        <v>1184</v>
      </c>
      <c r="D800" t="s">
        <v>1244</v>
      </c>
      <c r="E800">
        <f t="shared" ca="1" si="105"/>
        <v>0</v>
      </c>
      <c r="H800" t="str">
        <f t="shared" ca="1" si="106"/>
        <v>'READY PE'!</v>
      </c>
      <c r="I800">
        <f t="shared" ca="1" si="107"/>
        <v>0</v>
      </c>
      <c r="J800">
        <f t="shared" ca="1" si="110"/>
        <v>0</v>
      </c>
      <c r="K800">
        <f t="shared" ca="1" si="110"/>
        <v>0</v>
      </c>
      <c r="L800" t="str">
        <f t="shared" ca="1" si="110"/>
        <v>'READY PE'!</v>
      </c>
      <c r="M800">
        <f t="shared" ca="1" si="110"/>
        <v>0</v>
      </c>
      <c r="N800">
        <f t="shared" ca="1" si="110"/>
        <v>0</v>
      </c>
      <c r="O800" t="str">
        <f t="shared" ca="1" si="108"/>
        <v>D:t</v>
      </c>
      <c r="P800" t="str">
        <f t="shared" ca="1" si="109"/>
        <v>D10:T10</v>
      </c>
    </row>
    <row r="801" spans="1:16">
      <c r="A801" t="str">
        <f t="shared" si="103"/>
        <v>03</v>
      </c>
      <c r="B801" t="str">
        <f t="shared" ca="1" si="104"/>
        <v>PE</v>
      </c>
      <c r="C801" t="s">
        <v>1185</v>
      </c>
      <c r="D801" t="s">
        <v>1245</v>
      </c>
      <c r="E801">
        <f t="shared" ca="1" si="105"/>
        <v>0</v>
      </c>
      <c r="H801" t="str">
        <f t="shared" ca="1" si="106"/>
        <v>'READY PE'!</v>
      </c>
      <c r="I801">
        <f t="shared" ca="1" si="107"/>
        <v>0</v>
      </c>
      <c r="J801">
        <f t="shared" ca="1" si="110"/>
        <v>0</v>
      </c>
      <c r="K801">
        <f t="shared" ca="1" si="110"/>
        <v>0</v>
      </c>
      <c r="L801" t="str">
        <f t="shared" ca="1" si="110"/>
        <v>'READY PE'!</v>
      </c>
      <c r="M801">
        <f t="shared" ca="1" si="110"/>
        <v>0</v>
      </c>
      <c r="N801">
        <f t="shared" ca="1" si="110"/>
        <v>0</v>
      </c>
      <c r="O801" t="str">
        <f t="shared" ca="1" si="108"/>
        <v>D:t</v>
      </c>
      <c r="P801" t="str">
        <f t="shared" ca="1" si="109"/>
        <v>D10:T10</v>
      </c>
    </row>
    <row r="802" spans="1:16">
      <c r="A802" t="str">
        <f t="shared" si="103"/>
        <v>03</v>
      </c>
      <c r="B802" t="str">
        <f t="shared" ca="1" si="104"/>
        <v>PE</v>
      </c>
      <c r="C802" t="s">
        <v>1186</v>
      </c>
      <c r="D802" t="s">
        <v>1246</v>
      </c>
      <c r="E802">
        <f t="shared" ca="1" si="105"/>
        <v>0</v>
      </c>
      <c r="H802" t="str">
        <f t="shared" ca="1" si="106"/>
        <v>'READY PE'!</v>
      </c>
      <c r="I802">
        <f t="shared" ca="1" si="107"/>
        <v>0</v>
      </c>
      <c r="J802">
        <f t="shared" ca="1" si="110"/>
        <v>0</v>
      </c>
      <c r="K802">
        <f t="shared" ca="1" si="110"/>
        <v>0</v>
      </c>
      <c r="L802" t="str">
        <f t="shared" ca="1" si="110"/>
        <v>'READY PE'!</v>
      </c>
      <c r="M802">
        <f t="shared" ca="1" si="110"/>
        <v>0</v>
      </c>
      <c r="N802">
        <f t="shared" ca="1" si="110"/>
        <v>0</v>
      </c>
      <c r="O802" t="str">
        <f t="shared" ca="1" si="108"/>
        <v>D:t</v>
      </c>
      <c r="P802" t="str">
        <f t="shared" ca="1" si="109"/>
        <v>D10:T10</v>
      </c>
    </row>
    <row r="803" spans="1:16">
      <c r="A803" t="str">
        <f t="shared" si="103"/>
        <v>03</v>
      </c>
      <c r="B803" t="str">
        <f t="shared" ca="1" si="104"/>
        <v>PE</v>
      </c>
      <c r="C803" t="s">
        <v>1187</v>
      </c>
      <c r="D803" t="s">
        <v>1247</v>
      </c>
      <c r="E803">
        <f t="shared" ca="1" si="105"/>
        <v>0</v>
      </c>
      <c r="H803" t="str">
        <f t="shared" ca="1" si="106"/>
        <v>'READY PE'!</v>
      </c>
      <c r="I803">
        <f t="shared" ca="1" si="107"/>
        <v>0</v>
      </c>
      <c r="J803">
        <f t="shared" ca="1" si="110"/>
        <v>0</v>
      </c>
      <c r="K803">
        <f t="shared" ca="1" si="110"/>
        <v>0</v>
      </c>
      <c r="L803" t="str">
        <f t="shared" ca="1" si="110"/>
        <v>'READY PE'!</v>
      </c>
      <c r="M803">
        <f t="shared" ca="1" si="110"/>
        <v>0</v>
      </c>
      <c r="N803">
        <f t="shared" ca="1" si="110"/>
        <v>0</v>
      </c>
      <c r="O803" t="str">
        <f t="shared" ca="1" si="108"/>
        <v>D:t</v>
      </c>
      <c r="P803" t="str">
        <f t="shared" ca="1" si="109"/>
        <v>D10:T10</v>
      </c>
    </row>
    <row r="804" spans="1:16">
      <c r="A804" t="str">
        <f t="shared" si="103"/>
        <v>03</v>
      </c>
      <c r="B804" t="str">
        <f t="shared" ca="1" si="104"/>
        <v>PE</v>
      </c>
      <c r="C804" t="s">
        <v>1188</v>
      </c>
      <c r="D804" t="s">
        <v>1248</v>
      </c>
      <c r="E804">
        <f t="shared" ca="1" si="105"/>
        <v>0</v>
      </c>
      <c r="H804" t="str">
        <f t="shared" ca="1" si="106"/>
        <v>'READY PE'!</v>
      </c>
      <c r="I804">
        <f t="shared" ca="1" si="107"/>
        <v>0</v>
      </c>
      <c r="J804">
        <f t="shared" ca="1" si="110"/>
        <v>0</v>
      </c>
      <c r="K804">
        <f t="shared" ca="1" si="110"/>
        <v>0</v>
      </c>
      <c r="L804" t="str">
        <f t="shared" ca="1" si="110"/>
        <v>'READY PE'!</v>
      </c>
      <c r="M804">
        <f t="shared" ca="1" si="110"/>
        <v>0</v>
      </c>
      <c r="N804">
        <f t="shared" ca="1" si="110"/>
        <v>0</v>
      </c>
      <c r="O804" t="str">
        <f t="shared" ca="1" si="108"/>
        <v>D:t</v>
      </c>
      <c r="P804" t="str">
        <f t="shared" ca="1" si="109"/>
        <v>D10:T10</v>
      </c>
    </row>
    <row r="805" spans="1:16">
      <c r="A805" t="str">
        <f t="shared" si="103"/>
        <v>03</v>
      </c>
      <c r="B805" t="str">
        <f t="shared" ca="1" si="104"/>
        <v>PE</v>
      </c>
      <c r="C805" t="s">
        <v>1189</v>
      </c>
      <c r="D805" t="s">
        <v>1249</v>
      </c>
      <c r="E805">
        <f t="shared" ca="1" si="105"/>
        <v>0</v>
      </c>
      <c r="H805" t="str">
        <f t="shared" ca="1" si="106"/>
        <v>'READY PE'!</v>
      </c>
      <c r="I805">
        <f t="shared" ca="1" si="107"/>
        <v>0</v>
      </c>
      <c r="J805">
        <f t="shared" ca="1" si="110"/>
        <v>0</v>
      </c>
      <c r="K805">
        <f t="shared" ca="1" si="110"/>
        <v>0</v>
      </c>
      <c r="L805" t="str">
        <f t="shared" ca="1" si="110"/>
        <v>'READY PE'!</v>
      </c>
      <c r="M805">
        <f t="shared" ca="1" si="110"/>
        <v>0</v>
      </c>
      <c r="N805">
        <f t="shared" ca="1" si="110"/>
        <v>0</v>
      </c>
      <c r="O805" t="str">
        <f t="shared" ca="1" si="108"/>
        <v>D:t</v>
      </c>
      <c r="P805" t="str">
        <f t="shared" ca="1" si="109"/>
        <v>D10:T10</v>
      </c>
    </row>
    <row r="806" spans="1:16">
      <c r="A806" t="str">
        <f t="shared" si="103"/>
        <v>03</v>
      </c>
      <c r="B806" t="str">
        <f t="shared" ca="1" si="104"/>
        <v>PE</v>
      </c>
      <c r="C806" t="s">
        <v>1190</v>
      </c>
      <c r="D806" t="s">
        <v>1250</v>
      </c>
      <c r="E806">
        <f t="shared" ca="1" si="105"/>
        <v>0</v>
      </c>
      <c r="H806" t="str">
        <f t="shared" ca="1" si="106"/>
        <v>'READY PE'!</v>
      </c>
      <c r="I806">
        <f t="shared" ca="1" si="107"/>
        <v>0</v>
      </c>
      <c r="J806">
        <f t="shared" ca="1" si="110"/>
        <v>0</v>
      </c>
      <c r="K806">
        <f t="shared" ca="1" si="110"/>
        <v>0</v>
      </c>
      <c r="L806" t="str">
        <f t="shared" ca="1" si="110"/>
        <v>'READY PE'!</v>
      </c>
      <c r="M806">
        <f t="shared" ca="1" si="110"/>
        <v>0</v>
      </c>
      <c r="N806">
        <f t="shared" ca="1" si="110"/>
        <v>0</v>
      </c>
      <c r="O806" t="str">
        <f t="shared" ca="1" si="108"/>
        <v>D:t</v>
      </c>
      <c r="P806" t="str">
        <f t="shared" ca="1" si="109"/>
        <v>D10:T10</v>
      </c>
    </row>
    <row r="807" spans="1:16">
      <c r="A807" t="str">
        <f t="shared" si="103"/>
        <v>03</v>
      </c>
      <c r="B807" t="str">
        <f t="shared" ca="1" si="104"/>
        <v>PE</v>
      </c>
      <c r="C807" t="s">
        <v>1191</v>
      </c>
      <c r="D807" t="s">
        <v>1251</v>
      </c>
      <c r="E807">
        <f t="shared" ca="1" si="105"/>
        <v>0</v>
      </c>
      <c r="H807" t="str">
        <f t="shared" ca="1" si="106"/>
        <v>'READY PE'!</v>
      </c>
      <c r="I807">
        <f t="shared" ca="1" si="107"/>
        <v>0</v>
      </c>
      <c r="J807">
        <f t="shared" ca="1" si="110"/>
        <v>0</v>
      </c>
      <c r="K807">
        <f t="shared" ca="1" si="110"/>
        <v>0</v>
      </c>
      <c r="L807" t="str">
        <f t="shared" ca="1" si="110"/>
        <v>'READY PE'!</v>
      </c>
      <c r="M807">
        <f t="shared" ca="1" si="110"/>
        <v>0</v>
      </c>
      <c r="N807">
        <f t="shared" ca="1" si="110"/>
        <v>0</v>
      </c>
      <c r="O807" t="str">
        <f t="shared" ca="1" si="108"/>
        <v>D:t</v>
      </c>
      <c r="P807" t="str">
        <f t="shared" ca="1" si="109"/>
        <v>D10:T10</v>
      </c>
    </row>
    <row r="808" spans="1:16">
      <c r="A808" t="str">
        <f t="shared" si="103"/>
        <v>03</v>
      </c>
      <c r="B808" t="str">
        <f t="shared" ca="1" si="104"/>
        <v>PE</v>
      </c>
      <c r="C808" t="s">
        <v>1192</v>
      </c>
      <c r="D808" t="s">
        <v>1252</v>
      </c>
      <c r="E808">
        <f t="shared" ca="1" si="105"/>
        <v>0</v>
      </c>
      <c r="H808" t="str">
        <f t="shared" ca="1" si="106"/>
        <v>'READY PE'!</v>
      </c>
      <c r="I808">
        <f t="shared" ca="1" si="107"/>
        <v>0</v>
      </c>
      <c r="J808">
        <f t="shared" ca="1" si="110"/>
        <v>0</v>
      </c>
      <c r="K808">
        <f t="shared" ca="1" si="110"/>
        <v>0</v>
      </c>
      <c r="L808" t="str">
        <f t="shared" ca="1" si="110"/>
        <v>'READY PE'!</v>
      </c>
      <c r="M808">
        <f t="shared" ca="1" si="110"/>
        <v>0</v>
      </c>
      <c r="N808">
        <f t="shared" ca="1" si="110"/>
        <v>0</v>
      </c>
      <c r="O808" t="str">
        <f t="shared" ca="1" si="108"/>
        <v>D:t</v>
      </c>
      <c r="P808" t="str">
        <f t="shared" ca="1" si="109"/>
        <v>D10:T10</v>
      </c>
    </row>
    <row r="809" spans="1:16">
      <c r="A809" t="str">
        <f t="shared" si="103"/>
        <v>03</v>
      </c>
      <c r="B809" t="str">
        <f t="shared" ca="1" si="104"/>
        <v>PE</v>
      </c>
      <c r="C809" t="s">
        <v>1193</v>
      </c>
      <c r="D809" t="s">
        <v>1253</v>
      </c>
      <c r="E809">
        <f t="shared" ca="1" si="105"/>
        <v>0</v>
      </c>
      <c r="H809" t="str">
        <f t="shared" ca="1" si="106"/>
        <v>'READY PE'!</v>
      </c>
      <c r="I809">
        <f t="shared" ca="1" si="107"/>
        <v>0</v>
      </c>
      <c r="J809">
        <f t="shared" ca="1" si="110"/>
        <v>0</v>
      </c>
      <c r="K809">
        <f t="shared" ca="1" si="110"/>
        <v>0</v>
      </c>
      <c r="L809" t="str">
        <f t="shared" ca="1" si="110"/>
        <v>'READY PE'!</v>
      </c>
      <c r="M809">
        <f t="shared" ca="1" si="110"/>
        <v>0</v>
      </c>
      <c r="N809">
        <f t="shared" ca="1" si="110"/>
        <v>0</v>
      </c>
      <c r="O809" t="str">
        <f t="shared" ca="1" si="108"/>
        <v>D:t</v>
      </c>
      <c r="P809" t="str">
        <f t="shared" ca="1" si="109"/>
        <v>D10:T10</v>
      </c>
    </row>
    <row r="810" spans="1:16">
      <c r="A810" t="str">
        <f t="shared" si="103"/>
        <v>03</v>
      </c>
      <c r="B810" t="str">
        <f t="shared" ca="1" si="104"/>
        <v>PE</v>
      </c>
      <c r="C810" t="s">
        <v>1194</v>
      </c>
      <c r="D810" t="s">
        <v>1254</v>
      </c>
      <c r="E810">
        <f t="shared" ca="1" si="105"/>
        <v>0</v>
      </c>
      <c r="H810" t="str">
        <f t="shared" ca="1" si="106"/>
        <v>'READY PE'!</v>
      </c>
      <c r="I810">
        <f t="shared" ca="1" si="107"/>
        <v>0</v>
      </c>
      <c r="J810">
        <f t="shared" ca="1" si="110"/>
        <v>0</v>
      </c>
      <c r="K810">
        <f t="shared" ca="1" si="110"/>
        <v>0</v>
      </c>
      <c r="L810" t="str">
        <f t="shared" ca="1" si="110"/>
        <v>'READY PE'!</v>
      </c>
      <c r="M810">
        <f t="shared" ca="1" si="110"/>
        <v>0</v>
      </c>
      <c r="N810">
        <f t="shared" ca="1" si="110"/>
        <v>0</v>
      </c>
      <c r="O810" t="str">
        <f t="shared" ca="1" si="108"/>
        <v>D:t</v>
      </c>
      <c r="P810" t="str">
        <f t="shared" ca="1" si="109"/>
        <v>D10:T10</v>
      </c>
    </row>
    <row r="811" spans="1:16">
      <c r="A811" t="str">
        <f t="shared" si="103"/>
        <v>03</v>
      </c>
      <c r="B811" t="str">
        <f t="shared" ca="1" si="104"/>
        <v>PE</v>
      </c>
      <c r="C811" t="s">
        <v>1195</v>
      </c>
      <c r="D811" t="s">
        <v>1255</v>
      </c>
      <c r="E811">
        <f t="shared" ca="1" si="105"/>
        <v>0</v>
      </c>
      <c r="H811" t="str">
        <f t="shared" ca="1" si="106"/>
        <v>'READY PE'!</v>
      </c>
      <c r="I811">
        <f t="shared" ca="1" si="107"/>
        <v>0</v>
      </c>
      <c r="J811">
        <f t="shared" ca="1" si="110"/>
        <v>0</v>
      </c>
      <c r="K811">
        <f t="shared" ca="1" si="110"/>
        <v>0</v>
      </c>
      <c r="L811" t="str">
        <f t="shared" ca="1" si="110"/>
        <v>'READY PE'!</v>
      </c>
      <c r="M811">
        <f t="shared" ca="1" si="110"/>
        <v>0</v>
      </c>
      <c r="N811">
        <f t="shared" ca="1" si="110"/>
        <v>0</v>
      </c>
      <c r="O811" t="str">
        <f t="shared" ca="1" si="108"/>
        <v>D:t</v>
      </c>
      <c r="P811" t="str">
        <f t="shared" ca="1" si="109"/>
        <v>D10:T10</v>
      </c>
    </row>
    <row r="812" spans="1:16">
      <c r="A812" t="str">
        <f t="shared" si="103"/>
        <v>03</v>
      </c>
      <c r="B812" t="str">
        <f t="shared" ca="1" si="104"/>
        <v>PE</v>
      </c>
      <c r="C812" t="s">
        <v>1196</v>
      </c>
      <c r="D812" t="s">
        <v>1256</v>
      </c>
      <c r="E812">
        <f t="shared" ca="1" si="105"/>
        <v>0</v>
      </c>
      <c r="H812" t="str">
        <f t="shared" ca="1" si="106"/>
        <v>'READY PE'!</v>
      </c>
      <c r="I812">
        <f t="shared" ca="1" si="107"/>
        <v>0</v>
      </c>
      <c r="J812">
        <f t="shared" ca="1" si="110"/>
        <v>0</v>
      </c>
      <c r="K812">
        <f t="shared" ca="1" si="110"/>
        <v>0</v>
      </c>
      <c r="L812" t="str">
        <f t="shared" ca="1" si="110"/>
        <v>'READY PE'!</v>
      </c>
      <c r="M812">
        <f t="shared" ca="1" si="110"/>
        <v>0</v>
      </c>
      <c r="N812">
        <f t="shared" ca="1" si="110"/>
        <v>0</v>
      </c>
      <c r="O812" t="str">
        <f t="shared" ca="1" si="108"/>
        <v>D:t</v>
      </c>
      <c r="P812" t="str">
        <f t="shared" ca="1" si="109"/>
        <v>D10:T10</v>
      </c>
    </row>
    <row r="813" spans="1:16">
      <c r="A813" t="str">
        <f t="shared" si="103"/>
        <v>03</v>
      </c>
      <c r="B813" t="str">
        <f t="shared" ca="1" si="104"/>
        <v>PE</v>
      </c>
      <c r="C813" t="s">
        <v>1197</v>
      </c>
      <c r="D813" t="s">
        <v>1257</v>
      </c>
      <c r="E813">
        <f t="shared" ca="1" si="105"/>
        <v>0</v>
      </c>
      <c r="H813" t="str">
        <f t="shared" ca="1" si="106"/>
        <v>'READY PE'!</v>
      </c>
      <c r="I813">
        <f t="shared" ca="1" si="107"/>
        <v>0</v>
      </c>
      <c r="J813">
        <f t="shared" ca="1" si="110"/>
        <v>0</v>
      </c>
      <c r="K813">
        <f t="shared" ca="1" si="110"/>
        <v>0</v>
      </c>
      <c r="L813" t="str">
        <f t="shared" ca="1" si="110"/>
        <v>'READY PE'!</v>
      </c>
      <c r="M813">
        <f t="shared" ca="1" si="110"/>
        <v>0</v>
      </c>
      <c r="N813">
        <f t="shared" ca="1" si="110"/>
        <v>0</v>
      </c>
      <c r="O813" t="str">
        <f t="shared" ca="1" si="108"/>
        <v>D:t</v>
      </c>
      <c r="P813" t="str">
        <f t="shared" ca="1" si="109"/>
        <v>D10:T10</v>
      </c>
    </row>
    <row r="814" spans="1:16">
      <c r="A814" t="str">
        <f t="shared" si="103"/>
        <v>03</v>
      </c>
      <c r="B814" t="str">
        <f t="shared" ca="1" si="104"/>
        <v>PE</v>
      </c>
      <c r="C814" t="s">
        <v>1198</v>
      </c>
      <c r="D814" t="s">
        <v>1258</v>
      </c>
      <c r="E814">
        <f t="shared" ca="1" si="105"/>
        <v>0</v>
      </c>
      <c r="H814" t="str">
        <f t="shared" ca="1" si="106"/>
        <v>'READY PE'!</v>
      </c>
      <c r="I814">
        <f t="shared" ca="1" si="107"/>
        <v>0</v>
      </c>
      <c r="J814">
        <f t="shared" ca="1" si="110"/>
        <v>0</v>
      </c>
      <c r="K814">
        <f t="shared" ca="1" si="110"/>
        <v>0</v>
      </c>
      <c r="L814" t="str">
        <f t="shared" ca="1" si="110"/>
        <v>'READY PE'!</v>
      </c>
      <c r="M814">
        <f t="shared" ca="1" si="110"/>
        <v>0</v>
      </c>
      <c r="N814">
        <f t="shared" ca="1" si="110"/>
        <v>0</v>
      </c>
      <c r="O814" t="str">
        <f t="shared" ca="1" si="108"/>
        <v>D:t</v>
      </c>
      <c r="P814" t="str">
        <f t="shared" ca="1" si="109"/>
        <v>D10:T10</v>
      </c>
    </row>
    <row r="815" spans="1:16">
      <c r="A815" t="str">
        <f t="shared" si="103"/>
        <v>03</v>
      </c>
      <c r="B815" t="str">
        <f t="shared" ca="1" si="104"/>
        <v>PE</v>
      </c>
      <c r="C815" t="s">
        <v>1199</v>
      </c>
      <c r="D815" t="s">
        <v>1259</v>
      </c>
      <c r="E815">
        <f t="shared" ca="1" si="105"/>
        <v>0</v>
      </c>
      <c r="H815" t="str">
        <f t="shared" ca="1" si="106"/>
        <v>'READY PE'!</v>
      </c>
      <c r="I815">
        <f t="shared" ca="1" si="107"/>
        <v>0</v>
      </c>
      <c r="J815">
        <f t="shared" ca="1" si="110"/>
        <v>0</v>
      </c>
      <c r="K815">
        <f t="shared" ca="1" si="110"/>
        <v>0</v>
      </c>
      <c r="L815" t="str">
        <f t="shared" ca="1" si="110"/>
        <v>'READY PE'!</v>
      </c>
      <c r="M815">
        <f t="shared" ca="1" si="110"/>
        <v>0</v>
      </c>
      <c r="N815">
        <f t="shared" ca="1" si="110"/>
        <v>0</v>
      </c>
      <c r="O815" t="str">
        <f t="shared" ca="1" si="108"/>
        <v>D:t</v>
      </c>
      <c r="P815" t="str">
        <f t="shared" ca="1" si="109"/>
        <v>D10:T10</v>
      </c>
    </row>
    <row r="816" spans="1:16">
      <c r="A816" t="str">
        <f t="shared" si="103"/>
        <v>03</v>
      </c>
      <c r="B816" t="str">
        <f t="shared" ca="1" si="104"/>
        <v>PE</v>
      </c>
      <c r="C816" t="s">
        <v>1200</v>
      </c>
      <c r="D816" t="s">
        <v>1260</v>
      </c>
      <c r="E816">
        <f t="shared" ca="1" si="105"/>
        <v>0</v>
      </c>
      <c r="H816" t="str">
        <f t="shared" ca="1" si="106"/>
        <v>'READY PE'!</v>
      </c>
      <c r="I816">
        <f t="shared" ca="1" si="107"/>
        <v>0</v>
      </c>
      <c r="J816">
        <f t="shared" ca="1" si="110"/>
        <v>0</v>
      </c>
      <c r="K816">
        <f t="shared" ca="1" si="110"/>
        <v>0</v>
      </c>
      <c r="L816" t="str">
        <f t="shared" ca="1" si="110"/>
        <v>'READY PE'!</v>
      </c>
      <c r="M816">
        <f t="shared" ca="1" si="110"/>
        <v>0</v>
      </c>
      <c r="N816">
        <f t="shared" ca="1" si="110"/>
        <v>0</v>
      </c>
      <c r="O816" t="str">
        <f t="shared" ca="1" si="108"/>
        <v>D:t</v>
      </c>
      <c r="P816" t="str">
        <f t="shared" ca="1" si="109"/>
        <v>D10:T10</v>
      </c>
    </row>
    <row r="817" spans="1:16">
      <c r="A817" t="str">
        <f t="shared" si="103"/>
        <v>03</v>
      </c>
      <c r="B817" t="str">
        <f t="shared" ca="1" si="104"/>
        <v>PE</v>
      </c>
      <c r="C817" t="s">
        <v>1201</v>
      </c>
      <c r="D817" t="s">
        <v>1261</v>
      </c>
      <c r="E817">
        <f t="shared" ca="1" si="105"/>
        <v>0</v>
      </c>
      <c r="H817" t="str">
        <f t="shared" ca="1" si="106"/>
        <v>'READY PE'!</v>
      </c>
      <c r="I817">
        <f t="shared" ca="1" si="107"/>
        <v>0</v>
      </c>
      <c r="J817">
        <f t="shared" ca="1" si="110"/>
        <v>0</v>
      </c>
      <c r="K817">
        <f t="shared" ca="1" si="110"/>
        <v>0</v>
      </c>
      <c r="L817" t="str">
        <f t="shared" ca="1" si="110"/>
        <v>'READY PE'!</v>
      </c>
      <c r="M817">
        <f t="shared" ca="1" si="110"/>
        <v>0</v>
      </c>
      <c r="N817">
        <f t="shared" ca="1" si="110"/>
        <v>0</v>
      </c>
      <c r="O817" t="str">
        <f t="shared" ca="1" si="108"/>
        <v>D:t</v>
      </c>
      <c r="P817" t="str">
        <f t="shared" ca="1" si="109"/>
        <v>D10:T10</v>
      </c>
    </row>
    <row r="818" spans="1:16">
      <c r="A818" t="str">
        <f t="shared" si="103"/>
        <v>04</v>
      </c>
      <c r="B818" t="str">
        <f t="shared" ca="1" si="104"/>
        <v>PE</v>
      </c>
      <c r="C818" t="s">
        <v>1182</v>
      </c>
      <c r="D818" t="s">
        <v>1262</v>
      </c>
      <c r="E818">
        <f t="shared" ca="1" si="105"/>
        <v>0</v>
      </c>
      <c r="H818" t="str">
        <f t="shared" ca="1" si="106"/>
        <v>'READY PE'!</v>
      </c>
      <c r="I818">
        <f t="shared" ca="1" si="107"/>
        <v>0</v>
      </c>
      <c r="J818">
        <f t="shared" ca="1" si="110"/>
        <v>0</v>
      </c>
      <c r="K818">
        <f t="shared" ca="1" si="110"/>
        <v>0</v>
      </c>
      <c r="L818" t="str">
        <f t="shared" ca="1" si="110"/>
        <v>'READY PE'!</v>
      </c>
      <c r="M818">
        <f t="shared" ca="1" si="110"/>
        <v>0</v>
      </c>
      <c r="N818">
        <f t="shared" ca="1" si="110"/>
        <v>0</v>
      </c>
      <c r="O818" t="str">
        <f t="shared" ca="1" si="108"/>
        <v>D:t</v>
      </c>
      <c r="P818" t="str">
        <f t="shared" ca="1" si="109"/>
        <v>D10:T10</v>
      </c>
    </row>
    <row r="819" spans="1:16">
      <c r="A819" t="str">
        <f t="shared" si="103"/>
        <v>04</v>
      </c>
      <c r="B819" t="str">
        <f t="shared" ca="1" si="104"/>
        <v>PE</v>
      </c>
      <c r="C819" t="s">
        <v>1183</v>
      </c>
      <c r="D819" t="s">
        <v>1263</v>
      </c>
      <c r="E819">
        <f t="shared" ca="1" si="105"/>
        <v>0</v>
      </c>
      <c r="H819" t="str">
        <f t="shared" ca="1" si="106"/>
        <v>'READY PE'!</v>
      </c>
      <c r="I819">
        <f t="shared" ca="1" si="107"/>
        <v>0</v>
      </c>
      <c r="J819">
        <f t="shared" ca="1" si="110"/>
        <v>0</v>
      </c>
      <c r="K819">
        <f t="shared" ca="1" si="110"/>
        <v>0</v>
      </c>
      <c r="L819" t="str">
        <f t="shared" ca="1" si="110"/>
        <v>'READY PE'!</v>
      </c>
      <c r="M819">
        <f t="shared" ca="1" si="110"/>
        <v>0</v>
      </c>
      <c r="N819">
        <f t="shared" ca="1" si="110"/>
        <v>0</v>
      </c>
      <c r="O819" t="str">
        <f t="shared" ca="1" si="108"/>
        <v>D:t</v>
      </c>
      <c r="P819" t="str">
        <f t="shared" ca="1" si="109"/>
        <v>D10:T10</v>
      </c>
    </row>
    <row r="820" spans="1:16">
      <c r="A820" t="str">
        <f t="shared" si="103"/>
        <v>04</v>
      </c>
      <c r="B820" t="str">
        <f t="shared" ca="1" si="104"/>
        <v>PE</v>
      </c>
      <c r="C820" t="s">
        <v>1184</v>
      </c>
      <c r="D820" t="s">
        <v>1264</v>
      </c>
      <c r="E820">
        <f t="shared" ca="1" si="105"/>
        <v>0</v>
      </c>
      <c r="H820" t="str">
        <f t="shared" ca="1" si="106"/>
        <v>'READY PE'!</v>
      </c>
      <c r="I820">
        <f t="shared" ca="1" si="107"/>
        <v>0</v>
      </c>
      <c r="J820">
        <f t="shared" ca="1" si="110"/>
        <v>0</v>
      </c>
      <c r="K820">
        <f t="shared" ca="1" si="110"/>
        <v>0</v>
      </c>
      <c r="L820" t="str">
        <f t="shared" ca="1" si="110"/>
        <v>'READY PE'!</v>
      </c>
      <c r="M820">
        <f t="shared" ca="1" si="110"/>
        <v>0</v>
      </c>
      <c r="N820">
        <f t="shared" ca="1" si="110"/>
        <v>0</v>
      </c>
      <c r="O820" t="str">
        <f t="shared" ca="1" si="108"/>
        <v>D:t</v>
      </c>
      <c r="P820" t="str">
        <f t="shared" ca="1" si="109"/>
        <v>D10:T10</v>
      </c>
    </row>
    <row r="821" spans="1:16">
      <c r="A821" t="str">
        <f t="shared" si="103"/>
        <v>04</v>
      </c>
      <c r="B821" t="str">
        <f t="shared" ca="1" si="104"/>
        <v>PE</v>
      </c>
      <c r="C821" t="s">
        <v>1185</v>
      </c>
      <c r="D821" t="s">
        <v>1265</v>
      </c>
      <c r="E821">
        <f t="shared" ca="1" si="105"/>
        <v>0</v>
      </c>
      <c r="H821" t="str">
        <f t="shared" ca="1" si="106"/>
        <v>'READY PE'!</v>
      </c>
      <c r="I821">
        <f t="shared" ca="1" si="107"/>
        <v>0</v>
      </c>
      <c r="J821">
        <f t="shared" ca="1" si="110"/>
        <v>0</v>
      </c>
      <c r="K821">
        <f t="shared" ca="1" si="110"/>
        <v>0</v>
      </c>
      <c r="L821" t="str">
        <f t="shared" ca="1" si="110"/>
        <v>'READY PE'!</v>
      </c>
      <c r="M821">
        <f t="shared" ca="1" si="110"/>
        <v>0</v>
      </c>
      <c r="N821">
        <f t="shared" ca="1" si="110"/>
        <v>0</v>
      </c>
      <c r="O821" t="str">
        <f t="shared" ca="1" si="108"/>
        <v>D:t</v>
      </c>
      <c r="P821" t="str">
        <f t="shared" ca="1" si="109"/>
        <v>D10:T10</v>
      </c>
    </row>
    <row r="822" spans="1:16">
      <c r="A822" t="str">
        <f t="shared" si="103"/>
        <v>04</v>
      </c>
      <c r="B822" t="str">
        <f t="shared" ca="1" si="104"/>
        <v>PE</v>
      </c>
      <c r="C822" t="s">
        <v>1186</v>
      </c>
      <c r="D822" t="s">
        <v>1266</v>
      </c>
      <c r="E822">
        <f t="shared" ca="1" si="105"/>
        <v>0</v>
      </c>
      <c r="H822" t="str">
        <f t="shared" ca="1" si="106"/>
        <v>'READY PE'!</v>
      </c>
      <c r="I822">
        <f t="shared" ca="1" si="107"/>
        <v>0</v>
      </c>
      <c r="J822">
        <f t="shared" ca="1" si="110"/>
        <v>0</v>
      </c>
      <c r="K822">
        <f t="shared" ca="1" si="110"/>
        <v>0</v>
      </c>
      <c r="L822" t="str">
        <f t="shared" ca="1" si="110"/>
        <v>'READY PE'!</v>
      </c>
      <c r="M822">
        <f t="shared" ca="1" si="110"/>
        <v>0</v>
      </c>
      <c r="N822">
        <f t="shared" ca="1" si="110"/>
        <v>0</v>
      </c>
      <c r="O822" t="str">
        <f t="shared" ca="1" si="108"/>
        <v>D:t</v>
      </c>
      <c r="P822" t="str">
        <f t="shared" ca="1" si="109"/>
        <v>D10:T10</v>
      </c>
    </row>
    <row r="823" spans="1:16">
      <c r="A823" t="str">
        <f t="shared" si="103"/>
        <v>04</v>
      </c>
      <c r="B823" t="str">
        <f t="shared" ca="1" si="104"/>
        <v>PE</v>
      </c>
      <c r="C823" t="s">
        <v>1187</v>
      </c>
      <c r="D823" t="s">
        <v>1267</v>
      </c>
      <c r="E823">
        <f t="shared" ca="1" si="105"/>
        <v>0</v>
      </c>
      <c r="H823" t="str">
        <f t="shared" ca="1" si="106"/>
        <v>'READY PE'!</v>
      </c>
      <c r="I823">
        <f t="shared" ca="1" si="107"/>
        <v>0</v>
      </c>
      <c r="J823">
        <f t="shared" ca="1" si="110"/>
        <v>0</v>
      </c>
      <c r="K823">
        <f t="shared" ca="1" si="110"/>
        <v>0</v>
      </c>
      <c r="L823" t="str">
        <f t="shared" ca="1" si="110"/>
        <v>'READY PE'!</v>
      </c>
      <c r="M823">
        <f t="shared" ca="1" si="110"/>
        <v>0</v>
      </c>
      <c r="N823">
        <f t="shared" ca="1" si="110"/>
        <v>0</v>
      </c>
      <c r="O823" t="str">
        <f t="shared" ca="1" si="108"/>
        <v>D:t</v>
      </c>
      <c r="P823" t="str">
        <f t="shared" ca="1" si="109"/>
        <v>D10:T10</v>
      </c>
    </row>
    <row r="824" spans="1:16">
      <c r="A824" t="str">
        <f t="shared" si="103"/>
        <v>04</v>
      </c>
      <c r="B824" t="str">
        <f t="shared" ca="1" si="104"/>
        <v>PE</v>
      </c>
      <c r="C824" t="s">
        <v>1188</v>
      </c>
      <c r="D824" t="s">
        <v>1268</v>
      </c>
      <c r="E824">
        <f t="shared" ca="1" si="105"/>
        <v>0</v>
      </c>
      <c r="H824" t="str">
        <f t="shared" ca="1" si="106"/>
        <v>'READY PE'!</v>
      </c>
      <c r="I824">
        <f t="shared" ca="1" si="107"/>
        <v>0</v>
      </c>
      <c r="J824">
        <f t="shared" ca="1" si="110"/>
        <v>0</v>
      </c>
      <c r="K824">
        <f t="shared" ca="1" si="110"/>
        <v>0</v>
      </c>
      <c r="L824" t="str">
        <f t="shared" ca="1" si="110"/>
        <v>'READY PE'!</v>
      </c>
      <c r="M824">
        <f t="shared" ca="1" si="110"/>
        <v>0</v>
      </c>
      <c r="N824">
        <f t="shared" ca="1" si="110"/>
        <v>0</v>
      </c>
      <c r="O824" t="str">
        <f t="shared" ca="1" si="108"/>
        <v>D:t</v>
      </c>
      <c r="P824" t="str">
        <f t="shared" ca="1" si="109"/>
        <v>D10:T10</v>
      </c>
    </row>
    <row r="825" spans="1:16">
      <c r="A825" t="str">
        <f t="shared" si="103"/>
        <v>04</v>
      </c>
      <c r="B825" t="str">
        <f t="shared" ca="1" si="104"/>
        <v>PE</v>
      </c>
      <c r="C825" t="s">
        <v>1189</v>
      </c>
      <c r="D825" t="s">
        <v>1269</v>
      </c>
      <c r="E825">
        <f t="shared" ca="1" si="105"/>
        <v>0</v>
      </c>
      <c r="H825" t="str">
        <f t="shared" ca="1" si="106"/>
        <v>'READY PE'!</v>
      </c>
      <c r="I825">
        <f t="shared" ca="1" si="107"/>
        <v>0</v>
      </c>
      <c r="J825">
        <f t="shared" ca="1" si="110"/>
        <v>0</v>
      </c>
      <c r="K825">
        <f t="shared" ca="1" si="110"/>
        <v>0</v>
      </c>
      <c r="L825" t="str">
        <f t="shared" ca="1" si="110"/>
        <v>'READY PE'!</v>
      </c>
      <c r="M825">
        <f t="shared" ca="1" si="110"/>
        <v>0</v>
      </c>
      <c r="N825">
        <f t="shared" ca="1" si="110"/>
        <v>0</v>
      </c>
      <c r="O825" t="str">
        <f t="shared" ca="1" si="108"/>
        <v>D:t</v>
      </c>
      <c r="P825" t="str">
        <f t="shared" ca="1" si="109"/>
        <v>D10:T10</v>
      </c>
    </row>
    <row r="826" spans="1:16">
      <c r="A826" t="str">
        <f t="shared" si="103"/>
        <v>04</v>
      </c>
      <c r="B826" t="str">
        <f t="shared" ca="1" si="104"/>
        <v>PE</v>
      </c>
      <c r="C826" t="s">
        <v>1190</v>
      </c>
      <c r="D826" t="s">
        <v>1270</v>
      </c>
      <c r="E826">
        <f t="shared" ca="1" si="105"/>
        <v>0</v>
      </c>
      <c r="H826" t="str">
        <f t="shared" ca="1" si="106"/>
        <v>'READY PE'!</v>
      </c>
      <c r="I826">
        <f t="shared" ca="1" si="107"/>
        <v>0</v>
      </c>
      <c r="J826">
        <f t="shared" ca="1" si="110"/>
        <v>0</v>
      </c>
      <c r="K826">
        <f t="shared" ca="1" si="110"/>
        <v>0</v>
      </c>
      <c r="L826" t="str">
        <f t="shared" ca="1" si="110"/>
        <v>'READY PE'!</v>
      </c>
      <c r="M826">
        <f t="shared" ca="1" si="110"/>
        <v>0</v>
      </c>
      <c r="N826">
        <f t="shared" ca="1" si="110"/>
        <v>0</v>
      </c>
      <c r="O826" t="str">
        <f t="shared" ca="1" si="108"/>
        <v>D:t</v>
      </c>
      <c r="P826" t="str">
        <f t="shared" ca="1" si="109"/>
        <v>D10:T10</v>
      </c>
    </row>
    <row r="827" spans="1:16">
      <c r="A827" t="str">
        <f t="shared" si="103"/>
        <v>04</v>
      </c>
      <c r="B827" t="str">
        <f t="shared" ca="1" si="104"/>
        <v>PE</v>
      </c>
      <c r="C827" t="s">
        <v>1191</v>
      </c>
      <c r="D827" t="s">
        <v>1271</v>
      </c>
      <c r="E827">
        <f t="shared" ca="1" si="105"/>
        <v>0</v>
      </c>
      <c r="H827" t="str">
        <f t="shared" ca="1" si="106"/>
        <v>'READY PE'!</v>
      </c>
      <c r="I827">
        <f t="shared" ca="1" si="107"/>
        <v>0</v>
      </c>
      <c r="J827">
        <f t="shared" ca="1" si="110"/>
        <v>0</v>
      </c>
      <c r="K827">
        <f t="shared" ca="1" si="110"/>
        <v>0</v>
      </c>
      <c r="L827" t="str">
        <f t="shared" ca="1" si="110"/>
        <v>'READY PE'!</v>
      </c>
      <c r="M827">
        <f t="shared" ca="1" si="110"/>
        <v>0</v>
      </c>
      <c r="N827">
        <f t="shared" ca="1" si="110"/>
        <v>0</v>
      </c>
      <c r="O827" t="str">
        <f t="shared" ca="1" si="108"/>
        <v>D:t</v>
      </c>
      <c r="P827" t="str">
        <f t="shared" ca="1" si="109"/>
        <v>D10:T10</v>
      </c>
    </row>
    <row r="828" spans="1:16">
      <c r="A828" t="str">
        <f t="shared" si="103"/>
        <v>04</v>
      </c>
      <c r="B828" t="str">
        <f t="shared" ca="1" si="104"/>
        <v>PE</v>
      </c>
      <c r="C828" t="s">
        <v>1192</v>
      </c>
      <c r="D828" t="s">
        <v>1272</v>
      </c>
      <c r="E828">
        <f t="shared" ca="1" si="105"/>
        <v>0</v>
      </c>
      <c r="H828" t="str">
        <f t="shared" ca="1" si="106"/>
        <v>'READY PE'!</v>
      </c>
      <c r="I828">
        <f t="shared" ca="1" si="107"/>
        <v>0</v>
      </c>
      <c r="J828">
        <f t="shared" ca="1" si="110"/>
        <v>0</v>
      </c>
      <c r="K828">
        <f t="shared" ca="1" si="110"/>
        <v>0</v>
      </c>
      <c r="L828" t="str">
        <f t="shared" ca="1" si="110"/>
        <v>'READY PE'!</v>
      </c>
      <c r="M828">
        <f t="shared" ca="1" si="110"/>
        <v>0</v>
      </c>
      <c r="N828">
        <f t="shared" ca="1" si="110"/>
        <v>0</v>
      </c>
      <c r="O828" t="str">
        <f t="shared" ca="1" si="108"/>
        <v>D:t</v>
      </c>
      <c r="P828" t="str">
        <f t="shared" ca="1" si="109"/>
        <v>D10:T10</v>
      </c>
    </row>
    <row r="829" spans="1:16">
      <c r="A829" t="str">
        <f t="shared" si="103"/>
        <v>04</v>
      </c>
      <c r="B829" t="str">
        <f t="shared" ca="1" si="104"/>
        <v>PE</v>
      </c>
      <c r="C829" t="s">
        <v>1193</v>
      </c>
      <c r="D829" t="s">
        <v>1273</v>
      </c>
      <c r="E829">
        <f t="shared" ca="1" si="105"/>
        <v>0</v>
      </c>
      <c r="H829" t="str">
        <f t="shared" ca="1" si="106"/>
        <v>'READY PE'!</v>
      </c>
      <c r="I829">
        <f t="shared" ca="1" si="107"/>
        <v>0</v>
      </c>
      <c r="J829">
        <f t="shared" ca="1" si="110"/>
        <v>0</v>
      </c>
      <c r="K829">
        <f t="shared" ca="1" si="110"/>
        <v>0</v>
      </c>
      <c r="L829" t="str">
        <f t="shared" ca="1" si="110"/>
        <v>'READY PE'!</v>
      </c>
      <c r="M829">
        <f t="shared" ca="1" si="110"/>
        <v>0</v>
      </c>
      <c r="N829">
        <f t="shared" ca="1" si="110"/>
        <v>0</v>
      </c>
      <c r="O829" t="str">
        <f t="shared" ca="1" si="108"/>
        <v>D:t</v>
      </c>
      <c r="P829" t="str">
        <f t="shared" ca="1" si="109"/>
        <v>D10:T10</v>
      </c>
    </row>
    <row r="830" spans="1:16">
      <c r="A830" t="str">
        <f t="shared" si="103"/>
        <v>04</v>
      </c>
      <c r="B830" t="str">
        <f t="shared" ca="1" si="104"/>
        <v>PE</v>
      </c>
      <c r="C830" t="s">
        <v>1194</v>
      </c>
      <c r="D830" t="s">
        <v>1274</v>
      </c>
      <c r="E830">
        <f t="shared" ca="1" si="105"/>
        <v>0</v>
      </c>
      <c r="H830" t="str">
        <f t="shared" ca="1" si="106"/>
        <v>'READY PE'!</v>
      </c>
      <c r="I830">
        <f t="shared" ca="1" si="107"/>
        <v>0</v>
      </c>
      <c r="J830">
        <f t="shared" ca="1" si="110"/>
        <v>0</v>
      </c>
      <c r="K830">
        <f t="shared" ca="1" si="110"/>
        <v>0</v>
      </c>
      <c r="L830" t="str">
        <f t="shared" ca="1" si="110"/>
        <v>'READY PE'!</v>
      </c>
      <c r="M830">
        <f t="shared" ca="1" si="110"/>
        <v>0</v>
      </c>
      <c r="N830">
        <f t="shared" ca="1" si="110"/>
        <v>0</v>
      </c>
      <c r="O830" t="str">
        <f t="shared" ca="1" si="108"/>
        <v>D:t</v>
      </c>
      <c r="P830" t="str">
        <f t="shared" ca="1" si="109"/>
        <v>D10:T10</v>
      </c>
    </row>
    <row r="831" spans="1:16">
      <c r="A831" t="str">
        <f t="shared" si="103"/>
        <v>04</v>
      </c>
      <c r="B831" t="str">
        <f t="shared" ca="1" si="104"/>
        <v>PE</v>
      </c>
      <c r="C831" t="s">
        <v>1195</v>
      </c>
      <c r="D831" t="s">
        <v>1275</v>
      </c>
      <c r="E831">
        <f t="shared" ca="1" si="105"/>
        <v>0</v>
      </c>
      <c r="H831" t="str">
        <f t="shared" ca="1" si="106"/>
        <v>'READY PE'!</v>
      </c>
      <c r="I831">
        <f t="shared" ca="1" si="107"/>
        <v>0</v>
      </c>
      <c r="J831">
        <f t="shared" ca="1" si="110"/>
        <v>0</v>
      </c>
      <c r="K831">
        <f t="shared" ca="1" si="110"/>
        <v>0</v>
      </c>
      <c r="L831" t="str">
        <f t="shared" ca="1" si="110"/>
        <v>'READY PE'!</v>
      </c>
      <c r="M831">
        <f t="shared" ca="1" si="110"/>
        <v>0</v>
      </c>
      <c r="N831">
        <f t="shared" ca="1" si="110"/>
        <v>0</v>
      </c>
      <c r="O831" t="str">
        <f t="shared" ca="1" si="108"/>
        <v>D:t</v>
      </c>
      <c r="P831" t="str">
        <f t="shared" ca="1" si="109"/>
        <v>D10:T10</v>
      </c>
    </row>
    <row r="832" spans="1:16">
      <c r="A832" t="str">
        <f t="shared" si="103"/>
        <v>04</v>
      </c>
      <c r="B832" t="str">
        <f t="shared" ca="1" si="104"/>
        <v>PE</v>
      </c>
      <c r="C832" t="s">
        <v>1196</v>
      </c>
      <c r="D832" t="s">
        <v>1276</v>
      </c>
      <c r="E832">
        <f t="shared" ca="1" si="105"/>
        <v>0</v>
      </c>
      <c r="H832" t="str">
        <f t="shared" ca="1" si="106"/>
        <v>'READY PE'!</v>
      </c>
      <c r="I832">
        <f t="shared" ca="1" si="107"/>
        <v>0</v>
      </c>
      <c r="J832">
        <f t="shared" ca="1" si="110"/>
        <v>0</v>
      </c>
      <c r="K832">
        <f t="shared" ca="1" si="110"/>
        <v>0</v>
      </c>
      <c r="L832" t="str">
        <f t="shared" ca="1" si="110"/>
        <v>'READY PE'!</v>
      </c>
      <c r="M832">
        <f t="shared" ca="1" si="110"/>
        <v>0</v>
      </c>
      <c r="N832">
        <f t="shared" ca="1" si="110"/>
        <v>0</v>
      </c>
      <c r="O832" t="str">
        <f t="shared" ca="1" si="108"/>
        <v>D:t</v>
      </c>
      <c r="P832" t="str">
        <f t="shared" ca="1" si="109"/>
        <v>D10:T10</v>
      </c>
    </row>
    <row r="833" spans="1:16">
      <c r="A833" t="str">
        <f t="shared" si="103"/>
        <v>04</v>
      </c>
      <c r="B833" t="str">
        <f t="shared" ca="1" si="104"/>
        <v>PE</v>
      </c>
      <c r="C833" t="s">
        <v>1197</v>
      </c>
      <c r="D833" t="s">
        <v>1277</v>
      </c>
      <c r="E833">
        <f t="shared" ca="1" si="105"/>
        <v>0</v>
      </c>
      <c r="H833" t="str">
        <f t="shared" ca="1" si="106"/>
        <v>'READY PE'!</v>
      </c>
      <c r="I833">
        <f t="shared" ca="1" si="107"/>
        <v>0</v>
      </c>
      <c r="J833">
        <f t="shared" ca="1" si="110"/>
        <v>0</v>
      </c>
      <c r="K833">
        <f t="shared" ca="1" si="110"/>
        <v>0</v>
      </c>
      <c r="L833" t="str">
        <f t="shared" ca="1" si="110"/>
        <v>'READY PE'!</v>
      </c>
      <c r="M833">
        <f t="shared" ca="1" si="110"/>
        <v>0</v>
      </c>
      <c r="N833">
        <f t="shared" ca="1" si="110"/>
        <v>0</v>
      </c>
      <c r="O833" t="str">
        <f t="shared" ca="1" si="108"/>
        <v>D:t</v>
      </c>
      <c r="P833" t="str">
        <f t="shared" ca="1" si="109"/>
        <v>D10:T10</v>
      </c>
    </row>
    <row r="834" spans="1:16">
      <c r="A834" t="str">
        <f t="shared" si="103"/>
        <v>04</v>
      </c>
      <c r="B834" t="str">
        <f t="shared" ca="1" si="104"/>
        <v>PE</v>
      </c>
      <c r="C834" t="s">
        <v>1198</v>
      </c>
      <c r="D834" t="s">
        <v>1278</v>
      </c>
      <c r="E834">
        <f t="shared" ca="1" si="105"/>
        <v>0</v>
      </c>
      <c r="H834" t="str">
        <f t="shared" ca="1" si="106"/>
        <v>'READY PE'!</v>
      </c>
      <c r="I834">
        <f t="shared" ca="1" si="107"/>
        <v>0</v>
      </c>
      <c r="J834">
        <f t="shared" ca="1" si="110"/>
        <v>0</v>
      </c>
      <c r="K834">
        <f t="shared" ca="1" si="110"/>
        <v>0</v>
      </c>
      <c r="L834" t="str">
        <f t="shared" ca="1" si="110"/>
        <v>'READY PE'!</v>
      </c>
      <c r="M834">
        <f t="shared" ca="1" si="110"/>
        <v>0</v>
      </c>
      <c r="N834">
        <f t="shared" ca="1" si="110"/>
        <v>0</v>
      </c>
      <c r="O834" t="str">
        <f t="shared" ca="1" si="108"/>
        <v>D:t</v>
      </c>
      <c r="P834" t="str">
        <f t="shared" ca="1" si="109"/>
        <v>D10:T10</v>
      </c>
    </row>
    <row r="835" spans="1:16">
      <c r="A835" t="str">
        <f t="shared" si="103"/>
        <v>04</v>
      </c>
      <c r="B835" t="str">
        <f t="shared" ca="1" si="104"/>
        <v>PE</v>
      </c>
      <c r="C835" t="s">
        <v>1199</v>
      </c>
      <c r="D835" t="s">
        <v>1279</v>
      </c>
      <c r="E835">
        <f t="shared" ca="1" si="105"/>
        <v>0</v>
      </c>
      <c r="H835" t="str">
        <f t="shared" ca="1" si="106"/>
        <v>'READY PE'!</v>
      </c>
      <c r="I835">
        <f t="shared" ca="1" si="107"/>
        <v>0</v>
      </c>
      <c r="J835">
        <f t="shared" ca="1" si="110"/>
        <v>0</v>
      </c>
      <c r="K835">
        <f t="shared" ca="1" si="110"/>
        <v>0</v>
      </c>
      <c r="L835" t="str">
        <f t="shared" ca="1" si="110"/>
        <v>'READY PE'!</v>
      </c>
      <c r="M835">
        <f t="shared" ca="1" si="110"/>
        <v>0</v>
      </c>
      <c r="N835">
        <f t="shared" ca="1" si="110"/>
        <v>0</v>
      </c>
      <c r="O835" t="str">
        <f t="shared" ca="1" si="108"/>
        <v>D:t</v>
      </c>
      <c r="P835" t="str">
        <f t="shared" ca="1" si="109"/>
        <v>D10:T10</v>
      </c>
    </row>
    <row r="836" spans="1:16">
      <c r="A836" t="str">
        <f t="shared" si="103"/>
        <v>04</v>
      </c>
      <c r="B836" t="str">
        <f t="shared" ca="1" si="104"/>
        <v>PE</v>
      </c>
      <c r="C836" t="s">
        <v>1200</v>
      </c>
      <c r="D836" t="s">
        <v>1280</v>
      </c>
      <c r="E836">
        <f t="shared" ca="1" si="105"/>
        <v>0</v>
      </c>
      <c r="H836" t="str">
        <f t="shared" ca="1" si="106"/>
        <v>'READY PE'!</v>
      </c>
      <c r="I836">
        <f t="shared" ca="1" si="107"/>
        <v>0</v>
      </c>
      <c r="J836">
        <f t="shared" ca="1" si="110"/>
        <v>0</v>
      </c>
      <c r="K836">
        <f t="shared" ca="1" si="110"/>
        <v>0</v>
      </c>
      <c r="L836" t="str">
        <f t="shared" ca="1" si="110"/>
        <v>'READY PE'!</v>
      </c>
      <c r="M836">
        <f t="shared" ca="1" si="110"/>
        <v>0</v>
      </c>
      <c r="N836">
        <f t="shared" ca="1" si="110"/>
        <v>0</v>
      </c>
      <c r="O836" t="str">
        <f t="shared" ca="1" si="108"/>
        <v>D:t</v>
      </c>
      <c r="P836" t="str">
        <f t="shared" ca="1" si="109"/>
        <v>D10:T10</v>
      </c>
    </row>
    <row r="837" spans="1:16">
      <c r="A837" t="str">
        <f t="shared" si="103"/>
        <v>04</v>
      </c>
      <c r="B837" t="str">
        <f t="shared" ca="1" si="104"/>
        <v>PE</v>
      </c>
      <c r="C837" t="s">
        <v>1201</v>
      </c>
      <c r="D837" t="s">
        <v>1281</v>
      </c>
      <c r="E837">
        <f t="shared" ca="1" si="105"/>
        <v>0</v>
      </c>
      <c r="H837" t="str">
        <f t="shared" ca="1" si="106"/>
        <v>'READY PE'!</v>
      </c>
      <c r="I837">
        <f t="shared" ca="1" si="107"/>
        <v>0</v>
      </c>
      <c r="J837">
        <f t="shared" ca="1" si="110"/>
        <v>0</v>
      </c>
      <c r="K837">
        <f t="shared" ca="1" si="110"/>
        <v>0</v>
      </c>
      <c r="L837" t="str">
        <f t="shared" ca="1" si="110"/>
        <v>'READY PE'!</v>
      </c>
      <c r="M837">
        <f t="shared" ca="1" si="110"/>
        <v>0</v>
      </c>
      <c r="N837">
        <f t="shared" ca="1" si="110"/>
        <v>0</v>
      </c>
      <c r="O837" t="str">
        <f t="shared" ca="1" si="108"/>
        <v>D:t</v>
      </c>
      <c r="P837" t="str">
        <f t="shared" ca="1" si="109"/>
        <v>D10:T10</v>
      </c>
    </row>
    <row r="838" spans="1:16">
      <c r="A838" t="str">
        <f t="shared" si="103"/>
        <v>05</v>
      </c>
      <c r="B838" t="str">
        <f t="shared" ca="1" si="104"/>
        <v>PE</v>
      </c>
      <c r="C838" t="s">
        <v>1182</v>
      </c>
      <c r="D838" t="s">
        <v>1282</v>
      </c>
      <c r="E838">
        <f t="shared" ca="1" si="105"/>
        <v>0</v>
      </c>
      <c r="H838" t="str">
        <f t="shared" ca="1" si="106"/>
        <v>'READY PE'!</v>
      </c>
      <c r="I838">
        <f t="shared" ca="1" si="107"/>
        <v>0</v>
      </c>
      <c r="J838">
        <f t="shared" ca="1" si="110"/>
        <v>0</v>
      </c>
      <c r="K838">
        <f t="shared" ca="1" si="110"/>
        <v>0</v>
      </c>
      <c r="L838" t="str">
        <f t="shared" ca="1" si="110"/>
        <v>'READY PE'!</v>
      </c>
      <c r="M838">
        <f t="shared" ca="1" si="110"/>
        <v>0</v>
      </c>
      <c r="N838">
        <f t="shared" ca="1" si="110"/>
        <v>0</v>
      </c>
      <c r="O838" t="str">
        <f t="shared" ca="1" si="108"/>
        <v>D:t</v>
      </c>
      <c r="P838" t="str">
        <f t="shared" ca="1" si="109"/>
        <v>D10:T10</v>
      </c>
    </row>
    <row r="839" spans="1:16">
      <c r="A839" t="str">
        <f t="shared" si="103"/>
        <v>05</v>
      </c>
      <c r="B839" t="str">
        <f t="shared" ca="1" si="104"/>
        <v>PE</v>
      </c>
      <c r="C839" t="s">
        <v>1183</v>
      </c>
      <c r="D839" t="s">
        <v>1283</v>
      </c>
      <c r="E839">
        <f t="shared" ca="1" si="105"/>
        <v>0</v>
      </c>
      <c r="H839" t="str">
        <f t="shared" ca="1" si="106"/>
        <v>'READY PE'!</v>
      </c>
      <c r="I839">
        <f t="shared" ca="1" si="107"/>
        <v>0</v>
      </c>
      <c r="J839">
        <f t="shared" ca="1" si="110"/>
        <v>0</v>
      </c>
      <c r="K839">
        <f t="shared" ca="1" si="110"/>
        <v>0</v>
      </c>
      <c r="L839" t="str">
        <f t="shared" ca="1" si="110"/>
        <v>'READY PE'!</v>
      </c>
      <c r="M839">
        <f t="shared" ca="1" si="110"/>
        <v>0</v>
      </c>
      <c r="N839">
        <f t="shared" ca="1" si="110"/>
        <v>0</v>
      </c>
      <c r="O839" t="str">
        <f t="shared" ca="1" si="108"/>
        <v>D:t</v>
      </c>
      <c r="P839" t="str">
        <f t="shared" ca="1" si="109"/>
        <v>D10:T10</v>
      </c>
    </row>
    <row r="840" spans="1:16">
      <c r="A840" t="str">
        <f t="shared" si="103"/>
        <v>05</v>
      </c>
      <c r="B840" t="str">
        <f t="shared" ca="1" si="104"/>
        <v>PE</v>
      </c>
      <c r="C840" t="s">
        <v>1184</v>
      </c>
      <c r="D840" t="s">
        <v>1284</v>
      </c>
      <c r="E840">
        <f t="shared" ca="1" si="105"/>
        <v>0</v>
      </c>
      <c r="H840" t="str">
        <f t="shared" ca="1" si="106"/>
        <v>'READY PE'!</v>
      </c>
      <c r="I840">
        <f t="shared" ca="1" si="107"/>
        <v>0</v>
      </c>
      <c r="J840">
        <f t="shared" ca="1" si="110"/>
        <v>0</v>
      </c>
      <c r="K840">
        <f t="shared" ca="1" si="110"/>
        <v>0</v>
      </c>
      <c r="L840" t="str">
        <f t="shared" ca="1" si="110"/>
        <v>'READY PE'!</v>
      </c>
      <c r="M840">
        <f t="shared" ca="1" si="110"/>
        <v>0</v>
      </c>
      <c r="N840">
        <f t="shared" ca="1" si="110"/>
        <v>0</v>
      </c>
      <c r="O840" t="str">
        <f t="shared" ca="1" si="108"/>
        <v>D:t</v>
      </c>
      <c r="P840" t="str">
        <f t="shared" ca="1" si="109"/>
        <v>D10:T10</v>
      </c>
    </row>
    <row r="841" spans="1:16">
      <c r="A841" t="str">
        <f t="shared" si="103"/>
        <v>05</v>
      </c>
      <c r="B841" t="str">
        <f t="shared" ca="1" si="104"/>
        <v>PE</v>
      </c>
      <c r="C841" t="s">
        <v>1185</v>
      </c>
      <c r="D841" t="s">
        <v>1285</v>
      </c>
      <c r="E841">
        <f t="shared" ca="1" si="105"/>
        <v>0</v>
      </c>
      <c r="H841" t="str">
        <f t="shared" ca="1" si="106"/>
        <v>'READY PE'!</v>
      </c>
      <c r="I841">
        <f t="shared" ca="1" si="107"/>
        <v>0</v>
      </c>
      <c r="J841">
        <f t="shared" ca="1" si="110"/>
        <v>0</v>
      </c>
      <c r="K841">
        <f t="shared" ca="1" si="110"/>
        <v>0</v>
      </c>
      <c r="L841" t="str">
        <f t="shared" ca="1" si="110"/>
        <v>'READY PE'!</v>
      </c>
      <c r="M841">
        <f t="shared" ca="1" si="110"/>
        <v>0</v>
      </c>
      <c r="N841">
        <f t="shared" ca="1" si="110"/>
        <v>0</v>
      </c>
      <c r="O841" t="str">
        <f t="shared" ca="1" si="108"/>
        <v>D:t</v>
      </c>
      <c r="P841" t="str">
        <f t="shared" ca="1" si="109"/>
        <v>D10:T10</v>
      </c>
    </row>
    <row r="842" spans="1:16">
      <c r="A842" t="str">
        <f t="shared" si="103"/>
        <v>05</v>
      </c>
      <c r="B842" t="str">
        <f t="shared" ca="1" si="104"/>
        <v>PE</v>
      </c>
      <c r="C842" t="s">
        <v>1186</v>
      </c>
      <c r="D842" t="s">
        <v>1286</v>
      </c>
      <c r="E842">
        <f t="shared" ca="1" si="105"/>
        <v>0</v>
      </c>
      <c r="H842" t="str">
        <f t="shared" ca="1" si="106"/>
        <v>'READY PE'!</v>
      </c>
      <c r="I842">
        <f t="shared" ca="1" si="107"/>
        <v>0</v>
      </c>
      <c r="J842">
        <f t="shared" ca="1" si="110"/>
        <v>0</v>
      </c>
      <c r="K842">
        <f t="shared" ca="1" si="110"/>
        <v>0</v>
      </c>
      <c r="L842" t="str">
        <f t="shared" ca="1" si="110"/>
        <v>'READY PE'!</v>
      </c>
      <c r="M842">
        <f t="shared" ca="1" si="110"/>
        <v>0</v>
      </c>
      <c r="N842">
        <f t="shared" ca="1" si="110"/>
        <v>0</v>
      </c>
      <c r="O842" t="str">
        <f t="shared" ca="1" si="108"/>
        <v>D:t</v>
      </c>
      <c r="P842" t="str">
        <f t="shared" ca="1" si="109"/>
        <v>D10:T10</v>
      </c>
    </row>
    <row r="843" spans="1:16">
      <c r="A843" t="str">
        <f t="shared" si="103"/>
        <v>05</v>
      </c>
      <c r="B843" t="str">
        <f t="shared" ca="1" si="104"/>
        <v>PE</v>
      </c>
      <c r="C843" t="s">
        <v>1187</v>
      </c>
      <c r="D843" t="s">
        <v>1287</v>
      </c>
      <c r="E843">
        <f t="shared" ca="1" si="105"/>
        <v>0</v>
      </c>
      <c r="H843" t="str">
        <f t="shared" ca="1" si="106"/>
        <v>'READY PE'!</v>
      </c>
      <c r="I843">
        <f t="shared" ca="1" si="107"/>
        <v>0</v>
      </c>
      <c r="J843">
        <f t="shared" ca="1" si="110"/>
        <v>0</v>
      </c>
      <c r="K843">
        <f t="shared" ca="1" si="110"/>
        <v>0</v>
      </c>
      <c r="L843" t="str">
        <f t="shared" ca="1" si="110"/>
        <v>'READY PE'!</v>
      </c>
      <c r="M843">
        <f t="shared" ca="1" si="110"/>
        <v>0</v>
      </c>
      <c r="N843">
        <f t="shared" ca="1" si="110"/>
        <v>0</v>
      </c>
      <c r="O843" t="str">
        <f t="shared" ca="1" si="108"/>
        <v>D:t</v>
      </c>
      <c r="P843" t="str">
        <f t="shared" ca="1" si="109"/>
        <v>D10:T10</v>
      </c>
    </row>
    <row r="844" spans="1:16">
      <c r="A844" t="str">
        <f t="shared" si="103"/>
        <v>05</v>
      </c>
      <c r="B844" t="str">
        <f t="shared" ca="1" si="104"/>
        <v>PE</v>
      </c>
      <c r="C844" t="s">
        <v>1188</v>
      </c>
      <c r="D844" t="s">
        <v>1288</v>
      </c>
      <c r="E844">
        <f t="shared" ca="1" si="105"/>
        <v>0</v>
      </c>
      <c r="H844" t="str">
        <f t="shared" ca="1" si="106"/>
        <v>'READY PE'!</v>
      </c>
      <c r="I844">
        <f t="shared" ca="1" si="107"/>
        <v>0</v>
      </c>
      <c r="J844">
        <f t="shared" ca="1" si="110"/>
        <v>0</v>
      </c>
      <c r="K844">
        <f t="shared" ca="1" si="110"/>
        <v>0</v>
      </c>
      <c r="L844" t="str">
        <f t="shared" ca="1" si="110"/>
        <v>'READY PE'!</v>
      </c>
      <c r="M844">
        <f t="shared" ca="1" si="110"/>
        <v>0</v>
      </c>
      <c r="N844">
        <f t="shared" ca="1" si="110"/>
        <v>0</v>
      </c>
      <c r="O844" t="str">
        <f t="shared" ca="1" si="108"/>
        <v>D:t</v>
      </c>
      <c r="P844" t="str">
        <f t="shared" ca="1" si="109"/>
        <v>D10:T10</v>
      </c>
    </row>
    <row r="845" spans="1:16">
      <c r="A845" t="str">
        <f t="shared" si="103"/>
        <v>05</v>
      </c>
      <c r="B845" t="str">
        <f t="shared" ca="1" si="104"/>
        <v>PE</v>
      </c>
      <c r="C845" t="s">
        <v>1189</v>
      </c>
      <c r="D845" t="s">
        <v>1289</v>
      </c>
      <c r="E845">
        <f t="shared" ca="1" si="105"/>
        <v>0</v>
      </c>
      <c r="H845" t="str">
        <f t="shared" ca="1" si="106"/>
        <v>'READY PE'!</v>
      </c>
      <c r="I845">
        <f t="shared" ca="1" si="107"/>
        <v>0</v>
      </c>
      <c r="J845">
        <f t="shared" ca="1" si="110"/>
        <v>0</v>
      </c>
      <c r="K845">
        <f t="shared" ca="1" si="110"/>
        <v>0</v>
      </c>
      <c r="L845" t="str">
        <f t="shared" ca="1" si="110"/>
        <v>'READY PE'!</v>
      </c>
      <c r="M845">
        <f t="shared" ca="1" si="110"/>
        <v>0</v>
      </c>
      <c r="N845">
        <f t="shared" ca="1" si="110"/>
        <v>0</v>
      </c>
      <c r="O845" t="str">
        <f t="shared" ca="1" si="108"/>
        <v>D:t</v>
      </c>
      <c r="P845" t="str">
        <f t="shared" ca="1" si="109"/>
        <v>D10:T10</v>
      </c>
    </row>
    <row r="846" spans="1:16">
      <c r="A846" t="str">
        <f t="shared" si="103"/>
        <v>05</v>
      </c>
      <c r="B846" t="str">
        <f t="shared" ca="1" si="104"/>
        <v>PE</v>
      </c>
      <c r="C846" t="s">
        <v>1190</v>
      </c>
      <c r="D846" t="s">
        <v>1290</v>
      </c>
      <c r="E846">
        <f t="shared" ca="1" si="105"/>
        <v>0</v>
      </c>
      <c r="H846" t="str">
        <f t="shared" ca="1" si="106"/>
        <v>'READY PE'!</v>
      </c>
      <c r="I846">
        <f t="shared" ca="1" si="107"/>
        <v>0</v>
      </c>
      <c r="J846">
        <f t="shared" ca="1" si="110"/>
        <v>0</v>
      </c>
      <c r="K846">
        <f t="shared" ca="1" si="110"/>
        <v>0</v>
      </c>
      <c r="L846" t="str">
        <f t="shared" ca="1" si="110"/>
        <v>'READY PE'!</v>
      </c>
      <c r="M846">
        <f t="shared" ca="1" si="110"/>
        <v>0</v>
      </c>
      <c r="N846">
        <f t="shared" ca="1" si="110"/>
        <v>0</v>
      </c>
      <c r="O846" t="str">
        <f t="shared" ca="1" si="108"/>
        <v>D:t</v>
      </c>
      <c r="P846" t="str">
        <f t="shared" ca="1" si="109"/>
        <v>D10:T10</v>
      </c>
    </row>
    <row r="847" spans="1:16">
      <c r="A847" t="str">
        <f t="shared" si="103"/>
        <v>05</v>
      </c>
      <c r="B847" t="str">
        <f t="shared" ca="1" si="104"/>
        <v>PE</v>
      </c>
      <c r="C847" t="s">
        <v>1191</v>
      </c>
      <c r="D847" t="s">
        <v>1291</v>
      </c>
      <c r="E847">
        <f t="shared" ca="1" si="105"/>
        <v>0</v>
      </c>
      <c r="H847" t="str">
        <f t="shared" ca="1" si="106"/>
        <v>'READY PE'!</v>
      </c>
      <c r="I847">
        <f t="shared" ca="1" si="107"/>
        <v>0</v>
      </c>
      <c r="J847">
        <f t="shared" ref="J847:N897" ca="1" si="111">IF(IFERROR(VLOOKUP($C847,INDIRECT(J$14&amp;"D:D"),1,FALSE),0)&lt;&gt;0,J$14,0)</f>
        <v>0</v>
      </c>
      <c r="K847">
        <f t="shared" ca="1" si="111"/>
        <v>0</v>
      </c>
      <c r="L847" t="str">
        <f t="shared" ca="1" si="111"/>
        <v>'READY PE'!</v>
      </c>
      <c r="M847">
        <f t="shared" ca="1" si="111"/>
        <v>0</v>
      </c>
      <c r="N847">
        <f t="shared" ca="1" si="111"/>
        <v>0</v>
      </c>
      <c r="O847" t="str">
        <f t="shared" ca="1" si="108"/>
        <v>D:t</v>
      </c>
      <c r="P847" t="str">
        <f t="shared" ca="1" si="109"/>
        <v>D10:T10</v>
      </c>
    </row>
    <row r="848" spans="1:16">
      <c r="A848" t="str">
        <f t="shared" ref="A848:A911" si="112">MID(D848,LEN(C848)+2,LEN(D848)-LEN(C848))</f>
        <v>05</v>
      </c>
      <c r="B848" t="str">
        <f t="shared" ref="B848:B911" ca="1" si="113">VLOOKUP(H848,$A$1:$K$6,11,FALSE)</f>
        <v>PE</v>
      </c>
      <c r="C848" t="s">
        <v>1192</v>
      </c>
      <c r="D848" t="s">
        <v>1292</v>
      </c>
      <c r="E848">
        <f t="shared" ref="E848:E911" ca="1" si="114">IFERROR(VLOOKUP(C848,INDIRECT($H848&amp;$O848),MATCH($A848,INDIRECT($H848&amp;$P848),0),FALSE),0)</f>
        <v>0</v>
      </c>
      <c r="H848" t="str">
        <f t="shared" ref="H848:H911" ca="1" si="115">IF(I848&lt;&gt;0,I848,IF(J848&lt;&gt;0,J848,IF(K848&lt;&gt;0,K848,IF(L848&lt;&gt;0,L848,IF(M848&lt;&gt;0,M848,N848)))))</f>
        <v>'READY PE'!</v>
      </c>
      <c r="I848">
        <f t="shared" ref="I848:I911" ca="1" si="116">IF(IFERROR(VLOOKUP($C848,INDIRECT(I$14&amp;"E:E"),1,FALSE),0)&lt;&gt;0,I$14,0)</f>
        <v>0</v>
      </c>
      <c r="J848">
        <f t="shared" ca="1" si="111"/>
        <v>0</v>
      </c>
      <c r="K848">
        <f t="shared" ca="1" si="111"/>
        <v>0</v>
      </c>
      <c r="L848" t="str">
        <f t="shared" ca="1" si="111"/>
        <v>'READY PE'!</v>
      </c>
      <c r="M848">
        <f t="shared" ca="1" si="111"/>
        <v>0</v>
      </c>
      <c r="N848">
        <f t="shared" ca="1" si="111"/>
        <v>0</v>
      </c>
      <c r="O848" t="str">
        <f t="shared" ref="O848:O911" ca="1" si="117">VLOOKUP($H848,$G$8:$I$13,2,FALSE)</f>
        <v>D:t</v>
      </c>
      <c r="P848" t="str">
        <f t="shared" ref="P848:P911" ca="1" si="118">VLOOKUP($H848,$G$8:$I$13,3,FALSE)</f>
        <v>D10:T10</v>
      </c>
    </row>
    <row r="849" spans="1:16">
      <c r="A849" t="str">
        <f t="shared" si="112"/>
        <v>05</v>
      </c>
      <c r="B849" t="str">
        <f t="shared" ca="1" si="113"/>
        <v>PE</v>
      </c>
      <c r="C849" t="s">
        <v>1193</v>
      </c>
      <c r="D849" t="s">
        <v>1293</v>
      </c>
      <c r="E849">
        <f t="shared" ca="1" si="114"/>
        <v>0</v>
      </c>
      <c r="H849" t="str">
        <f t="shared" ca="1" si="115"/>
        <v>'READY PE'!</v>
      </c>
      <c r="I849">
        <f t="shared" ca="1" si="116"/>
        <v>0</v>
      </c>
      <c r="J849">
        <f t="shared" ca="1" si="111"/>
        <v>0</v>
      </c>
      <c r="K849">
        <f t="shared" ca="1" si="111"/>
        <v>0</v>
      </c>
      <c r="L849" t="str">
        <f t="shared" ca="1" si="111"/>
        <v>'READY PE'!</v>
      </c>
      <c r="M849">
        <f t="shared" ca="1" si="111"/>
        <v>0</v>
      </c>
      <c r="N849">
        <f t="shared" ca="1" si="111"/>
        <v>0</v>
      </c>
      <c r="O849" t="str">
        <f t="shared" ca="1" si="117"/>
        <v>D:t</v>
      </c>
      <c r="P849" t="str">
        <f t="shared" ca="1" si="118"/>
        <v>D10:T10</v>
      </c>
    </row>
    <row r="850" spans="1:16">
      <c r="A850" t="str">
        <f t="shared" si="112"/>
        <v>05</v>
      </c>
      <c r="B850" t="str">
        <f t="shared" ca="1" si="113"/>
        <v>PE</v>
      </c>
      <c r="C850" t="s">
        <v>1194</v>
      </c>
      <c r="D850" t="s">
        <v>1294</v>
      </c>
      <c r="E850">
        <f t="shared" ca="1" si="114"/>
        <v>0</v>
      </c>
      <c r="H850" t="str">
        <f t="shared" ca="1" si="115"/>
        <v>'READY PE'!</v>
      </c>
      <c r="I850">
        <f t="shared" ca="1" si="116"/>
        <v>0</v>
      </c>
      <c r="J850">
        <f t="shared" ca="1" si="111"/>
        <v>0</v>
      </c>
      <c r="K850">
        <f t="shared" ca="1" si="111"/>
        <v>0</v>
      </c>
      <c r="L850" t="str">
        <f t="shared" ca="1" si="111"/>
        <v>'READY PE'!</v>
      </c>
      <c r="M850">
        <f t="shared" ca="1" si="111"/>
        <v>0</v>
      </c>
      <c r="N850">
        <f t="shared" ca="1" si="111"/>
        <v>0</v>
      </c>
      <c r="O850" t="str">
        <f t="shared" ca="1" si="117"/>
        <v>D:t</v>
      </c>
      <c r="P850" t="str">
        <f t="shared" ca="1" si="118"/>
        <v>D10:T10</v>
      </c>
    </row>
    <row r="851" spans="1:16">
      <c r="A851" t="str">
        <f t="shared" si="112"/>
        <v>05</v>
      </c>
      <c r="B851" t="str">
        <f t="shared" ca="1" si="113"/>
        <v>PE</v>
      </c>
      <c r="C851" t="s">
        <v>1195</v>
      </c>
      <c r="D851" t="s">
        <v>1295</v>
      </c>
      <c r="E851">
        <f t="shared" ca="1" si="114"/>
        <v>0</v>
      </c>
      <c r="H851" t="str">
        <f t="shared" ca="1" si="115"/>
        <v>'READY PE'!</v>
      </c>
      <c r="I851">
        <f t="shared" ca="1" si="116"/>
        <v>0</v>
      </c>
      <c r="J851">
        <f t="shared" ca="1" si="111"/>
        <v>0</v>
      </c>
      <c r="K851">
        <f t="shared" ca="1" si="111"/>
        <v>0</v>
      </c>
      <c r="L851" t="str">
        <f t="shared" ca="1" si="111"/>
        <v>'READY PE'!</v>
      </c>
      <c r="M851">
        <f t="shared" ca="1" si="111"/>
        <v>0</v>
      </c>
      <c r="N851">
        <f t="shared" ca="1" si="111"/>
        <v>0</v>
      </c>
      <c r="O851" t="str">
        <f t="shared" ca="1" si="117"/>
        <v>D:t</v>
      </c>
      <c r="P851" t="str">
        <f t="shared" ca="1" si="118"/>
        <v>D10:T10</v>
      </c>
    </row>
    <row r="852" spans="1:16">
      <c r="A852" t="str">
        <f t="shared" si="112"/>
        <v>05</v>
      </c>
      <c r="B852" t="str">
        <f t="shared" ca="1" si="113"/>
        <v>PE</v>
      </c>
      <c r="C852" t="s">
        <v>1196</v>
      </c>
      <c r="D852" t="s">
        <v>1296</v>
      </c>
      <c r="E852">
        <f t="shared" ca="1" si="114"/>
        <v>0</v>
      </c>
      <c r="H852" t="str">
        <f t="shared" ca="1" si="115"/>
        <v>'READY PE'!</v>
      </c>
      <c r="I852">
        <f t="shared" ca="1" si="116"/>
        <v>0</v>
      </c>
      <c r="J852">
        <f t="shared" ca="1" si="111"/>
        <v>0</v>
      </c>
      <c r="K852">
        <f t="shared" ca="1" si="111"/>
        <v>0</v>
      </c>
      <c r="L852" t="str">
        <f t="shared" ca="1" si="111"/>
        <v>'READY PE'!</v>
      </c>
      <c r="M852">
        <f t="shared" ca="1" si="111"/>
        <v>0</v>
      </c>
      <c r="N852">
        <f t="shared" ca="1" si="111"/>
        <v>0</v>
      </c>
      <c r="O852" t="str">
        <f t="shared" ca="1" si="117"/>
        <v>D:t</v>
      </c>
      <c r="P852" t="str">
        <f t="shared" ca="1" si="118"/>
        <v>D10:T10</v>
      </c>
    </row>
    <row r="853" spans="1:16">
      <c r="A853" t="str">
        <f t="shared" si="112"/>
        <v>05</v>
      </c>
      <c r="B853" t="str">
        <f t="shared" ca="1" si="113"/>
        <v>PE</v>
      </c>
      <c r="C853" t="s">
        <v>1197</v>
      </c>
      <c r="D853" t="s">
        <v>1297</v>
      </c>
      <c r="E853">
        <f t="shared" ca="1" si="114"/>
        <v>0</v>
      </c>
      <c r="H853" t="str">
        <f t="shared" ca="1" si="115"/>
        <v>'READY PE'!</v>
      </c>
      <c r="I853">
        <f t="shared" ca="1" si="116"/>
        <v>0</v>
      </c>
      <c r="J853">
        <f t="shared" ca="1" si="111"/>
        <v>0</v>
      </c>
      <c r="K853">
        <f t="shared" ca="1" si="111"/>
        <v>0</v>
      </c>
      <c r="L853" t="str">
        <f t="shared" ca="1" si="111"/>
        <v>'READY PE'!</v>
      </c>
      <c r="M853">
        <f t="shared" ca="1" si="111"/>
        <v>0</v>
      </c>
      <c r="N853">
        <f t="shared" ca="1" si="111"/>
        <v>0</v>
      </c>
      <c r="O853" t="str">
        <f t="shared" ca="1" si="117"/>
        <v>D:t</v>
      </c>
      <c r="P853" t="str">
        <f t="shared" ca="1" si="118"/>
        <v>D10:T10</v>
      </c>
    </row>
    <row r="854" spans="1:16">
      <c r="A854" t="str">
        <f t="shared" si="112"/>
        <v>05</v>
      </c>
      <c r="B854" t="str">
        <f t="shared" ca="1" si="113"/>
        <v>PE</v>
      </c>
      <c r="C854" t="s">
        <v>1198</v>
      </c>
      <c r="D854" t="s">
        <v>1298</v>
      </c>
      <c r="E854">
        <f t="shared" ca="1" si="114"/>
        <v>0</v>
      </c>
      <c r="H854" t="str">
        <f t="shared" ca="1" si="115"/>
        <v>'READY PE'!</v>
      </c>
      <c r="I854">
        <f t="shared" ca="1" si="116"/>
        <v>0</v>
      </c>
      <c r="J854">
        <f t="shared" ca="1" si="111"/>
        <v>0</v>
      </c>
      <c r="K854">
        <f t="shared" ca="1" si="111"/>
        <v>0</v>
      </c>
      <c r="L854" t="str">
        <f t="shared" ca="1" si="111"/>
        <v>'READY PE'!</v>
      </c>
      <c r="M854">
        <f t="shared" ca="1" si="111"/>
        <v>0</v>
      </c>
      <c r="N854">
        <f t="shared" ca="1" si="111"/>
        <v>0</v>
      </c>
      <c r="O854" t="str">
        <f t="shared" ca="1" si="117"/>
        <v>D:t</v>
      </c>
      <c r="P854" t="str">
        <f t="shared" ca="1" si="118"/>
        <v>D10:T10</v>
      </c>
    </row>
    <row r="855" spans="1:16">
      <c r="A855" t="str">
        <f t="shared" si="112"/>
        <v>05</v>
      </c>
      <c r="B855" t="str">
        <f t="shared" ca="1" si="113"/>
        <v>PE</v>
      </c>
      <c r="C855" t="s">
        <v>1199</v>
      </c>
      <c r="D855" t="s">
        <v>1299</v>
      </c>
      <c r="E855">
        <f t="shared" ca="1" si="114"/>
        <v>0</v>
      </c>
      <c r="H855" t="str">
        <f t="shared" ca="1" si="115"/>
        <v>'READY PE'!</v>
      </c>
      <c r="I855">
        <f t="shared" ca="1" si="116"/>
        <v>0</v>
      </c>
      <c r="J855">
        <f t="shared" ca="1" si="111"/>
        <v>0</v>
      </c>
      <c r="K855">
        <f t="shared" ca="1" si="111"/>
        <v>0</v>
      </c>
      <c r="L855" t="str">
        <f t="shared" ca="1" si="111"/>
        <v>'READY PE'!</v>
      </c>
      <c r="M855">
        <f t="shared" ca="1" si="111"/>
        <v>0</v>
      </c>
      <c r="N855">
        <f t="shared" ca="1" si="111"/>
        <v>0</v>
      </c>
      <c r="O855" t="str">
        <f t="shared" ca="1" si="117"/>
        <v>D:t</v>
      </c>
      <c r="P855" t="str">
        <f t="shared" ca="1" si="118"/>
        <v>D10:T10</v>
      </c>
    </row>
    <row r="856" spans="1:16">
      <c r="A856" t="str">
        <f t="shared" si="112"/>
        <v>05</v>
      </c>
      <c r="B856" t="str">
        <f t="shared" ca="1" si="113"/>
        <v>PE</v>
      </c>
      <c r="C856" t="s">
        <v>1200</v>
      </c>
      <c r="D856" t="s">
        <v>1300</v>
      </c>
      <c r="E856">
        <f t="shared" ca="1" si="114"/>
        <v>0</v>
      </c>
      <c r="H856" t="str">
        <f t="shared" ca="1" si="115"/>
        <v>'READY PE'!</v>
      </c>
      <c r="I856">
        <f t="shared" ca="1" si="116"/>
        <v>0</v>
      </c>
      <c r="J856">
        <f t="shared" ca="1" si="111"/>
        <v>0</v>
      </c>
      <c r="K856">
        <f t="shared" ca="1" si="111"/>
        <v>0</v>
      </c>
      <c r="L856" t="str">
        <f t="shared" ca="1" si="111"/>
        <v>'READY PE'!</v>
      </c>
      <c r="M856">
        <f t="shared" ca="1" si="111"/>
        <v>0</v>
      </c>
      <c r="N856">
        <f t="shared" ca="1" si="111"/>
        <v>0</v>
      </c>
      <c r="O856" t="str">
        <f t="shared" ca="1" si="117"/>
        <v>D:t</v>
      </c>
      <c r="P856" t="str">
        <f t="shared" ca="1" si="118"/>
        <v>D10:T10</v>
      </c>
    </row>
    <row r="857" spans="1:16">
      <c r="A857" t="str">
        <f t="shared" si="112"/>
        <v>05</v>
      </c>
      <c r="B857" t="str">
        <f t="shared" ca="1" si="113"/>
        <v>PE</v>
      </c>
      <c r="C857" t="s">
        <v>1201</v>
      </c>
      <c r="D857" t="s">
        <v>1301</v>
      </c>
      <c r="E857">
        <f t="shared" ca="1" si="114"/>
        <v>0</v>
      </c>
      <c r="H857" t="str">
        <f t="shared" ca="1" si="115"/>
        <v>'READY PE'!</v>
      </c>
      <c r="I857">
        <f t="shared" ca="1" si="116"/>
        <v>0</v>
      </c>
      <c r="J857">
        <f t="shared" ca="1" si="111"/>
        <v>0</v>
      </c>
      <c r="K857">
        <f t="shared" ca="1" si="111"/>
        <v>0</v>
      </c>
      <c r="L857" t="str">
        <f t="shared" ca="1" si="111"/>
        <v>'READY PE'!</v>
      </c>
      <c r="M857">
        <f t="shared" ca="1" si="111"/>
        <v>0</v>
      </c>
      <c r="N857">
        <f t="shared" ca="1" si="111"/>
        <v>0</v>
      </c>
      <c r="O857" t="str">
        <f t="shared" ca="1" si="117"/>
        <v>D:t</v>
      </c>
      <c r="P857" t="str">
        <f t="shared" ca="1" si="118"/>
        <v>D10:T10</v>
      </c>
    </row>
    <row r="858" spans="1:16">
      <c r="A858" t="str">
        <f t="shared" si="112"/>
        <v>06</v>
      </c>
      <c r="B858" t="str">
        <f t="shared" ca="1" si="113"/>
        <v>PE</v>
      </c>
      <c r="C858" t="s">
        <v>1182</v>
      </c>
      <c r="D858" t="s">
        <v>1302</v>
      </c>
      <c r="E858">
        <f t="shared" ca="1" si="114"/>
        <v>0</v>
      </c>
      <c r="H858" t="str">
        <f t="shared" ca="1" si="115"/>
        <v>'READY PE'!</v>
      </c>
      <c r="I858">
        <f t="shared" ca="1" si="116"/>
        <v>0</v>
      </c>
      <c r="J858">
        <f t="shared" ca="1" si="111"/>
        <v>0</v>
      </c>
      <c r="K858">
        <f t="shared" ca="1" si="111"/>
        <v>0</v>
      </c>
      <c r="L858" t="str">
        <f t="shared" ca="1" si="111"/>
        <v>'READY PE'!</v>
      </c>
      <c r="M858">
        <f t="shared" ca="1" si="111"/>
        <v>0</v>
      </c>
      <c r="N858">
        <f t="shared" ca="1" si="111"/>
        <v>0</v>
      </c>
      <c r="O858" t="str">
        <f t="shared" ca="1" si="117"/>
        <v>D:t</v>
      </c>
      <c r="P858" t="str">
        <f t="shared" ca="1" si="118"/>
        <v>D10:T10</v>
      </c>
    </row>
    <row r="859" spans="1:16">
      <c r="A859" t="str">
        <f t="shared" si="112"/>
        <v>06</v>
      </c>
      <c r="B859" t="str">
        <f t="shared" ca="1" si="113"/>
        <v>PE</v>
      </c>
      <c r="C859" t="s">
        <v>1183</v>
      </c>
      <c r="D859" t="s">
        <v>1303</v>
      </c>
      <c r="E859">
        <f t="shared" ca="1" si="114"/>
        <v>0</v>
      </c>
      <c r="H859" t="str">
        <f t="shared" ca="1" si="115"/>
        <v>'READY PE'!</v>
      </c>
      <c r="I859">
        <f t="shared" ca="1" si="116"/>
        <v>0</v>
      </c>
      <c r="J859">
        <f t="shared" ca="1" si="111"/>
        <v>0</v>
      </c>
      <c r="K859">
        <f t="shared" ca="1" si="111"/>
        <v>0</v>
      </c>
      <c r="L859" t="str">
        <f t="shared" ca="1" si="111"/>
        <v>'READY PE'!</v>
      </c>
      <c r="M859">
        <f t="shared" ca="1" si="111"/>
        <v>0</v>
      </c>
      <c r="N859">
        <f t="shared" ca="1" si="111"/>
        <v>0</v>
      </c>
      <c r="O859" t="str">
        <f t="shared" ca="1" si="117"/>
        <v>D:t</v>
      </c>
      <c r="P859" t="str">
        <f t="shared" ca="1" si="118"/>
        <v>D10:T10</v>
      </c>
    </row>
    <row r="860" spans="1:16">
      <c r="A860" t="str">
        <f t="shared" si="112"/>
        <v>06</v>
      </c>
      <c r="B860" t="str">
        <f t="shared" ca="1" si="113"/>
        <v>PE</v>
      </c>
      <c r="C860" t="s">
        <v>1184</v>
      </c>
      <c r="D860" t="s">
        <v>1304</v>
      </c>
      <c r="E860">
        <f t="shared" ca="1" si="114"/>
        <v>0</v>
      </c>
      <c r="H860" t="str">
        <f t="shared" ca="1" si="115"/>
        <v>'READY PE'!</v>
      </c>
      <c r="I860">
        <f t="shared" ca="1" si="116"/>
        <v>0</v>
      </c>
      <c r="J860">
        <f t="shared" ca="1" si="111"/>
        <v>0</v>
      </c>
      <c r="K860">
        <f t="shared" ca="1" si="111"/>
        <v>0</v>
      </c>
      <c r="L860" t="str">
        <f t="shared" ca="1" si="111"/>
        <v>'READY PE'!</v>
      </c>
      <c r="M860">
        <f t="shared" ca="1" si="111"/>
        <v>0</v>
      </c>
      <c r="N860">
        <f t="shared" ca="1" si="111"/>
        <v>0</v>
      </c>
      <c r="O860" t="str">
        <f t="shared" ca="1" si="117"/>
        <v>D:t</v>
      </c>
      <c r="P860" t="str">
        <f t="shared" ca="1" si="118"/>
        <v>D10:T10</v>
      </c>
    </row>
    <row r="861" spans="1:16">
      <c r="A861" t="str">
        <f t="shared" si="112"/>
        <v>06</v>
      </c>
      <c r="B861" t="str">
        <f t="shared" ca="1" si="113"/>
        <v>PE</v>
      </c>
      <c r="C861" t="s">
        <v>1185</v>
      </c>
      <c r="D861" t="s">
        <v>1305</v>
      </c>
      <c r="E861">
        <f t="shared" ca="1" si="114"/>
        <v>0</v>
      </c>
      <c r="H861" t="str">
        <f t="shared" ca="1" si="115"/>
        <v>'READY PE'!</v>
      </c>
      <c r="I861">
        <f t="shared" ca="1" si="116"/>
        <v>0</v>
      </c>
      <c r="J861">
        <f t="shared" ca="1" si="111"/>
        <v>0</v>
      </c>
      <c r="K861">
        <f t="shared" ca="1" si="111"/>
        <v>0</v>
      </c>
      <c r="L861" t="str">
        <f t="shared" ca="1" si="111"/>
        <v>'READY PE'!</v>
      </c>
      <c r="M861">
        <f t="shared" ca="1" si="111"/>
        <v>0</v>
      </c>
      <c r="N861">
        <f t="shared" ca="1" si="111"/>
        <v>0</v>
      </c>
      <c r="O861" t="str">
        <f t="shared" ca="1" si="117"/>
        <v>D:t</v>
      </c>
      <c r="P861" t="str">
        <f t="shared" ca="1" si="118"/>
        <v>D10:T10</v>
      </c>
    </row>
    <row r="862" spans="1:16">
      <c r="A862" t="str">
        <f t="shared" si="112"/>
        <v>06</v>
      </c>
      <c r="B862" t="str">
        <f t="shared" ca="1" si="113"/>
        <v>PE</v>
      </c>
      <c r="C862" t="s">
        <v>1186</v>
      </c>
      <c r="D862" t="s">
        <v>1306</v>
      </c>
      <c r="E862">
        <f t="shared" ca="1" si="114"/>
        <v>0</v>
      </c>
      <c r="H862" t="str">
        <f t="shared" ca="1" si="115"/>
        <v>'READY PE'!</v>
      </c>
      <c r="I862">
        <f t="shared" ca="1" si="116"/>
        <v>0</v>
      </c>
      <c r="J862">
        <f t="shared" ca="1" si="111"/>
        <v>0</v>
      </c>
      <c r="K862">
        <f t="shared" ca="1" si="111"/>
        <v>0</v>
      </c>
      <c r="L862" t="str">
        <f t="shared" ca="1" si="111"/>
        <v>'READY PE'!</v>
      </c>
      <c r="M862">
        <f t="shared" ca="1" si="111"/>
        <v>0</v>
      </c>
      <c r="N862">
        <f t="shared" ca="1" si="111"/>
        <v>0</v>
      </c>
      <c r="O862" t="str">
        <f t="shared" ca="1" si="117"/>
        <v>D:t</v>
      </c>
      <c r="P862" t="str">
        <f t="shared" ca="1" si="118"/>
        <v>D10:T10</v>
      </c>
    </row>
    <row r="863" spans="1:16">
      <c r="A863" t="str">
        <f t="shared" si="112"/>
        <v>06</v>
      </c>
      <c r="B863" t="str">
        <f t="shared" ca="1" si="113"/>
        <v>PE</v>
      </c>
      <c r="C863" t="s">
        <v>1187</v>
      </c>
      <c r="D863" t="s">
        <v>1307</v>
      </c>
      <c r="E863">
        <f t="shared" ca="1" si="114"/>
        <v>0</v>
      </c>
      <c r="H863" t="str">
        <f t="shared" ca="1" si="115"/>
        <v>'READY PE'!</v>
      </c>
      <c r="I863">
        <f t="shared" ca="1" si="116"/>
        <v>0</v>
      </c>
      <c r="J863">
        <f t="shared" ca="1" si="111"/>
        <v>0</v>
      </c>
      <c r="K863">
        <f t="shared" ca="1" si="111"/>
        <v>0</v>
      </c>
      <c r="L863" t="str">
        <f t="shared" ca="1" si="111"/>
        <v>'READY PE'!</v>
      </c>
      <c r="M863">
        <f t="shared" ca="1" si="111"/>
        <v>0</v>
      </c>
      <c r="N863">
        <f t="shared" ca="1" si="111"/>
        <v>0</v>
      </c>
      <c r="O863" t="str">
        <f t="shared" ca="1" si="117"/>
        <v>D:t</v>
      </c>
      <c r="P863" t="str">
        <f t="shared" ca="1" si="118"/>
        <v>D10:T10</v>
      </c>
    </row>
    <row r="864" spans="1:16">
      <c r="A864" t="str">
        <f t="shared" si="112"/>
        <v>06</v>
      </c>
      <c r="B864" t="str">
        <f t="shared" ca="1" si="113"/>
        <v>PE</v>
      </c>
      <c r="C864" t="s">
        <v>1188</v>
      </c>
      <c r="D864" t="s">
        <v>1308</v>
      </c>
      <c r="E864">
        <f t="shared" ca="1" si="114"/>
        <v>0</v>
      </c>
      <c r="H864" t="str">
        <f t="shared" ca="1" si="115"/>
        <v>'READY PE'!</v>
      </c>
      <c r="I864">
        <f t="shared" ca="1" si="116"/>
        <v>0</v>
      </c>
      <c r="J864">
        <f t="shared" ca="1" si="111"/>
        <v>0</v>
      </c>
      <c r="K864">
        <f t="shared" ca="1" si="111"/>
        <v>0</v>
      </c>
      <c r="L864" t="str">
        <f t="shared" ca="1" si="111"/>
        <v>'READY PE'!</v>
      </c>
      <c r="M864">
        <f t="shared" ca="1" si="111"/>
        <v>0</v>
      </c>
      <c r="N864">
        <f t="shared" ca="1" si="111"/>
        <v>0</v>
      </c>
      <c r="O864" t="str">
        <f t="shared" ca="1" si="117"/>
        <v>D:t</v>
      </c>
      <c r="P864" t="str">
        <f t="shared" ca="1" si="118"/>
        <v>D10:T10</v>
      </c>
    </row>
    <row r="865" spans="1:16">
      <c r="A865" t="str">
        <f t="shared" si="112"/>
        <v>06</v>
      </c>
      <c r="B865" t="str">
        <f t="shared" ca="1" si="113"/>
        <v>PE</v>
      </c>
      <c r="C865" t="s">
        <v>1189</v>
      </c>
      <c r="D865" t="s">
        <v>1309</v>
      </c>
      <c r="E865">
        <f t="shared" ca="1" si="114"/>
        <v>0</v>
      </c>
      <c r="H865" t="str">
        <f t="shared" ca="1" si="115"/>
        <v>'READY PE'!</v>
      </c>
      <c r="I865">
        <f t="shared" ca="1" si="116"/>
        <v>0</v>
      </c>
      <c r="J865">
        <f t="shared" ca="1" si="111"/>
        <v>0</v>
      </c>
      <c r="K865">
        <f t="shared" ca="1" si="111"/>
        <v>0</v>
      </c>
      <c r="L865" t="str">
        <f t="shared" ca="1" si="111"/>
        <v>'READY PE'!</v>
      </c>
      <c r="M865">
        <f t="shared" ca="1" si="111"/>
        <v>0</v>
      </c>
      <c r="N865">
        <f t="shared" ca="1" si="111"/>
        <v>0</v>
      </c>
      <c r="O865" t="str">
        <f t="shared" ca="1" si="117"/>
        <v>D:t</v>
      </c>
      <c r="P865" t="str">
        <f t="shared" ca="1" si="118"/>
        <v>D10:T10</v>
      </c>
    </row>
    <row r="866" spans="1:16">
      <c r="A866" t="str">
        <f t="shared" si="112"/>
        <v>06</v>
      </c>
      <c r="B866" t="str">
        <f t="shared" ca="1" si="113"/>
        <v>PE</v>
      </c>
      <c r="C866" t="s">
        <v>1190</v>
      </c>
      <c r="D866" t="s">
        <v>1310</v>
      </c>
      <c r="E866">
        <f t="shared" ca="1" si="114"/>
        <v>0</v>
      </c>
      <c r="H866" t="str">
        <f t="shared" ca="1" si="115"/>
        <v>'READY PE'!</v>
      </c>
      <c r="I866">
        <f t="shared" ca="1" si="116"/>
        <v>0</v>
      </c>
      <c r="J866">
        <f t="shared" ca="1" si="111"/>
        <v>0</v>
      </c>
      <c r="K866">
        <f t="shared" ca="1" si="111"/>
        <v>0</v>
      </c>
      <c r="L866" t="str">
        <f t="shared" ca="1" si="111"/>
        <v>'READY PE'!</v>
      </c>
      <c r="M866">
        <f t="shared" ca="1" si="111"/>
        <v>0</v>
      </c>
      <c r="N866">
        <f t="shared" ca="1" si="111"/>
        <v>0</v>
      </c>
      <c r="O866" t="str">
        <f t="shared" ca="1" si="117"/>
        <v>D:t</v>
      </c>
      <c r="P866" t="str">
        <f t="shared" ca="1" si="118"/>
        <v>D10:T10</v>
      </c>
    </row>
    <row r="867" spans="1:16">
      <c r="A867" t="str">
        <f t="shared" si="112"/>
        <v>06</v>
      </c>
      <c r="B867" t="str">
        <f t="shared" ca="1" si="113"/>
        <v>PE</v>
      </c>
      <c r="C867" t="s">
        <v>1191</v>
      </c>
      <c r="D867" t="s">
        <v>1311</v>
      </c>
      <c r="E867">
        <f t="shared" ca="1" si="114"/>
        <v>0</v>
      </c>
      <c r="H867" t="str">
        <f t="shared" ca="1" si="115"/>
        <v>'READY PE'!</v>
      </c>
      <c r="I867">
        <f t="shared" ca="1" si="116"/>
        <v>0</v>
      </c>
      <c r="J867">
        <f t="shared" ca="1" si="111"/>
        <v>0</v>
      </c>
      <c r="K867">
        <f t="shared" ca="1" si="111"/>
        <v>0</v>
      </c>
      <c r="L867" t="str">
        <f t="shared" ca="1" si="111"/>
        <v>'READY PE'!</v>
      </c>
      <c r="M867">
        <f t="shared" ca="1" si="111"/>
        <v>0</v>
      </c>
      <c r="N867">
        <f t="shared" ca="1" si="111"/>
        <v>0</v>
      </c>
      <c r="O867" t="str">
        <f t="shared" ca="1" si="117"/>
        <v>D:t</v>
      </c>
      <c r="P867" t="str">
        <f t="shared" ca="1" si="118"/>
        <v>D10:T10</v>
      </c>
    </row>
    <row r="868" spans="1:16">
      <c r="A868" t="str">
        <f t="shared" si="112"/>
        <v>06</v>
      </c>
      <c r="B868" t="str">
        <f t="shared" ca="1" si="113"/>
        <v>PE</v>
      </c>
      <c r="C868" t="s">
        <v>1192</v>
      </c>
      <c r="D868" t="s">
        <v>1312</v>
      </c>
      <c r="E868">
        <f t="shared" ca="1" si="114"/>
        <v>0</v>
      </c>
      <c r="H868" t="str">
        <f t="shared" ca="1" si="115"/>
        <v>'READY PE'!</v>
      </c>
      <c r="I868">
        <f t="shared" ca="1" si="116"/>
        <v>0</v>
      </c>
      <c r="J868">
        <f t="shared" ca="1" si="111"/>
        <v>0</v>
      </c>
      <c r="K868">
        <f t="shared" ca="1" si="111"/>
        <v>0</v>
      </c>
      <c r="L868" t="str">
        <f t="shared" ca="1" si="111"/>
        <v>'READY PE'!</v>
      </c>
      <c r="M868">
        <f t="shared" ca="1" si="111"/>
        <v>0</v>
      </c>
      <c r="N868">
        <f t="shared" ca="1" si="111"/>
        <v>0</v>
      </c>
      <c r="O868" t="str">
        <f t="shared" ca="1" si="117"/>
        <v>D:t</v>
      </c>
      <c r="P868" t="str">
        <f t="shared" ca="1" si="118"/>
        <v>D10:T10</v>
      </c>
    </row>
    <row r="869" spans="1:16">
      <c r="A869" t="str">
        <f t="shared" si="112"/>
        <v>06</v>
      </c>
      <c r="B869" t="str">
        <f t="shared" ca="1" si="113"/>
        <v>PE</v>
      </c>
      <c r="C869" t="s">
        <v>1193</v>
      </c>
      <c r="D869" t="s">
        <v>1313</v>
      </c>
      <c r="E869">
        <f t="shared" ca="1" si="114"/>
        <v>0</v>
      </c>
      <c r="H869" t="str">
        <f t="shared" ca="1" si="115"/>
        <v>'READY PE'!</v>
      </c>
      <c r="I869">
        <f t="shared" ca="1" si="116"/>
        <v>0</v>
      </c>
      <c r="J869">
        <f t="shared" ca="1" si="111"/>
        <v>0</v>
      </c>
      <c r="K869">
        <f t="shared" ca="1" si="111"/>
        <v>0</v>
      </c>
      <c r="L869" t="str">
        <f t="shared" ca="1" si="111"/>
        <v>'READY PE'!</v>
      </c>
      <c r="M869">
        <f t="shared" ca="1" si="111"/>
        <v>0</v>
      </c>
      <c r="N869">
        <f t="shared" ca="1" si="111"/>
        <v>0</v>
      </c>
      <c r="O869" t="str">
        <f t="shared" ca="1" si="117"/>
        <v>D:t</v>
      </c>
      <c r="P869" t="str">
        <f t="shared" ca="1" si="118"/>
        <v>D10:T10</v>
      </c>
    </row>
    <row r="870" spans="1:16">
      <c r="A870" t="str">
        <f t="shared" si="112"/>
        <v>06</v>
      </c>
      <c r="B870" t="str">
        <f t="shared" ca="1" si="113"/>
        <v>PE</v>
      </c>
      <c r="C870" t="s">
        <v>1194</v>
      </c>
      <c r="D870" t="s">
        <v>1314</v>
      </c>
      <c r="E870">
        <f t="shared" ca="1" si="114"/>
        <v>0</v>
      </c>
      <c r="H870" t="str">
        <f t="shared" ca="1" si="115"/>
        <v>'READY PE'!</v>
      </c>
      <c r="I870">
        <f t="shared" ca="1" si="116"/>
        <v>0</v>
      </c>
      <c r="J870">
        <f t="shared" ca="1" si="111"/>
        <v>0</v>
      </c>
      <c r="K870">
        <f t="shared" ca="1" si="111"/>
        <v>0</v>
      </c>
      <c r="L870" t="str">
        <f t="shared" ca="1" si="111"/>
        <v>'READY PE'!</v>
      </c>
      <c r="M870">
        <f t="shared" ca="1" si="111"/>
        <v>0</v>
      </c>
      <c r="N870">
        <f t="shared" ca="1" si="111"/>
        <v>0</v>
      </c>
      <c r="O870" t="str">
        <f t="shared" ca="1" si="117"/>
        <v>D:t</v>
      </c>
      <c r="P870" t="str">
        <f t="shared" ca="1" si="118"/>
        <v>D10:T10</v>
      </c>
    </row>
    <row r="871" spans="1:16">
      <c r="A871" t="str">
        <f t="shared" si="112"/>
        <v>06</v>
      </c>
      <c r="B871" t="str">
        <f t="shared" ca="1" si="113"/>
        <v>PE</v>
      </c>
      <c r="C871" t="s">
        <v>1195</v>
      </c>
      <c r="D871" t="s">
        <v>1315</v>
      </c>
      <c r="E871">
        <f t="shared" ca="1" si="114"/>
        <v>0</v>
      </c>
      <c r="H871" t="str">
        <f t="shared" ca="1" si="115"/>
        <v>'READY PE'!</v>
      </c>
      <c r="I871">
        <f t="shared" ca="1" si="116"/>
        <v>0</v>
      </c>
      <c r="J871">
        <f t="shared" ca="1" si="111"/>
        <v>0</v>
      </c>
      <c r="K871">
        <f t="shared" ca="1" si="111"/>
        <v>0</v>
      </c>
      <c r="L871" t="str">
        <f t="shared" ca="1" si="111"/>
        <v>'READY PE'!</v>
      </c>
      <c r="M871">
        <f t="shared" ca="1" si="111"/>
        <v>0</v>
      </c>
      <c r="N871">
        <f t="shared" ca="1" si="111"/>
        <v>0</v>
      </c>
      <c r="O871" t="str">
        <f t="shared" ca="1" si="117"/>
        <v>D:t</v>
      </c>
      <c r="P871" t="str">
        <f t="shared" ca="1" si="118"/>
        <v>D10:T10</v>
      </c>
    </row>
    <row r="872" spans="1:16">
      <c r="A872" t="str">
        <f t="shared" si="112"/>
        <v>06</v>
      </c>
      <c r="B872" t="str">
        <f t="shared" ca="1" si="113"/>
        <v>PE</v>
      </c>
      <c r="C872" t="s">
        <v>1196</v>
      </c>
      <c r="D872" t="s">
        <v>1316</v>
      </c>
      <c r="E872">
        <f t="shared" ca="1" si="114"/>
        <v>0</v>
      </c>
      <c r="H872" t="str">
        <f t="shared" ca="1" si="115"/>
        <v>'READY PE'!</v>
      </c>
      <c r="I872">
        <f t="shared" ca="1" si="116"/>
        <v>0</v>
      </c>
      <c r="J872">
        <f t="shared" ca="1" si="111"/>
        <v>0</v>
      </c>
      <c r="K872">
        <f t="shared" ca="1" si="111"/>
        <v>0</v>
      </c>
      <c r="L872" t="str">
        <f t="shared" ca="1" si="111"/>
        <v>'READY PE'!</v>
      </c>
      <c r="M872">
        <f t="shared" ca="1" si="111"/>
        <v>0</v>
      </c>
      <c r="N872">
        <f t="shared" ca="1" si="111"/>
        <v>0</v>
      </c>
      <c r="O872" t="str">
        <f t="shared" ca="1" si="117"/>
        <v>D:t</v>
      </c>
      <c r="P872" t="str">
        <f t="shared" ca="1" si="118"/>
        <v>D10:T10</v>
      </c>
    </row>
    <row r="873" spans="1:16">
      <c r="A873" t="str">
        <f t="shared" si="112"/>
        <v>06</v>
      </c>
      <c r="B873" t="str">
        <f t="shared" ca="1" si="113"/>
        <v>PE</v>
      </c>
      <c r="C873" t="s">
        <v>1197</v>
      </c>
      <c r="D873" t="s">
        <v>1317</v>
      </c>
      <c r="E873">
        <f t="shared" ca="1" si="114"/>
        <v>0</v>
      </c>
      <c r="H873" t="str">
        <f t="shared" ca="1" si="115"/>
        <v>'READY PE'!</v>
      </c>
      <c r="I873">
        <f t="shared" ca="1" si="116"/>
        <v>0</v>
      </c>
      <c r="J873">
        <f t="shared" ca="1" si="111"/>
        <v>0</v>
      </c>
      <c r="K873">
        <f t="shared" ca="1" si="111"/>
        <v>0</v>
      </c>
      <c r="L873" t="str">
        <f t="shared" ca="1" si="111"/>
        <v>'READY PE'!</v>
      </c>
      <c r="M873">
        <f t="shared" ca="1" si="111"/>
        <v>0</v>
      </c>
      <c r="N873">
        <f t="shared" ca="1" si="111"/>
        <v>0</v>
      </c>
      <c r="O873" t="str">
        <f t="shared" ca="1" si="117"/>
        <v>D:t</v>
      </c>
      <c r="P873" t="str">
        <f t="shared" ca="1" si="118"/>
        <v>D10:T10</v>
      </c>
    </row>
    <row r="874" spans="1:16">
      <c r="A874" t="str">
        <f t="shared" si="112"/>
        <v>06</v>
      </c>
      <c r="B874" t="str">
        <f t="shared" ca="1" si="113"/>
        <v>PE</v>
      </c>
      <c r="C874" t="s">
        <v>1198</v>
      </c>
      <c r="D874" t="s">
        <v>1318</v>
      </c>
      <c r="E874">
        <f t="shared" ca="1" si="114"/>
        <v>0</v>
      </c>
      <c r="H874" t="str">
        <f t="shared" ca="1" si="115"/>
        <v>'READY PE'!</v>
      </c>
      <c r="I874">
        <f t="shared" ca="1" si="116"/>
        <v>0</v>
      </c>
      <c r="J874">
        <f t="shared" ca="1" si="111"/>
        <v>0</v>
      </c>
      <c r="K874">
        <f t="shared" ca="1" si="111"/>
        <v>0</v>
      </c>
      <c r="L874" t="str">
        <f t="shared" ca="1" si="111"/>
        <v>'READY PE'!</v>
      </c>
      <c r="M874">
        <f t="shared" ca="1" si="111"/>
        <v>0</v>
      </c>
      <c r="N874">
        <f t="shared" ca="1" si="111"/>
        <v>0</v>
      </c>
      <c r="O874" t="str">
        <f t="shared" ca="1" si="117"/>
        <v>D:t</v>
      </c>
      <c r="P874" t="str">
        <f t="shared" ca="1" si="118"/>
        <v>D10:T10</v>
      </c>
    </row>
    <row r="875" spans="1:16">
      <c r="A875" t="str">
        <f t="shared" si="112"/>
        <v>06</v>
      </c>
      <c r="B875" t="str">
        <f t="shared" ca="1" si="113"/>
        <v>PE</v>
      </c>
      <c r="C875" t="s">
        <v>1199</v>
      </c>
      <c r="D875" t="s">
        <v>1319</v>
      </c>
      <c r="E875">
        <f t="shared" ca="1" si="114"/>
        <v>0</v>
      </c>
      <c r="H875" t="str">
        <f t="shared" ca="1" si="115"/>
        <v>'READY PE'!</v>
      </c>
      <c r="I875">
        <f t="shared" ca="1" si="116"/>
        <v>0</v>
      </c>
      <c r="J875">
        <f t="shared" ca="1" si="111"/>
        <v>0</v>
      </c>
      <c r="K875">
        <f t="shared" ca="1" si="111"/>
        <v>0</v>
      </c>
      <c r="L875" t="str">
        <f t="shared" ca="1" si="111"/>
        <v>'READY PE'!</v>
      </c>
      <c r="M875">
        <f t="shared" ca="1" si="111"/>
        <v>0</v>
      </c>
      <c r="N875">
        <f t="shared" ca="1" si="111"/>
        <v>0</v>
      </c>
      <c r="O875" t="str">
        <f t="shared" ca="1" si="117"/>
        <v>D:t</v>
      </c>
      <c r="P875" t="str">
        <f t="shared" ca="1" si="118"/>
        <v>D10:T10</v>
      </c>
    </row>
    <row r="876" spans="1:16">
      <c r="A876" t="str">
        <f t="shared" si="112"/>
        <v>06</v>
      </c>
      <c r="B876" t="str">
        <f t="shared" ca="1" si="113"/>
        <v>PE</v>
      </c>
      <c r="C876" t="s">
        <v>1200</v>
      </c>
      <c r="D876" t="s">
        <v>1320</v>
      </c>
      <c r="E876">
        <f t="shared" ca="1" si="114"/>
        <v>0</v>
      </c>
      <c r="H876" t="str">
        <f t="shared" ca="1" si="115"/>
        <v>'READY PE'!</v>
      </c>
      <c r="I876">
        <f t="shared" ca="1" si="116"/>
        <v>0</v>
      </c>
      <c r="J876">
        <f t="shared" ca="1" si="111"/>
        <v>0</v>
      </c>
      <c r="K876">
        <f t="shared" ca="1" si="111"/>
        <v>0</v>
      </c>
      <c r="L876" t="str">
        <f t="shared" ca="1" si="111"/>
        <v>'READY PE'!</v>
      </c>
      <c r="M876">
        <f t="shared" ca="1" si="111"/>
        <v>0</v>
      </c>
      <c r="N876">
        <f t="shared" ca="1" si="111"/>
        <v>0</v>
      </c>
      <c r="O876" t="str">
        <f t="shared" ca="1" si="117"/>
        <v>D:t</v>
      </c>
      <c r="P876" t="str">
        <f t="shared" ca="1" si="118"/>
        <v>D10:T10</v>
      </c>
    </row>
    <row r="877" spans="1:16">
      <c r="A877" t="str">
        <f t="shared" si="112"/>
        <v>06</v>
      </c>
      <c r="B877" t="str">
        <f t="shared" ca="1" si="113"/>
        <v>PE</v>
      </c>
      <c r="C877" t="s">
        <v>1201</v>
      </c>
      <c r="D877" t="s">
        <v>1321</v>
      </c>
      <c r="E877">
        <f t="shared" ca="1" si="114"/>
        <v>0</v>
      </c>
      <c r="H877" t="str">
        <f t="shared" ca="1" si="115"/>
        <v>'READY PE'!</v>
      </c>
      <c r="I877">
        <f t="shared" ca="1" si="116"/>
        <v>0</v>
      </c>
      <c r="J877">
        <f t="shared" ca="1" si="111"/>
        <v>0</v>
      </c>
      <c r="K877">
        <f t="shared" ca="1" si="111"/>
        <v>0</v>
      </c>
      <c r="L877" t="str">
        <f t="shared" ca="1" si="111"/>
        <v>'READY PE'!</v>
      </c>
      <c r="M877">
        <f t="shared" ca="1" si="111"/>
        <v>0</v>
      </c>
      <c r="N877">
        <f t="shared" ca="1" si="111"/>
        <v>0</v>
      </c>
      <c r="O877" t="str">
        <f t="shared" ca="1" si="117"/>
        <v>D:t</v>
      </c>
      <c r="P877" t="str">
        <f t="shared" ca="1" si="118"/>
        <v>D10:T10</v>
      </c>
    </row>
    <row r="878" spans="1:16">
      <c r="A878" t="str">
        <f t="shared" si="112"/>
        <v>09</v>
      </c>
      <c r="B878" t="str">
        <f t="shared" ca="1" si="113"/>
        <v>PE</v>
      </c>
      <c r="C878" t="s">
        <v>1182</v>
      </c>
      <c r="D878" t="s">
        <v>1322</v>
      </c>
      <c r="E878">
        <f t="shared" ca="1" si="114"/>
        <v>0</v>
      </c>
      <c r="H878" t="str">
        <f t="shared" ca="1" si="115"/>
        <v>'READY PE'!</v>
      </c>
      <c r="I878">
        <f t="shared" ca="1" si="116"/>
        <v>0</v>
      </c>
      <c r="J878">
        <f t="shared" ca="1" si="111"/>
        <v>0</v>
      </c>
      <c r="K878">
        <f t="shared" ca="1" si="111"/>
        <v>0</v>
      </c>
      <c r="L878" t="str">
        <f t="shared" ca="1" si="111"/>
        <v>'READY PE'!</v>
      </c>
      <c r="M878">
        <f t="shared" ca="1" si="111"/>
        <v>0</v>
      </c>
      <c r="N878">
        <f t="shared" ca="1" si="111"/>
        <v>0</v>
      </c>
      <c r="O878" t="str">
        <f t="shared" ca="1" si="117"/>
        <v>D:t</v>
      </c>
      <c r="P878" t="str">
        <f t="shared" ca="1" si="118"/>
        <v>D10:T10</v>
      </c>
    </row>
    <row r="879" spans="1:16">
      <c r="A879" t="str">
        <f t="shared" si="112"/>
        <v>09</v>
      </c>
      <c r="B879" t="str">
        <f t="shared" ca="1" si="113"/>
        <v>PE</v>
      </c>
      <c r="C879" t="s">
        <v>1183</v>
      </c>
      <c r="D879" t="s">
        <v>1323</v>
      </c>
      <c r="E879">
        <f t="shared" ca="1" si="114"/>
        <v>0</v>
      </c>
      <c r="H879" t="str">
        <f t="shared" ca="1" si="115"/>
        <v>'READY PE'!</v>
      </c>
      <c r="I879">
        <f t="shared" ca="1" si="116"/>
        <v>0</v>
      </c>
      <c r="J879">
        <f t="shared" ca="1" si="111"/>
        <v>0</v>
      </c>
      <c r="K879">
        <f t="shared" ca="1" si="111"/>
        <v>0</v>
      </c>
      <c r="L879" t="str">
        <f t="shared" ca="1" si="111"/>
        <v>'READY PE'!</v>
      </c>
      <c r="M879">
        <f t="shared" ca="1" si="111"/>
        <v>0</v>
      </c>
      <c r="N879">
        <f t="shared" ca="1" si="111"/>
        <v>0</v>
      </c>
      <c r="O879" t="str">
        <f t="shared" ca="1" si="117"/>
        <v>D:t</v>
      </c>
      <c r="P879" t="str">
        <f t="shared" ca="1" si="118"/>
        <v>D10:T10</v>
      </c>
    </row>
    <row r="880" spans="1:16">
      <c r="A880" t="str">
        <f t="shared" si="112"/>
        <v>09</v>
      </c>
      <c r="B880" t="str">
        <f t="shared" ca="1" si="113"/>
        <v>PE</v>
      </c>
      <c r="C880" t="s">
        <v>1184</v>
      </c>
      <c r="D880" t="s">
        <v>1324</v>
      </c>
      <c r="E880">
        <f t="shared" ca="1" si="114"/>
        <v>0</v>
      </c>
      <c r="H880" t="str">
        <f t="shared" ca="1" si="115"/>
        <v>'READY PE'!</v>
      </c>
      <c r="I880">
        <f t="shared" ca="1" si="116"/>
        <v>0</v>
      </c>
      <c r="J880">
        <f t="shared" ca="1" si="111"/>
        <v>0</v>
      </c>
      <c r="K880">
        <f t="shared" ca="1" si="111"/>
        <v>0</v>
      </c>
      <c r="L880" t="str">
        <f t="shared" ca="1" si="111"/>
        <v>'READY PE'!</v>
      </c>
      <c r="M880">
        <f t="shared" ca="1" si="111"/>
        <v>0</v>
      </c>
      <c r="N880">
        <f t="shared" ca="1" si="111"/>
        <v>0</v>
      </c>
      <c r="O880" t="str">
        <f t="shared" ca="1" si="117"/>
        <v>D:t</v>
      </c>
      <c r="P880" t="str">
        <f t="shared" ca="1" si="118"/>
        <v>D10:T10</v>
      </c>
    </row>
    <row r="881" spans="1:16">
      <c r="A881" t="str">
        <f t="shared" si="112"/>
        <v>09</v>
      </c>
      <c r="B881" t="str">
        <f t="shared" ca="1" si="113"/>
        <v>PE</v>
      </c>
      <c r="C881" t="s">
        <v>1185</v>
      </c>
      <c r="D881" t="s">
        <v>1325</v>
      </c>
      <c r="E881">
        <f t="shared" ca="1" si="114"/>
        <v>0</v>
      </c>
      <c r="H881" t="str">
        <f t="shared" ca="1" si="115"/>
        <v>'READY PE'!</v>
      </c>
      <c r="I881">
        <f t="shared" ca="1" si="116"/>
        <v>0</v>
      </c>
      <c r="J881">
        <f t="shared" ca="1" si="111"/>
        <v>0</v>
      </c>
      <c r="K881">
        <f t="shared" ca="1" si="111"/>
        <v>0</v>
      </c>
      <c r="L881" t="str">
        <f t="shared" ca="1" si="111"/>
        <v>'READY PE'!</v>
      </c>
      <c r="M881">
        <f t="shared" ca="1" si="111"/>
        <v>0</v>
      </c>
      <c r="N881">
        <f t="shared" ca="1" si="111"/>
        <v>0</v>
      </c>
      <c r="O881" t="str">
        <f t="shared" ca="1" si="117"/>
        <v>D:t</v>
      </c>
      <c r="P881" t="str">
        <f t="shared" ca="1" si="118"/>
        <v>D10:T10</v>
      </c>
    </row>
    <row r="882" spans="1:16">
      <c r="A882" t="str">
        <f t="shared" si="112"/>
        <v>09</v>
      </c>
      <c r="B882" t="str">
        <f t="shared" ca="1" si="113"/>
        <v>PE</v>
      </c>
      <c r="C882" t="s">
        <v>1186</v>
      </c>
      <c r="D882" t="s">
        <v>1326</v>
      </c>
      <c r="E882">
        <f t="shared" ca="1" si="114"/>
        <v>0</v>
      </c>
      <c r="H882" t="str">
        <f t="shared" ca="1" si="115"/>
        <v>'READY PE'!</v>
      </c>
      <c r="I882">
        <f t="shared" ca="1" si="116"/>
        <v>0</v>
      </c>
      <c r="J882">
        <f t="shared" ca="1" si="111"/>
        <v>0</v>
      </c>
      <c r="K882">
        <f t="shared" ca="1" si="111"/>
        <v>0</v>
      </c>
      <c r="L882" t="str">
        <f t="shared" ca="1" si="111"/>
        <v>'READY PE'!</v>
      </c>
      <c r="M882">
        <f t="shared" ca="1" si="111"/>
        <v>0</v>
      </c>
      <c r="N882">
        <f t="shared" ca="1" si="111"/>
        <v>0</v>
      </c>
      <c r="O882" t="str">
        <f t="shared" ca="1" si="117"/>
        <v>D:t</v>
      </c>
      <c r="P882" t="str">
        <f t="shared" ca="1" si="118"/>
        <v>D10:T10</v>
      </c>
    </row>
    <row r="883" spans="1:16">
      <c r="A883" t="str">
        <f t="shared" si="112"/>
        <v>09</v>
      </c>
      <c r="B883" t="str">
        <f t="shared" ca="1" si="113"/>
        <v>PE</v>
      </c>
      <c r="C883" t="s">
        <v>1187</v>
      </c>
      <c r="D883" t="s">
        <v>1327</v>
      </c>
      <c r="E883">
        <f t="shared" ca="1" si="114"/>
        <v>0</v>
      </c>
      <c r="H883" t="str">
        <f t="shared" ca="1" si="115"/>
        <v>'READY PE'!</v>
      </c>
      <c r="I883">
        <f t="shared" ca="1" si="116"/>
        <v>0</v>
      </c>
      <c r="J883">
        <f t="shared" ca="1" si="111"/>
        <v>0</v>
      </c>
      <c r="K883">
        <f t="shared" ca="1" si="111"/>
        <v>0</v>
      </c>
      <c r="L883" t="str">
        <f t="shared" ca="1" si="111"/>
        <v>'READY PE'!</v>
      </c>
      <c r="M883">
        <f t="shared" ca="1" si="111"/>
        <v>0</v>
      </c>
      <c r="N883">
        <f t="shared" ca="1" si="111"/>
        <v>0</v>
      </c>
      <c r="O883" t="str">
        <f t="shared" ca="1" si="117"/>
        <v>D:t</v>
      </c>
      <c r="P883" t="str">
        <f t="shared" ca="1" si="118"/>
        <v>D10:T10</v>
      </c>
    </row>
    <row r="884" spans="1:16">
      <c r="A884" t="str">
        <f t="shared" si="112"/>
        <v>09</v>
      </c>
      <c r="B884" t="str">
        <f t="shared" ca="1" si="113"/>
        <v>PE</v>
      </c>
      <c r="C884" t="s">
        <v>1188</v>
      </c>
      <c r="D884" t="s">
        <v>1328</v>
      </c>
      <c r="E884">
        <f t="shared" ca="1" si="114"/>
        <v>0</v>
      </c>
      <c r="H884" t="str">
        <f t="shared" ca="1" si="115"/>
        <v>'READY PE'!</v>
      </c>
      <c r="I884">
        <f t="shared" ca="1" si="116"/>
        <v>0</v>
      </c>
      <c r="J884">
        <f t="shared" ca="1" si="111"/>
        <v>0</v>
      </c>
      <c r="K884">
        <f t="shared" ca="1" si="111"/>
        <v>0</v>
      </c>
      <c r="L884" t="str">
        <f t="shared" ca="1" si="111"/>
        <v>'READY PE'!</v>
      </c>
      <c r="M884">
        <f t="shared" ca="1" si="111"/>
        <v>0</v>
      </c>
      <c r="N884">
        <f t="shared" ca="1" si="111"/>
        <v>0</v>
      </c>
      <c r="O884" t="str">
        <f t="shared" ca="1" si="117"/>
        <v>D:t</v>
      </c>
      <c r="P884" t="str">
        <f t="shared" ca="1" si="118"/>
        <v>D10:T10</v>
      </c>
    </row>
    <row r="885" spans="1:16">
      <c r="A885" t="str">
        <f t="shared" si="112"/>
        <v>09</v>
      </c>
      <c r="B885" t="str">
        <f t="shared" ca="1" si="113"/>
        <v>PE</v>
      </c>
      <c r="C885" t="s">
        <v>1189</v>
      </c>
      <c r="D885" t="s">
        <v>1329</v>
      </c>
      <c r="E885">
        <f t="shared" ca="1" si="114"/>
        <v>0</v>
      </c>
      <c r="H885" t="str">
        <f t="shared" ca="1" si="115"/>
        <v>'READY PE'!</v>
      </c>
      <c r="I885">
        <f t="shared" ca="1" si="116"/>
        <v>0</v>
      </c>
      <c r="J885">
        <f t="shared" ca="1" si="111"/>
        <v>0</v>
      </c>
      <c r="K885">
        <f t="shared" ca="1" si="111"/>
        <v>0</v>
      </c>
      <c r="L885" t="str">
        <f t="shared" ca="1" si="111"/>
        <v>'READY PE'!</v>
      </c>
      <c r="M885">
        <f t="shared" ca="1" si="111"/>
        <v>0</v>
      </c>
      <c r="N885">
        <f t="shared" ca="1" si="111"/>
        <v>0</v>
      </c>
      <c r="O885" t="str">
        <f t="shared" ca="1" si="117"/>
        <v>D:t</v>
      </c>
      <c r="P885" t="str">
        <f t="shared" ca="1" si="118"/>
        <v>D10:T10</v>
      </c>
    </row>
    <row r="886" spans="1:16">
      <c r="A886" t="str">
        <f t="shared" si="112"/>
        <v>09</v>
      </c>
      <c r="B886" t="str">
        <f t="shared" ca="1" si="113"/>
        <v>PE</v>
      </c>
      <c r="C886" t="s">
        <v>1190</v>
      </c>
      <c r="D886" t="s">
        <v>1330</v>
      </c>
      <c r="E886">
        <f t="shared" ca="1" si="114"/>
        <v>0</v>
      </c>
      <c r="H886" t="str">
        <f t="shared" ca="1" si="115"/>
        <v>'READY PE'!</v>
      </c>
      <c r="I886">
        <f t="shared" ca="1" si="116"/>
        <v>0</v>
      </c>
      <c r="J886">
        <f t="shared" ca="1" si="111"/>
        <v>0</v>
      </c>
      <c r="K886">
        <f t="shared" ca="1" si="111"/>
        <v>0</v>
      </c>
      <c r="L886" t="str">
        <f t="shared" ca="1" si="111"/>
        <v>'READY PE'!</v>
      </c>
      <c r="M886">
        <f t="shared" ca="1" si="111"/>
        <v>0</v>
      </c>
      <c r="N886">
        <f t="shared" ca="1" si="111"/>
        <v>0</v>
      </c>
      <c r="O886" t="str">
        <f t="shared" ca="1" si="117"/>
        <v>D:t</v>
      </c>
      <c r="P886" t="str">
        <f t="shared" ca="1" si="118"/>
        <v>D10:T10</v>
      </c>
    </row>
    <row r="887" spans="1:16">
      <c r="A887" t="str">
        <f t="shared" si="112"/>
        <v>09</v>
      </c>
      <c r="B887" t="str">
        <f t="shared" ca="1" si="113"/>
        <v>PE</v>
      </c>
      <c r="C887" t="s">
        <v>1191</v>
      </c>
      <c r="D887" t="s">
        <v>1331</v>
      </c>
      <c r="E887">
        <f t="shared" ca="1" si="114"/>
        <v>0</v>
      </c>
      <c r="H887" t="str">
        <f t="shared" ca="1" si="115"/>
        <v>'READY PE'!</v>
      </c>
      <c r="I887">
        <f t="shared" ca="1" si="116"/>
        <v>0</v>
      </c>
      <c r="J887">
        <f t="shared" ca="1" si="111"/>
        <v>0</v>
      </c>
      <c r="K887">
        <f t="shared" ca="1" si="111"/>
        <v>0</v>
      </c>
      <c r="L887" t="str">
        <f t="shared" ca="1" si="111"/>
        <v>'READY PE'!</v>
      </c>
      <c r="M887">
        <f t="shared" ca="1" si="111"/>
        <v>0</v>
      </c>
      <c r="N887">
        <f t="shared" ca="1" si="111"/>
        <v>0</v>
      </c>
      <c r="O887" t="str">
        <f t="shared" ca="1" si="117"/>
        <v>D:t</v>
      </c>
      <c r="P887" t="str">
        <f t="shared" ca="1" si="118"/>
        <v>D10:T10</v>
      </c>
    </row>
    <row r="888" spans="1:16">
      <c r="A888" t="str">
        <f t="shared" si="112"/>
        <v>09</v>
      </c>
      <c r="B888" t="str">
        <f t="shared" ca="1" si="113"/>
        <v>PE</v>
      </c>
      <c r="C888" t="s">
        <v>1192</v>
      </c>
      <c r="D888" t="s">
        <v>1332</v>
      </c>
      <c r="E888">
        <f t="shared" ca="1" si="114"/>
        <v>0</v>
      </c>
      <c r="H888" t="str">
        <f t="shared" ca="1" si="115"/>
        <v>'READY PE'!</v>
      </c>
      <c r="I888">
        <f t="shared" ca="1" si="116"/>
        <v>0</v>
      </c>
      <c r="J888">
        <f t="shared" ca="1" si="111"/>
        <v>0</v>
      </c>
      <c r="K888">
        <f t="shared" ca="1" si="111"/>
        <v>0</v>
      </c>
      <c r="L888" t="str">
        <f t="shared" ca="1" si="111"/>
        <v>'READY PE'!</v>
      </c>
      <c r="M888">
        <f t="shared" ca="1" si="111"/>
        <v>0</v>
      </c>
      <c r="N888">
        <f t="shared" ca="1" si="111"/>
        <v>0</v>
      </c>
      <c r="O888" t="str">
        <f t="shared" ca="1" si="117"/>
        <v>D:t</v>
      </c>
      <c r="P888" t="str">
        <f t="shared" ca="1" si="118"/>
        <v>D10:T10</v>
      </c>
    </row>
    <row r="889" spans="1:16">
      <c r="A889" t="str">
        <f t="shared" si="112"/>
        <v>09</v>
      </c>
      <c r="B889" t="str">
        <f t="shared" ca="1" si="113"/>
        <v>PE</v>
      </c>
      <c r="C889" t="s">
        <v>1193</v>
      </c>
      <c r="D889" t="s">
        <v>1333</v>
      </c>
      <c r="E889">
        <f t="shared" ca="1" si="114"/>
        <v>0</v>
      </c>
      <c r="H889" t="str">
        <f t="shared" ca="1" si="115"/>
        <v>'READY PE'!</v>
      </c>
      <c r="I889">
        <f t="shared" ca="1" si="116"/>
        <v>0</v>
      </c>
      <c r="J889">
        <f t="shared" ca="1" si="111"/>
        <v>0</v>
      </c>
      <c r="K889">
        <f t="shared" ca="1" si="111"/>
        <v>0</v>
      </c>
      <c r="L889" t="str">
        <f t="shared" ca="1" si="111"/>
        <v>'READY PE'!</v>
      </c>
      <c r="M889">
        <f t="shared" ca="1" si="111"/>
        <v>0</v>
      </c>
      <c r="N889">
        <f t="shared" ca="1" si="111"/>
        <v>0</v>
      </c>
      <c r="O889" t="str">
        <f t="shared" ca="1" si="117"/>
        <v>D:t</v>
      </c>
      <c r="P889" t="str">
        <f t="shared" ca="1" si="118"/>
        <v>D10:T10</v>
      </c>
    </row>
    <row r="890" spans="1:16">
      <c r="A890" t="str">
        <f t="shared" si="112"/>
        <v>09</v>
      </c>
      <c r="B890" t="str">
        <f t="shared" ca="1" si="113"/>
        <v>PE</v>
      </c>
      <c r="C890" t="s">
        <v>1194</v>
      </c>
      <c r="D890" t="s">
        <v>1334</v>
      </c>
      <c r="E890">
        <f t="shared" ca="1" si="114"/>
        <v>0</v>
      </c>
      <c r="H890" t="str">
        <f t="shared" ca="1" si="115"/>
        <v>'READY PE'!</v>
      </c>
      <c r="I890">
        <f t="shared" ca="1" si="116"/>
        <v>0</v>
      </c>
      <c r="J890">
        <f t="shared" ca="1" si="111"/>
        <v>0</v>
      </c>
      <c r="K890">
        <f t="shared" ca="1" si="111"/>
        <v>0</v>
      </c>
      <c r="L890" t="str">
        <f t="shared" ca="1" si="111"/>
        <v>'READY PE'!</v>
      </c>
      <c r="M890">
        <f t="shared" ca="1" si="111"/>
        <v>0</v>
      </c>
      <c r="N890">
        <f t="shared" ca="1" si="111"/>
        <v>0</v>
      </c>
      <c r="O890" t="str">
        <f t="shared" ca="1" si="117"/>
        <v>D:t</v>
      </c>
      <c r="P890" t="str">
        <f t="shared" ca="1" si="118"/>
        <v>D10:T10</v>
      </c>
    </row>
    <row r="891" spans="1:16">
      <c r="A891" t="str">
        <f t="shared" si="112"/>
        <v>09</v>
      </c>
      <c r="B891" t="str">
        <f t="shared" ca="1" si="113"/>
        <v>PE</v>
      </c>
      <c r="C891" t="s">
        <v>1195</v>
      </c>
      <c r="D891" t="s">
        <v>1335</v>
      </c>
      <c r="E891">
        <f t="shared" ca="1" si="114"/>
        <v>0</v>
      </c>
      <c r="H891" t="str">
        <f t="shared" ca="1" si="115"/>
        <v>'READY PE'!</v>
      </c>
      <c r="I891">
        <f t="shared" ca="1" si="116"/>
        <v>0</v>
      </c>
      <c r="J891">
        <f t="shared" ca="1" si="111"/>
        <v>0</v>
      </c>
      <c r="K891">
        <f t="shared" ca="1" si="111"/>
        <v>0</v>
      </c>
      <c r="L891" t="str">
        <f t="shared" ca="1" si="111"/>
        <v>'READY PE'!</v>
      </c>
      <c r="M891">
        <f t="shared" ca="1" si="111"/>
        <v>0</v>
      </c>
      <c r="N891">
        <f t="shared" ca="1" si="111"/>
        <v>0</v>
      </c>
      <c r="O891" t="str">
        <f t="shared" ca="1" si="117"/>
        <v>D:t</v>
      </c>
      <c r="P891" t="str">
        <f t="shared" ca="1" si="118"/>
        <v>D10:T10</v>
      </c>
    </row>
    <row r="892" spans="1:16">
      <c r="A892" t="str">
        <f t="shared" si="112"/>
        <v>09</v>
      </c>
      <c r="B892" t="str">
        <f t="shared" ca="1" si="113"/>
        <v>PE</v>
      </c>
      <c r="C892" t="s">
        <v>1196</v>
      </c>
      <c r="D892" t="s">
        <v>1336</v>
      </c>
      <c r="E892">
        <f t="shared" ca="1" si="114"/>
        <v>0</v>
      </c>
      <c r="H892" t="str">
        <f t="shared" ca="1" si="115"/>
        <v>'READY PE'!</v>
      </c>
      <c r="I892">
        <f t="shared" ca="1" si="116"/>
        <v>0</v>
      </c>
      <c r="J892">
        <f t="shared" ca="1" si="111"/>
        <v>0</v>
      </c>
      <c r="K892">
        <f t="shared" ca="1" si="111"/>
        <v>0</v>
      </c>
      <c r="L892" t="str">
        <f t="shared" ca="1" si="111"/>
        <v>'READY PE'!</v>
      </c>
      <c r="M892">
        <f t="shared" ca="1" si="111"/>
        <v>0</v>
      </c>
      <c r="N892">
        <f t="shared" ca="1" si="111"/>
        <v>0</v>
      </c>
      <c r="O892" t="str">
        <f t="shared" ca="1" si="117"/>
        <v>D:t</v>
      </c>
      <c r="P892" t="str">
        <f t="shared" ca="1" si="118"/>
        <v>D10:T10</v>
      </c>
    </row>
    <row r="893" spans="1:16">
      <c r="A893" t="str">
        <f t="shared" si="112"/>
        <v>09</v>
      </c>
      <c r="B893" t="str">
        <f t="shared" ca="1" si="113"/>
        <v>PE</v>
      </c>
      <c r="C893" t="s">
        <v>1197</v>
      </c>
      <c r="D893" t="s">
        <v>1337</v>
      </c>
      <c r="E893">
        <f t="shared" ca="1" si="114"/>
        <v>0</v>
      </c>
      <c r="H893" t="str">
        <f t="shared" ca="1" si="115"/>
        <v>'READY PE'!</v>
      </c>
      <c r="I893">
        <f t="shared" ca="1" si="116"/>
        <v>0</v>
      </c>
      <c r="J893">
        <f t="shared" ca="1" si="111"/>
        <v>0</v>
      </c>
      <c r="K893">
        <f t="shared" ca="1" si="111"/>
        <v>0</v>
      </c>
      <c r="L893" t="str">
        <f t="shared" ca="1" si="111"/>
        <v>'READY PE'!</v>
      </c>
      <c r="M893">
        <f t="shared" ca="1" si="111"/>
        <v>0</v>
      </c>
      <c r="N893">
        <f t="shared" ca="1" si="111"/>
        <v>0</v>
      </c>
      <c r="O893" t="str">
        <f t="shared" ca="1" si="117"/>
        <v>D:t</v>
      </c>
      <c r="P893" t="str">
        <f t="shared" ca="1" si="118"/>
        <v>D10:T10</v>
      </c>
    </row>
    <row r="894" spans="1:16">
      <c r="A894" t="str">
        <f t="shared" si="112"/>
        <v>09</v>
      </c>
      <c r="B894" t="str">
        <f t="shared" ca="1" si="113"/>
        <v>PE</v>
      </c>
      <c r="C894" t="s">
        <v>1198</v>
      </c>
      <c r="D894" t="s">
        <v>1338</v>
      </c>
      <c r="E894">
        <f t="shared" ca="1" si="114"/>
        <v>0</v>
      </c>
      <c r="H894" t="str">
        <f t="shared" ca="1" si="115"/>
        <v>'READY PE'!</v>
      </c>
      <c r="I894">
        <f t="shared" ca="1" si="116"/>
        <v>0</v>
      </c>
      <c r="J894">
        <f t="shared" ca="1" si="111"/>
        <v>0</v>
      </c>
      <c r="K894">
        <f t="shared" ca="1" si="111"/>
        <v>0</v>
      </c>
      <c r="L894" t="str">
        <f t="shared" ca="1" si="111"/>
        <v>'READY PE'!</v>
      </c>
      <c r="M894">
        <f t="shared" ca="1" si="111"/>
        <v>0</v>
      </c>
      <c r="N894">
        <f t="shared" ca="1" si="111"/>
        <v>0</v>
      </c>
      <c r="O894" t="str">
        <f t="shared" ca="1" si="117"/>
        <v>D:t</v>
      </c>
      <c r="P894" t="str">
        <f t="shared" ca="1" si="118"/>
        <v>D10:T10</v>
      </c>
    </row>
    <row r="895" spans="1:16">
      <c r="A895" t="str">
        <f t="shared" si="112"/>
        <v>09</v>
      </c>
      <c r="B895" t="str">
        <f t="shared" ca="1" si="113"/>
        <v>PE</v>
      </c>
      <c r="C895" t="s">
        <v>1199</v>
      </c>
      <c r="D895" t="s">
        <v>1339</v>
      </c>
      <c r="E895">
        <f t="shared" ca="1" si="114"/>
        <v>0</v>
      </c>
      <c r="H895" t="str">
        <f t="shared" ca="1" si="115"/>
        <v>'READY PE'!</v>
      </c>
      <c r="I895">
        <f t="shared" ca="1" si="116"/>
        <v>0</v>
      </c>
      <c r="J895">
        <f t="shared" ca="1" si="111"/>
        <v>0</v>
      </c>
      <c r="K895">
        <f t="shared" ca="1" si="111"/>
        <v>0</v>
      </c>
      <c r="L895" t="str">
        <f t="shared" ca="1" si="111"/>
        <v>'READY PE'!</v>
      </c>
      <c r="M895">
        <f t="shared" ca="1" si="111"/>
        <v>0</v>
      </c>
      <c r="N895">
        <f t="shared" ca="1" si="111"/>
        <v>0</v>
      </c>
      <c r="O895" t="str">
        <f t="shared" ca="1" si="117"/>
        <v>D:t</v>
      </c>
      <c r="P895" t="str">
        <f t="shared" ca="1" si="118"/>
        <v>D10:T10</v>
      </c>
    </row>
    <row r="896" spans="1:16">
      <c r="A896" t="str">
        <f t="shared" si="112"/>
        <v>09</v>
      </c>
      <c r="B896" t="str">
        <f t="shared" ca="1" si="113"/>
        <v>PE</v>
      </c>
      <c r="C896" t="s">
        <v>1200</v>
      </c>
      <c r="D896" t="s">
        <v>1340</v>
      </c>
      <c r="E896">
        <f t="shared" ca="1" si="114"/>
        <v>0</v>
      </c>
      <c r="H896" t="str">
        <f t="shared" ca="1" si="115"/>
        <v>'READY PE'!</v>
      </c>
      <c r="I896">
        <f t="shared" ca="1" si="116"/>
        <v>0</v>
      </c>
      <c r="J896">
        <f t="shared" ca="1" si="111"/>
        <v>0</v>
      </c>
      <c r="K896">
        <f t="shared" ca="1" si="111"/>
        <v>0</v>
      </c>
      <c r="L896" t="str">
        <f t="shared" ca="1" si="111"/>
        <v>'READY PE'!</v>
      </c>
      <c r="M896">
        <f t="shared" ca="1" si="111"/>
        <v>0</v>
      </c>
      <c r="N896">
        <f t="shared" ca="1" si="111"/>
        <v>0</v>
      </c>
      <c r="O896" t="str">
        <f t="shared" ca="1" si="117"/>
        <v>D:t</v>
      </c>
      <c r="P896" t="str">
        <f t="shared" ca="1" si="118"/>
        <v>D10:T10</v>
      </c>
    </row>
    <row r="897" spans="1:16">
      <c r="A897" t="str">
        <f t="shared" si="112"/>
        <v>09</v>
      </c>
      <c r="B897" t="str">
        <f t="shared" ca="1" si="113"/>
        <v>PE</v>
      </c>
      <c r="C897" t="s">
        <v>1201</v>
      </c>
      <c r="D897" t="s">
        <v>1341</v>
      </c>
      <c r="E897">
        <f t="shared" ca="1" si="114"/>
        <v>0</v>
      </c>
      <c r="H897" t="str">
        <f t="shared" ca="1" si="115"/>
        <v>'READY PE'!</v>
      </c>
      <c r="I897">
        <f t="shared" ca="1" si="116"/>
        <v>0</v>
      </c>
      <c r="J897">
        <f t="shared" ca="1" si="111"/>
        <v>0</v>
      </c>
      <c r="K897">
        <f t="shared" ca="1" si="111"/>
        <v>0</v>
      </c>
      <c r="L897" t="str">
        <f t="shared" ca="1" si="111"/>
        <v>'READY PE'!</v>
      </c>
      <c r="M897">
        <f t="shared" ca="1" si="111"/>
        <v>0</v>
      </c>
      <c r="N897">
        <f t="shared" ca="1" si="111"/>
        <v>0</v>
      </c>
      <c r="O897" t="str">
        <f t="shared" ca="1" si="117"/>
        <v>D:t</v>
      </c>
      <c r="P897" t="str">
        <f t="shared" ca="1" si="118"/>
        <v>D10:T10</v>
      </c>
    </row>
    <row r="898" spans="1:16">
      <c r="A898" t="str">
        <f t="shared" si="112"/>
        <v>11</v>
      </c>
      <c r="B898" t="str">
        <f t="shared" ca="1" si="113"/>
        <v>PE</v>
      </c>
      <c r="C898" t="s">
        <v>1182</v>
      </c>
      <c r="D898" t="s">
        <v>1342</v>
      </c>
      <c r="E898">
        <f t="shared" ca="1" si="114"/>
        <v>0</v>
      </c>
      <c r="H898" t="str">
        <f t="shared" ca="1" si="115"/>
        <v>'READY PE'!</v>
      </c>
      <c r="I898">
        <f t="shared" ca="1" si="116"/>
        <v>0</v>
      </c>
      <c r="J898">
        <f t="shared" ref="J898:N948" ca="1" si="119">IF(IFERROR(VLOOKUP($C898,INDIRECT(J$14&amp;"D:D"),1,FALSE),0)&lt;&gt;0,J$14,0)</f>
        <v>0</v>
      </c>
      <c r="K898">
        <f t="shared" ca="1" si="119"/>
        <v>0</v>
      </c>
      <c r="L898" t="str">
        <f t="shared" ca="1" si="119"/>
        <v>'READY PE'!</v>
      </c>
      <c r="M898">
        <f t="shared" ca="1" si="119"/>
        <v>0</v>
      </c>
      <c r="N898">
        <f t="shared" ca="1" si="119"/>
        <v>0</v>
      </c>
      <c r="O898" t="str">
        <f t="shared" ca="1" si="117"/>
        <v>D:t</v>
      </c>
      <c r="P898" t="str">
        <f t="shared" ca="1" si="118"/>
        <v>D10:T10</v>
      </c>
    </row>
    <row r="899" spans="1:16">
      <c r="A899" t="str">
        <f t="shared" si="112"/>
        <v>11</v>
      </c>
      <c r="B899" t="str">
        <f t="shared" ca="1" si="113"/>
        <v>PE</v>
      </c>
      <c r="C899" t="s">
        <v>1183</v>
      </c>
      <c r="D899" t="s">
        <v>1343</v>
      </c>
      <c r="E899">
        <f t="shared" ca="1" si="114"/>
        <v>0</v>
      </c>
      <c r="H899" t="str">
        <f t="shared" ca="1" si="115"/>
        <v>'READY PE'!</v>
      </c>
      <c r="I899">
        <f t="shared" ca="1" si="116"/>
        <v>0</v>
      </c>
      <c r="J899">
        <f t="shared" ca="1" si="119"/>
        <v>0</v>
      </c>
      <c r="K899">
        <f t="shared" ca="1" si="119"/>
        <v>0</v>
      </c>
      <c r="L899" t="str">
        <f t="shared" ca="1" si="119"/>
        <v>'READY PE'!</v>
      </c>
      <c r="M899">
        <f t="shared" ca="1" si="119"/>
        <v>0</v>
      </c>
      <c r="N899">
        <f t="shared" ca="1" si="119"/>
        <v>0</v>
      </c>
      <c r="O899" t="str">
        <f t="shared" ca="1" si="117"/>
        <v>D:t</v>
      </c>
      <c r="P899" t="str">
        <f t="shared" ca="1" si="118"/>
        <v>D10:T10</v>
      </c>
    </row>
    <row r="900" spans="1:16">
      <c r="A900" t="str">
        <f t="shared" si="112"/>
        <v>11</v>
      </c>
      <c r="B900" t="str">
        <f t="shared" ca="1" si="113"/>
        <v>PE</v>
      </c>
      <c r="C900" t="s">
        <v>1184</v>
      </c>
      <c r="D900" t="s">
        <v>1344</v>
      </c>
      <c r="E900">
        <f t="shared" ca="1" si="114"/>
        <v>0</v>
      </c>
      <c r="H900" t="str">
        <f t="shared" ca="1" si="115"/>
        <v>'READY PE'!</v>
      </c>
      <c r="I900">
        <f t="shared" ca="1" si="116"/>
        <v>0</v>
      </c>
      <c r="J900">
        <f t="shared" ca="1" si="119"/>
        <v>0</v>
      </c>
      <c r="K900">
        <f t="shared" ca="1" si="119"/>
        <v>0</v>
      </c>
      <c r="L900" t="str">
        <f t="shared" ca="1" si="119"/>
        <v>'READY PE'!</v>
      </c>
      <c r="M900">
        <f t="shared" ca="1" si="119"/>
        <v>0</v>
      </c>
      <c r="N900">
        <f t="shared" ca="1" si="119"/>
        <v>0</v>
      </c>
      <c r="O900" t="str">
        <f t="shared" ca="1" si="117"/>
        <v>D:t</v>
      </c>
      <c r="P900" t="str">
        <f t="shared" ca="1" si="118"/>
        <v>D10:T10</v>
      </c>
    </row>
    <row r="901" spans="1:16">
      <c r="A901" t="str">
        <f t="shared" si="112"/>
        <v>11</v>
      </c>
      <c r="B901" t="str">
        <f t="shared" ca="1" si="113"/>
        <v>PE</v>
      </c>
      <c r="C901" t="s">
        <v>1185</v>
      </c>
      <c r="D901" t="s">
        <v>1345</v>
      </c>
      <c r="E901">
        <f t="shared" ca="1" si="114"/>
        <v>0</v>
      </c>
      <c r="H901" t="str">
        <f t="shared" ca="1" si="115"/>
        <v>'READY PE'!</v>
      </c>
      <c r="I901">
        <f t="shared" ca="1" si="116"/>
        <v>0</v>
      </c>
      <c r="J901">
        <f t="shared" ca="1" si="119"/>
        <v>0</v>
      </c>
      <c r="K901">
        <f t="shared" ca="1" si="119"/>
        <v>0</v>
      </c>
      <c r="L901" t="str">
        <f t="shared" ca="1" si="119"/>
        <v>'READY PE'!</v>
      </c>
      <c r="M901">
        <f t="shared" ca="1" si="119"/>
        <v>0</v>
      </c>
      <c r="N901">
        <f t="shared" ca="1" si="119"/>
        <v>0</v>
      </c>
      <c r="O901" t="str">
        <f t="shared" ca="1" si="117"/>
        <v>D:t</v>
      </c>
      <c r="P901" t="str">
        <f t="shared" ca="1" si="118"/>
        <v>D10:T10</v>
      </c>
    </row>
    <row r="902" spans="1:16">
      <c r="A902" t="str">
        <f t="shared" si="112"/>
        <v>11</v>
      </c>
      <c r="B902" t="str">
        <f t="shared" ca="1" si="113"/>
        <v>PE</v>
      </c>
      <c r="C902" t="s">
        <v>1186</v>
      </c>
      <c r="D902" t="s">
        <v>1346</v>
      </c>
      <c r="E902">
        <f t="shared" ca="1" si="114"/>
        <v>0</v>
      </c>
      <c r="H902" t="str">
        <f t="shared" ca="1" si="115"/>
        <v>'READY PE'!</v>
      </c>
      <c r="I902">
        <f t="shared" ca="1" si="116"/>
        <v>0</v>
      </c>
      <c r="J902">
        <f t="shared" ca="1" si="119"/>
        <v>0</v>
      </c>
      <c r="K902">
        <f t="shared" ca="1" si="119"/>
        <v>0</v>
      </c>
      <c r="L902" t="str">
        <f t="shared" ca="1" si="119"/>
        <v>'READY PE'!</v>
      </c>
      <c r="M902">
        <f t="shared" ca="1" si="119"/>
        <v>0</v>
      </c>
      <c r="N902">
        <f t="shared" ca="1" si="119"/>
        <v>0</v>
      </c>
      <c r="O902" t="str">
        <f t="shared" ca="1" si="117"/>
        <v>D:t</v>
      </c>
      <c r="P902" t="str">
        <f t="shared" ca="1" si="118"/>
        <v>D10:T10</v>
      </c>
    </row>
    <row r="903" spans="1:16">
      <c r="A903" t="str">
        <f t="shared" si="112"/>
        <v>11</v>
      </c>
      <c r="B903" t="str">
        <f t="shared" ca="1" si="113"/>
        <v>PE</v>
      </c>
      <c r="C903" t="s">
        <v>1187</v>
      </c>
      <c r="D903" t="s">
        <v>1347</v>
      </c>
      <c r="E903">
        <f t="shared" ca="1" si="114"/>
        <v>0</v>
      </c>
      <c r="H903" t="str">
        <f t="shared" ca="1" si="115"/>
        <v>'READY PE'!</v>
      </c>
      <c r="I903">
        <f t="shared" ca="1" si="116"/>
        <v>0</v>
      </c>
      <c r="J903">
        <f t="shared" ca="1" si="119"/>
        <v>0</v>
      </c>
      <c r="K903">
        <f t="shared" ca="1" si="119"/>
        <v>0</v>
      </c>
      <c r="L903" t="str">
        <f t="shared" ca="1" si="119"/>
        <v>'READY PE'!</v>
      </c>
      <c r="M903">
        <f t="shared" ca="1" si="119"/>
        <v>0</v>
      </c>
      <c r="N903">
        <f t="shared" ca="1" si="119"/>
        <v>0</v>
      </c>
      <c r="O903" t="str">
        <f t="shared" ca="1" si="117"/>
        <v>D:t</v>
      </c>
      <c r="P903" t="str">
        <f t="shared" ca="1" si="118"/>
        <v>D10:T10</v>
      </c>
    </row>
    <row r="904" spans="1:16">
      <c r="A904" t="str">
        <f t="shared" si="112"/>
        <v>11</v>
      </c>
      <c r="B904" t="str">
        <f t="shared" ca="1" si="113"/>
        <v>PE</v>
      </c>
      <c r="C904" t="s">
        <v>1188</v>
      </c>
      <c r="D904" t="s">
        <v>1348</v>
      </c>
      <c r="E904">
        <f t="shared" ca="1" si="114"/>
        <v>0</v>
      </c>
      <c r="H904" t="str">
        <f t="shared" ca="1" si="115"/>
        <v>'READY PE'!</v>
      </c>
      <c r="I904">
        <f t="shared" ca="1" si="116"/>
        <v>0</v>
      </c>
      <c r="J904">
        <f t="shared" ca="1" si="119"/>
        <v>0</v>
      </c>
      <c r="K904">
        <f t="shared" ca="1" si="119"/>
        <v>0</v>
      </c>
      <c r="L904" t="str">
        <f t="shared" ca="1" si="119"/>
        <v>'READY PE'!</v>
      </c>
      <c r="M904">
        <f t="shared" ca="1" si="119"/>
        <v>0</v>
      </c>
      <c r="N904">
        <f t="shared" ca="1" si="119"/>
        <v>0</v>
      </c>
      <c r="O904" t="str">
        <f t="shared" ca="1" si="117"/>
        <v>D:t</v>
      </c>
      <c r="P904" t="str">
        <f t="shared" ca="1" si="118"/>
        <v>D10:T10</v>
      </c>
    </row>
    <row r="905" spans="1:16">
      <c r="A905" t="str">
        <f t="shared" si="112"/>
        <v>11</v>
      </c>
      <c r="B905" t="str">
        <f t="shared" ca="1" si="113"/>
        <v>PE</v>
      </c>
      <c r="C905" t="s">
        <v>1189</v>
      </c>
      <c r="D905" t="s">
        <v>1349</v>
      </c>
      <c r="E905">
        <f t="shared" ca="1" si="114"/>
        <v>0</v>
      </c>
      <c r="H905" t="str">
        <f t="shared" ca="1" si="115"/>
        <v>'READY PE'!</v>
      </c>
      <c r="I905">
        <f t="shared" ca="1" si="116"/>
        <v>0</v>
      </c>
      <c r="J905">
        <f t="shared" ca="1" si="119"/>
        <v>0</v>
      </c>
      <c r="K905">
        <f t="shared" ca="1" si="119"/>
        <v>0</v>
      </c>
      <c r="L905" t="str">
        <f t="shared" ca="1" si="119"/>
        <v>'READY PE'!</v>
      </c>
      <c r="M905">
        <f t="shared" ca="1" si="119"/>
        <v>0</v>
      </c>
      <c r="N905">
        <f t="shared" ca="1" si="119"/>
        <v>0</v>
      </c>
      <c r="O905" t="str">
        <f t="shared" ca="1" si="117"/>
        <v>D:t</v>
      </c>
      <c r="P905" t="str">
        <f t="shared" ca="1" si="118"/>
        <v>D10:T10</v>
      </c>
    </row>
    <row r="906" spans="1:16">
      <c r="A906" t="str">
        <f t="shared" si="112"/>
        <v>11</v>
      </c>
      <c r="B906" t="str">
        <f t="shared" ca="1" si="113"/>
        <v>PE</v>
      </c>
      <c r="C906" t="s">
        <v>1190</v>
      </c>
      <c r="D906" t="s">
        <v>1350</v>
      </c>
      <c r="E906">
        <f t="shared" ca="1" si="114"/>
        <v>0</v>
      </c>
      <c r="H906" t="str">
        <f t="shared" ca="1" si="115"/>
        <v>'READY PE'!</v>
      </c>
      <c r="I906">
        <f t="shared" ca="1" si="116"/>
        <v>0</v>
      </c>
      <c r="J906">
        <f t="shared" ca="1" si="119"/>
        <v>0</v>
      </c>
      <c r="K906">
        <f t="shared" ca="1" si="119"/>
        <v>0</v>
      </c>
      <c r="L906" t="str">
        <f t="shared" ca="1" si="119"/>
        <v>'READY PE'!</v>
      </c>
      <c r="M906">
        <f t="shared" ca="1" si="119"/>
        <v>0</v>
      </c>
      <c r="N906">
        <f t="shared" ca="1" si="119"/>
        <v>0</v>
      </c>
      <c r="O906" t="str">
        <f t="shared" ca="1" si="117"/>
        <v>D:t</v>
      </c>
      <c r="P906" t="str">
        <f t="shared" ca="1" si="118"/>
        <v>D10:T10</v>
      </c>
    </row>
    <row r="907" spans="1:16">
      <c r="A907" t="str">
        <f t="shared" si="112"/>
        <v>11</v>
      </c>
      <c r="B907" t="str">
        <f t="shared" ca="1" si="113"/>
        <v>PE</v>
      </c>
      <c r="C907" t="s">
        <v>1191</v>
      </c>
      <c r="D907" t="s">
        <v>1351</v>
      </c>
      <c r="E907">
        <f t="shared" ca="1" si="114"/>
        <v>0</v>
      </c>
      <c r="H907" t="str">
        <f t="shared" ca="1" si="115"/>
        <v>'READY PE'!</v>
      </c>
      <c r="I907">
        <f t="shared" ca="1" si="116"/>
        <v>0</v>
      </c>
      <c r="J907">
        <f t="shared" ca="1" si="119"/>
        <v>0</v>
      </c>
      <c r="K907">
        <f t="shared" ca="1" si="119"/>
        <v>0</v>
      </c>
      <c r="L907" t="str">
        <f t="shared" ca="1" si="119"/>
        <v>'READY PE'!</v>
      </c>
      <c r="M907">
        <f t="shared" ca="1" si="119"/>
        <v>0</v>
      </c>
      <c r="N907">
        <f t="shared" ca="1" si="119"/>
        <v>0</v>
      </c>
      <c r="O907" t="str">
        <f t="shared" ca="1" si="117"/>
        <v>D:t</v>
      </c>
      <c r="P907" t="str">
        <f t="shared" ca="1" si="118"/>
        <v>D10:T10</v>
      </c>
    </row>
    <row r="908" spans="1:16">
      <c r="A908" t="str">
        <f t="shared" si="112"/>
        <v>11</v>
      </c>
      <c r="B908" t="str">
        <f t="shared" ca="1" si="113"/>
        <v>PE</v>
      </c>
      <c r="C908" t="s">
        <v>1192</v>
      </c>
      <c r="D908" t="s">
        <v>1352</v>
      </c>
      <c r="E908">
        <f t="shared" ca="1" si="114"/>
        <v>0</v>
      </c>
      <c r="H908" t="str">
        <f t="shared" ca="1" si="115"/>
        <v>'READY PE'!</v>
      </c>
      <c r="I908">
        <f t="shared" ca="1" si="116"/>
        <v>0</v>
      </c>
      <c r="J908">
        <f t="shared" ca="1" si="119"/>
        <v>0</v>
      </c>
      <c r="K908">
        <f t="shared" ca="1" si="119"/>
        <v>0</v>
      </c>
      <c r="L908" t="str">
        <f t="shared" ca="1" si="119"/>
        <v>'READY PE'!</v>
      </c>
      <c r="M908">
        <f t="shared" ca="1" si="119"/>
        <v>0</v>
      </c>
      <c r="N908">
        <f t="shared" ca="1" si="119"/>
        <v>0</v>
      </c>
      <c r="O908" t="str">
        <f t="shared" ca="1" si="117"/>
        <v>D:t</v>
      </c>
      <c r="P908" t="str">
        <f t="shared" ca="1" si="118"/>
        <v>D10:T10</v>
      </c>
    </row>
    <row r="909" spans="1:16">
      <c r="A909" t="str">
        <f t="shared" si="112"/>
        <v>11</v>
      </c>
      <c r="B909" t="str">
        <f t="shared" ca="1" si="113"/>
        <v>PE</v>
      </c>
      <c r="C909" t="s">
        <v>1193</v>
      </c>
      <c r="D909" t="s">
        <v>1353</v>
      </c>
      <c r="E909">
        <f t="shared" ca="1" si="114"/>
        <v>0</v>
      </c>
      <c r="H909" t="str">
        <f t="shared" ca="1" si="115"/>
        <v>'READY PE'!</v>
      </c>
      <c r="I909">
        <f t="shared" ca="1" si="116"/>
        <v>0</v>
      </c>
      <c r="J909">
        <f t="shared" ca="1" si="119"/>
        <v>0</v>
      </c>
      <c r="K909">
        <f t="shared" ca="1" si="119"/>
        <v>0</v>
      </c>
      <c r="L909" t="str">
        <f t="shared" ca="1" si="119"/>
        <v>'READY PE'!</v>
      </c>
      <c r="M909">
        <f t="shared" ca="1" si="119"/>
        <v>0</v>
      </c>
      <c r="N909">
        <f t="shared" ca="1" si="119"/>
        <v>0</v>
      </c>
      <c r="O909" t="str">
        <f t="shared" ca="1" si="117"/>
        <v>D:t</v>
      </c>
      <c r="P909" t="str">
        <f t="shared" ca="1" si="118"/>
        <v>D10:T10</v>
      </c>
    </row>
    <row r="910" spans="1:16">
      <c r="A910" t="str">
        <f t="shared" si="112"/>
        <v>11</v>
      </c>
      <c r="B910" t="str">
        <f t="shared" ca="1" si="113"/>
        <v>PE</v>
      </c>
      <c r="C910" t="s">
        <v>1194</v>
      </c>
      <c r="D910" t="s">
        <v>1354</v>
      </c>
      <c r="E910">
        <f t="shared" ca="1" si="114"/>
        <v>0</v>
      </c>
      <c r="H910" t="str">
        <f t="shared" ca="1" si="115"/>
        <v>'READY PE'!</v>
      </c>
      <c r="I910">
        <f t="shared" ca="1" si="116"/>
        <v>0</v>
      </c>
      <c r="J910">
        <f t="shared" ca="1" si="119"/>
        <v>0</v>
      </c>
      <c r="K910">
        <f t="shared" ca="1" si="119"/>
        <v>0</v>
      </c>
      <c r="L910" t="str">
        <f t="shared" ca="1" si="119"/>
        <v>'READY PE'!</v>
      </c>
      <c r="M910">
        <f t="shared" ca="1" si="119"/>
        <v>0</v>
      </c>
      <c r="N910">
        <f t="shared" ca="1" si="119"/>
        <v>0</v>
      </c>
      <c r="O910" t="str">
        <f t="shared" ca="1" si="117"/>
        <v>D:t</v>
      </c>
      <c r="P910" t="str">
        <f t="shared" ca="1" si="118"/>
        <v>D10:T10</v>
      </c>
    </row>
    <row r="911" spans="1:16">
      <c r="A911" t="str">
        <f t="shared" si="112"/>
        <v>11</v>
      </c>
      <c r="B911" t="str">
        <f t="shared" ca="1" si="113"/>
        <v>PE</v>
      </c>
      <c r="C911" t="s">
        <v>1195</v>
      </c>
      <c r="D911" t="s">
        <v>1355</v>
      </c>
      <c r="E911">
        <f t="shared" ca="1" si="114"/>
        <v>0</v>
      </c>
      <c r="H911" t="str">
        <f t="shared" ca="1" si="115"/>
        <v>'READY PE'!</v>
      </c>
      <c r="I911">
        <f t="shared" ca="1" si="116"/>
        <v>0</v>
      </c>
      <c r="J911">
        <f t="shared" ca="1" si="119"/>
        <v>0</v>
      </c>
      <c r="K911">
        <f t="shared" ca="1" si="119"/>
        <v>0</v>
      </c>
      <c r="L911" t="str">
        <f t="shared" ca="1" si="119"/>
        <v>'READY PE'!</v>
      </c>
      <c r="M911">
        <f t="shared" ca="1" si="119"/>
        <v>0</v>
      </c>
      <c r="N911">
        <f t="shared" ca="1" si="119"/>
        <v>0</v>
      </c>
      <c r="O911" t="str">
        <f t="shared" ca="1" si="117"/>
        <v>D:t</v>
      </c>
      <c r="P911" t="str">
        <f t="shared" ca="1" si="118"/>
        <v>D10:T10</v>
      </c>
    </row>
    <row r="912" spans="1:16">
      <c r="A912" t="str">
        <f t="shared" ref="A912:A975" si="120">MID(D912,LEN(C912)+2,LEN(D912)-LEN(C912))</f>
        <v>11</v>
      </c>
      <c r="B912" t="str">
        <f t="shared" ref="B912:B975" ca="1" si="121">VLOOKUP(H912,$A$1:$K$6,11,FALSE)</f>
        <v>PE</v>
      </c>
      <c r="C912" t="s">
        <v>1196</v>
      </c>
      <c r="D912" t="s">
        <v>1356</v>
      </c>
      <c r="E912">
        <f t="shared" ref="E912:E975" ca="1" si="122">IFERROR(VLOOKUP(C912,INDIRECT($H912&amp;$O912),MATCH($A912,INDIRECT($H912&amp;$P912),0),FALSE),0)</f>
        <v>0</v>
      </c>
      <c r="H912" t="str">
        <f t="shared" ref="H912:H975" ca="1" si="123">IF(I912&lt;&gt;0,I912,IF(J912&lt;&gt;0,J912,IF(K912&lt;&gt;0,K912,IF(L912&lt;&gt;0,L912,IF(M912&lt;&gt;0,M912,N912)))))</f>
        <v>'READY PE'!</v>
      </c>
      <c r="I912">
        <f t="shared" ref="I912:I975" ca="1" si="124">IF(IFERROR(VLOOKUP($C912,INDIRECT(I$14&amp;"E:E"),1,FALSE),0)&lt;&gt;0,I$14,0)</f>
        <v>0</v>
      </c>
      <c r="J912">
        <f t="shared" ca="1" si="119"/>
        <v>0</v>
      </c>
      <c r="K912">
        <f t="shared" ca="1" si="119"/>
        <v>0</v>
      </c>
      <c r="L912" t="str">
        <f t="shared" ca="1" si="119"/>
        <v>'READY PE'!</v>
      </c>
      <c r="M912">
        <f t="shared" ca="1" si="119"/>
        <v>0</v>
      </c>
      <c r="N912">
        <f t="shared" ca="1" si="119"/>
        <v>0</v>
      </c>
      <c r="O912" t="str">
        <f t="shared" ref="O912:O975" ca="1" si="125">VLOOKUP($H912,$G$8:$I$13,2,FALSE)</f>
        <v>D:t</v>
      </c>
      <c r="P912" t="str">
        <f t="shared" ref="P912:P975" ca="1" si="126">VLOOKUP($H912,$G$8:$I$13,3,FALSE)</f>
        <v>D10:T10</v>
      </c>
    </row>
    <row r="913" spans="1:16">
      <c r="A913" t="str">
        <f t="shared" si="120"/>
        <v>11</v>
      </c>
      <c r="B913" t="str">
        <f t="shared" ca="1" si="121"/>
        <v>PE</v>
      </c>
      <c r="C913" t="s">
        <v>1197</v>
      </c>
      <c r="D913" t="s">
        <v>1357</v>
      </c>
      <c r="E913">
        <f t="shared" ca="1" si="122"/>
        <v>0</v>
      </c>
      <c r="H913" t="str">
        <f t="shared" ca="1" si="123"/>
        <v>'READY PE'!</v>
      </c>
      <c r="I913">
        <f t="shared" ca="1" si="124"/>
        <v>0</v>
      </c>
      <c r="J913">
        <f t="shared" ca="1" si="119"/>
        <v>0</v>
      </c>
      <c r="K913">
        <f t="shared" ca="1" si="119"/>
        <v>0</v>
      </c>
      <c r="L913" t="str">
        <f t="shared" ca="1" si="119"/>
        <v>'READY PE'!</v>
      </c>
      <c r="M913">
        <f t="shared" ca="1" si="119"/>
        <v>0</v>
      </c>
      <c r="N913">
        <f t="shared" ca="1" si="119"/>
        <v>0</v>
      </c>
      <c r="O913" t="str">
        <f t="shared" ca="1" si="125"/>
        <v>D:t</v>
      </c>
      <c r="P913" t="str">
        <f t="shared" ca="1" si="126"/>
        <v>D10:T10</v>
      </c>
    </row>
    <row r="914" spans="1:16">
      <c r="A914" t="str">
        <f t="shared" si="120"/>
        <v>11</v>
      </c>
      <c r="B914" t="str">
        <f t="shared" ca="1" si="121"/>
        <v>PE</v>
      </c>
      <c r="C914" t="s">
        <v>1198</v>
      </c>
      <c r="D914" t="s">
        <v>1358</v>
      </c>
      <c r="E914">
        <f t="shared" ca="1" si="122"/>
        <v>0</v>
      </c>
      <c r="H914" t="str">
        <f t="shared" ca="1" si="123"/>
        <v>'READY PE'!</v>
      </c>
      <c r="I914">
        <f t="shared" ca="1" si="124"/>
        <v>0</v>
      </c>
      <c r="J914">
        <f t="shared" ca="1" si="119"/>
        <v>0</v>
      </c>
      <c r="K914">
        <f t="shared" ca="1" si="119"/>
        <v>0</v>
      </c>
      <c r="L914" t="str">
        <f t="shared" ca="1" si="119"/>
        <v>'READY PE'!</v>
      </c>
      <c r="M914">
        <f t="shared" ca="1" si="119"/>
        <v>0</v>
      </c>
      <c r="N914">
        <f t="shared" ca="1" si="119"/>
        <v>0</v>
      </c>
      <c r="O914" t="str">
        <f t="shared" ca="1" si="125"/>
        <v>D:t</v>
      </c>
      <c r="P914" t="str">
        <f t="shared" ca="1" si="126"/>
        <v>D10:T10</v>
      </c>
    </row>
    <row r="915" spans="1:16">
      <c r="A915" t="str">
        <f t="shared" si="120"/>
        <v>11</v>
      </c>
      <c r="B915" t="str">
        <f t="shared" ca="1" si="121"/>
        <v>PE</v>
      </c>
      <c r="C915" t="s">
        <v>1199</v>
      </c>
      <c r="D915" t="s">
        <v>1359</v>
      </c>
      <c r="E915">
        <f t="shared" ca="1" si="122"/>
        <v>0</v>
      </c>
      <c r="H915" t="str">
        <f t="shared" ca="1" si="123"/>
        <v>'READY PE'!</v>
      </c>
      <c r="I915">
        <f t="shared" ca="1" si="124"/>
        <v>0</v>
      </c>
      <c r="J915">
        <f t="shared" ca="1" si="119"/>
        <v>0</v>
      </c>
      <c r="K915">
        <f t="shared" ca="1" si="119"/>
        <v>0</v>
      </c>
      <c r="L915" t="str">
        <f t="shared" ca="1" si="119"/>
        <v>'READY PE'!</v>
      </c>
      <c r="M915">
        <f t="shared" ca="1" si="119"/>
        <v>0</v>
      </c>
      <c r="N915">
        <f t="shared" ca="1" si="119"/>
        <v>0</v>
      </c>
      <c r="O915" t="str">
        <f t="shared" ca="1" si="125"/>
        <v>D:t</v>
      </c>
      <c r="P915" t="str">
        <f t="shared" ca="1" si="126"/>
        <v>D10:T10</v>
      </c>
    </row>
    <row r="916" spans="1:16">
      <c r="A916" t="str">
        <f t="shared" si="120"/>
        <v>11</v>
      </c>
      <c r="B916" t="str">
        <f t="shared" ca="1" si="121"/>
        <v>PE</v>
      </c>
      <c r="C916" t="s">
        <v>1200</v>
      </c>
      <c r="D916" t="s">
        <v>1360</v>
      </c>
      <c r="E916">
        <f t="shared" ca="1" si="122"/>
        <v>0</v>
      </c>
      <c r="H916" t="str">
        <f t="shared" ca="1" si="123"/>
        <v>'READY PE'!</v>
      </c>
      <c r="I916">
        <f t="shared" ca="1" si="124"/>
        <v>0</v>
      </c>
      <c r="J916">
        <f t="shared" ca="1" si="119"/>
        <v>0</v>
      </c>
      <c r="K916">
        <f t="shared" ca="1" si="119"/>
        <v>0</v>
      </c>
      <c r="L916" t="str">
        <f t="shared" ca="1" si="119"/>
        <v>'READY PE'!</v>
      </c>
      <c r="M916">
        <f t="shared" ca="1" si="119"/>
        <v>0</v>
      </c>
      <c r="N916">
        <f t="shared" ca="1" si="119"/>
        <v>0</v>
      </c>
      <c r="O916" t="str">
        <f t="shared" ca="1" si="125"/>
        <v>D:t</v>
      </c>
      <c r="P916" t="str">
        <f t="shared" ca="1" si="126"/>
        <v>D10:T10</v>
      </c>
    </row>
    <row r="917" spans="1:16">
      <c r="A917" t="str">
        <f t="shared" si="120"/>
        <v>11</v>
      </c>
      <c r="B917" t="str">
        <f t="shared" ca="1" si="121"/>
        <v>PE</v>
      </c>
      <c r="C917" t="s">
        <v>1201</v>
      </c>
      <c r="D917" t="s">
        <v>1361</v>
      </c>
      <c r="E917">
        <f t="shared" ca="1" si="122"/>
        <v>0</v>
      </c>
      <c r="H917" t="str">
        <f t="shared" ca="1" si="123"/>
        <v>'READY PE'!</v>
      </c>
      <c r="I917">
        <f t="shared" ca="1" si="124"/>
        <v>0</v>
      </c>
      <c r="J917">
        <f t="shared" ca="1" si="119"/>
        <v>0</v>
      </c>
      <c r="K917">
        <f t="shared" ca="1" si="119"/>
        <v>0</v>
      </c>
      <c r="L917" t="str">
        <f t="shared" ca="1" si="119"/>
        <v>'READY PE'!</v>
      </c>
      <c r="M917">
        <f t="shared" ca="1" si="119"/>
        <v>0</v>
      </c>
      <c r="N917">
        <f t="shared" ca="1" si="119"/>
        <v>0</v>
      </c>
      <c r="O917" t="str">
        <f t="shared" ca="1" si="125"/>
        <v>D:t</v>
      </c>
      <c r="P917" t="str">
        <f t="shared" ca="1" si="126"/>
        <v>D10:T10</v>
      </c>
    </row>
    <row r="918" spans="1:16">
      <c r="A918" t="str">
        <f t="shared" si="120"/>
        <v>12</v>
      </c>
      <c r="B918" t="str">
        <f t="shared" ca="1" si="121"/>
        <v>PE</v>
      </c>
      <c r="C918" t="s">
        <v>1182</v>
      </c>
      <c r="D918" t="s">
        <v>1362</v>
      </c>
      <c r="E918">
        <f t="shared" ca="1" si="122"/>
        <v>0</v>
      </c>
      <c r="H918" t="str">
        <f t="shared" ca="1" si="123"/>
        <v>'READY PE'!</v>
      </c>
      <c r="I918">
        <f t="shared" ca="1" si="124"/>
        <v>0</v>
      </c>
      <c r="J918">
        <f t="shared" ca="1" si="119"/>
        <v>0</v>
      </c>
      <c r="K918">
        <f t="shared" ca="1" si="119"/>
        <v>0</v>
      </c>
      <c r="L918" t="str">
        <f t="shared" ca="1" si="119"/>
        <v>'READY PE'!</v>
      </c>
      <c r="M918">
        <f t="shared" ca="1" si="119"/>
        <v>0</v>
      </c>
      <c r="N918">
        <f t="shared" ca="1" si="119"/>
        <v>0</v>
      </c>
      <c r="O918" t="str">
        <f t="shared" ca="1" si="125"/>
        <v>D:t</v>
      </c>
      <c r="P918" t="str">
        <f t="shared" ca="1" si="126"/>
        <v>D10:T10</v>
      </c>
    </row>
    <row r="919" spans="1:16">
      <c r="A919" t="str">
        <f t="shared" si="120"/>
        <v>12</v>
      </c>
      <c r="B919" t="str">
        <f t="shared" ca="1" si="121"/>
        <v>PE</v>
      </c>
      <c r="C919" t="s">
        <v>1183</v>
      </c>
      <c r="D919" t="s">
        <v>1363</v>
      </c>
      <c r="E919">
        <f t="shared" ca="1" si="122"/>
        <v>0</v>
      </c>
      <c r="H919" t="str">
        <f t="shared" ca="1" si="123"/>
        <v>'READY PE'!</v>
      </c>
      <c r="I919">
        <f t="shared" ca="1" si="124"/>
        <v>0</v>
      </c>
      <c r="J919">
        <f t="shared" ca="1" si="119"/>
        <v>0</v>
      </c>
      <c r="K919">
        <f t="shared" ca="1" si="119"/>
        <v>0</v>
      </c>
      <c r="L919" t="str">
        <f t="shared" ca="1" si="119"/>
        <v>'READY PE'!</v>
      </c>
      <c r="M919">
        <f t="shared" ca="1" si="119"/>
        <v>0</v>
      </c>
      <c r="N919">
        <f t="shared" ca="1" si="119"/>
        <v>0</v>
      </c>
      <c r="O919" t="str">
        <f t="shared" ca="1" si="125"/>
        <v>D:t</v>
      </c>
      <c r="P919" t="str">
        <f t="shared" ca="1" si="126"/>
        <v>D10:T10</v>
      </c>
    </row>
    <row r="920" spans="1:16">
      <c r="A920" t="str">
        <f t="shared" si="120"/>
        <v>12</v>
      </c>
      <c r="B920" t="str">
        <f t="shared" ca="1" si="121"/>
        <v>PE</v>
      </c>
      <c r="C920" t="s">
        <v>1184</v>
      </c>
      <c r="D920" t="s">
        <v>1364</v>
      </c>
      <c r="E920">
        <f t="shared" ca="1" si="122"/>
        <v>0</v>
      </c>
      <c r="H920" t="str">
        <f t="shared" ca="1" si="123"/>
        <v>'READY PE'!</v>
      </c>
      <c r="I920">
        <f t="shared" ca="1" si="124"/>
        <v>0</v>
      </c>
      <c r="J920">
        <f t="shared" ca="1" si="119"/>
        <v>0</v>
      </c>
      <c r="K920">
        <f t="shared" ca="1" si="119"/>
        <v>0</v>
      </c>
      <c r="L920" t="str">
        <f t="shared" ca="1" si="119"/>
        <v>'READY PE'!</v>
      </c>
      <c r="M920">
        <f t="shared" ca="1" si="119"/>
        <v>0</v>
      </c>
      <c r="N920">
        <f t="shared" ca="1" si="119"/>
        <v>0</v>
      </c>
      <c r="O920" t="str">
        <f t="shared" ca="1" si="125"/>
        <v>D:t</v>
      </c>
      <c r="P920" t="str">
        <f t="shared" ca="1" si="126"/>
        <v>D10:T10</v>
      </c>
    </row>
    <row r="921" spans="1:16">
      <c r="A921" t="str">
        <f t="shared" si="120"/>
        <v>12</v>
      </c>
      <c r="B921" t="str">
        <f t="shared" ca="1" si="121"/>
        <v>PE</v>
      </c>
      <c r="C921" t="s">
        <v>1185</v>
      </c>
      <c r="D921" t="s">
        <v>1365</v>
      </c>
      <c r="E921">
        <f t="shared" ca="1" si="122"/>
        <v>0</v>
      </c>
      <c r="H921" t="str">
        <f t="shared" ca="1" si="123"/>
        <v>'READY PE'!</v>
      </c>
      <c r="I921">
        <f t="shared" ca="1" si="124"/>
        <v>0</v>
      </c>
      <c r="J921">
        <f t="shared" ca="1" si="119"/>
        <v>0</v>
      </c>
      <c r="K921">
        <f t="shared" ca="1" si="119"/>
        <v>0</v>
      </c>
      <c r="L921" t="str">
        <f t="shared" ca="1" si="119"/>
        <v>'READY PE'!</v>
      </c>
      <c r="M921">
        <f t="shared" ca="1" si="119"/>
        <v>0</v>
      </c>
      <c r="N921">
        <f t="shared" ca="1" si="119"/>
        <v>0</v>
      </c>
      <c r="O921" t="str">
        <f t="shared" ca="1" si="125"/>
        <v>D:t</v>
      </c>
      <c r="P921" t="str">
        <f t="shared" ca="1" si="126"/>
        <v>D10:T10</v>
      </c>
    </row>
    <row r="922" spans="1:16">
      <c r="A922" t="str">
        <f t="shared" si="120"/>
        <v>12</v>
      </c>
      <c r="B922" t="str">
        <f t="shared" ca="1" si="121"/>
        <v>PE</v>
      </c>
      <c r="C922" t="s">
        <v>1186</v>
      </c>
      <c r="D922" t="s">
        <v>1366</v>
      </c>
      <c r="E922">
        <f t="shared" ca="1" si="122"/>
        <v>0</v>
      </c>
      <c r="H922" t="str">
        <f t="shared" ca="1" si="123"/>
        <v>'READY PE'!</v>
      </c>
      <c r="I922">
        <f t="shared" ca="1" si="124"/>
        <v>0</v>
      </c>
      <c r="J922">
        <f t="shared" ca="1" si="119"/>
        <v>0</v>
      </c>
      <c r="K922">
        <f t="shared" ca="1" si="119"/>
        <v>0</v>
      </c>
      <c r="L922" t="str">
        <f t="shared" ca="1" si="119"/>
        <v>'READY PE'!</v>
      </c>
      <c r="M922">
        <f t="shared" ca="1" si="119"/>
        <v>0</v>
      </c>
      <c r="N922">
        <f t="shared" ca="1" si="119"/>
        <v>0</v>
      </c>
      <c r="O922" t="str">
        <f t="shared" ca="1" si="125"/>
        <v>D:t</v>
      </c>
      <c r="P922" t="str">
        <f t="shared" ca="1" si="126"/>
        <v>D10:T10</v>
      </c>
    </row>
    <row r="923" spans="1:16">
      <c r="A923" t="str">
        <f t="shared" si="120"/>
        <v>12</v>
      </c>
      <c r="B923" t="str">
        <f t="shared" ca="1" si="121"/>
        <v>PE</v>
      </c>
      <c r="C923" t="s">
        <v>1187</v>
      </c>
      <c r="D923" t="s">
        <v>1367</v>
      </c>
      <c r="E923">
        <f t="shared" ca="1" si="122"/>
        <v>0</v>
      </c>
      <c r="H923" t="str">
        <f t="shared" ca="1" si="123"/>
        <v>'READY PE'!</v>
      </c>
      <c r="I923">
        <f t="shared" ca="1" si="124"/>
        <v>0</v>
      </c>
      <c r="J923">
        <f t="shared" ca="1" si="119"/>
        <v>0</v>
      </c>
      <c r="K923">
        <f t="shared" ca="1" si="119"/>
        <v>0</v>
      </c>
      <c r="L923" t="str">
        <f t="shared" ca="1" si="119"/>
        <v>'READY PE'!</v>
      </c>
      <c r="M923">
        <f t="shared" ca="1" si="119"/>
        <v>0</v>
      </c>
      <c r="N923">
        <f t="shared" ca="1" si="119"/>
        <v>0</v>
      </c>
      <c r="O923" t="str">
        <f t="shared" ca="1" si="125"/>
        <v>D:t</v>
      </c>
      <c r="P923" t="str">
        <f t="shared" ca="1" si="126"/>
        <v>D10:T10</v>
      </c>
    </row>
    <row r="924" spans="1:16">
      <c r="A924" t="str">
        <f t="shared" si="120"/>
        <v>12</v>
      </c>
      <c r="B924" t="str">
        <f t="shared" ca="1" si="121"/>
        <v>PE</v>
      </c>
      <c r="C924" t="s">
        <v>1188</v>
      </c>
      <c r="D924" t="s">
        <v>1368</v>
      </c>
      <c r="E924">
        <f t="shared" ca="1" si="122"/>
        <v>0</v>
      </c>
      <c r="H924" t="str">
        <f t="shared" ca="1" si="123"/>
        <v>'READY PE'!</v>
      </c>
      <c r="I924">
        <f t="shared" ca="1" si="124"/>
        <v>0</v>
      </c>
      <c r="J924">
        <f t="shared" ca="1" si="119"/>
        <v>0</v>
      </c>
      <c r="K924">
        <f t="shared" ca="1" si="119"/>
        <v>0</v>
      </c>
      <c r="L924" t="str">
        <f t="shared" ca="1" si="119"/>
        <v>'READY PE'!</v>
      </c>
      <c r="M924">
        <f t="shared" ca="1" si="119"/>
        <v>0</v>
      </c>
      <c r="N924">
        <f t="shared" ca="1" si="119"/>
        <v>0</v>
      </c>
      <c r="O924" t="str">
        <f t="shared" ca="1" si="125"/>
        <v>D:t</v>
      </c>
      <c r="P924" t="str">
        <f t="shared" ca="1" si="126"/>
        <v>D10:T10</v>
      </c>
    </row>
    <row r="925" spans="1:16">
      <c r="A925" t="str">
        <f t="shared" si="120"/>
        <v>12</v>
      </c>
      <c r="B925" t="str">
        <f t="shared" ca="1" si="121"/>
        <v>PE</v>
      </c>
      <c r="C925" t="s">
        <v>1189</v>
      </c>
      <c r="D925" t="s">
        <v>1369</v>
      </c>
      <c r="E925">
        <f t="shared" ca="1" si="122"/>
        <v>0</v>
      </c>
      <c r="H925" t="str">
        <f t="shared" ca="1" si="123"/>
        <v>'READY PE'!</v>
      </c>
      <c r="I925">
        <f t="shared" ca="1" si="124"/>
        <v>0</v>
      </c>
      <c r="J925">
        <f t="shared" ca="1" si="119"/>
        <v>0</v>
      </c>
      <c r="K925">
        <f t="shared" ca="1" si="119"/>
        <v>0</v>
      </c>
      <c r="L925" t="str">
        <f t="shared" ca="1" si="119"/>
        <v>'READY PE'!</v>
      </c>
      <c r="M925">
        <f t="shared" ca="1" si="119"/>
        <v>0</v>
      </c>
      <c r="N925">
        <f t="shared" ca="1" si="119"/>
        <v>0</v>
      </c>
      <c r="O925" t="str">
        <f t="shared" ca="1" si="125"/>
        <v>D:t</v>
      </c>
      <c r="P925" t="str">
        <f t="shared" ca="1" si="126"/>
        <v>D10:T10</v>
      </c>
    </row>
    <row r="926" spans="1:16">
      <c r="A926" t="str">
        <f t="shared" si="120"/>
        <v>12</v>
      </c>
      <c r="B926" t="str">
        <f t="shared" ca="1" si="121"/>
        <v>PE</v>
      </c>
      <c r="C926" t="s">
        <v>1190</v>
      </c>
      <c r="D926" t="s">
        <v>1370</v>
      </c>
      <c r="E926">
        <f t="shared" ca="1" si="122"/>
        <v>0</v>
      </c>
      <c r="H926" t="str">
        <f t="shared" ca="1" si="123"/>
        <v>'READY PE'!</v>
      </c>
      <c r="I926">
        <f t="shared" ca="1" si="124"/>
        <v>0</v>
      </c>
      <c r="J926">
        <f t="shared" ca="1" si="119"/>
        <v>0</v>
      </c>
      <c r="K926">
        <f t="shared" ca="1" si="119"/>
        <v>0</v>
      </c>
      <c r="L926" t="str">
        <f t="shared" ca="1" si="119"/>
        <v>'READY PE'!</v>
      </c>
      <c r="M926">
        <f t="shared" ca="1" si="119"/>
        <v>0</v>
      </c>
      <c r="N926">
        <f t="shared" ca="1" si="119"/>
        <v>0</v>
      </c>
      <c r="O926" t="str">
        <f t="shared" ca="1" si="125"/>
        <v>D:t</v>
      </c>
      <c r="P926" t="str">
        <f t="shared" ca="1" si="126"/>
        <v>D10:T10</v>
      </c>
    </row>
    <row r="927" spans="1:16">
      <c r="A927" t="str">
        <f t="shared" si="120"/>
        <v>12</v>
      </c>
      <c r="B927" t="str">
        <f t="shared" ca="1" si="121"/>
        <v>PE</v>
      </c>
      <c r="C927" t="s">
        <v>1191</v>
      </c>
      <c r="D927" t="s">
        <v>1371</v>
      </c>
      <c r="E927">
        <f t="shared" ca="1" si="122"/>
        <v>0</v>
      </c>
      <c r="H927" t="str">
        <f t="shared" ca="1" si="123"/>
        <v>'READY PE'!</v>
      </c>
      <c r="I927">
        <f t="shared" ca="1" si="124"/>
        <v>0</v>
      </c>
      <c r="J927">
        <f t="shared" ca="1" si="119"/>
        <v>0</v>
      </c>
      <c r="K927">
        <f t="shared" ca="1" si="119"/>
        <v>0</v>
      </c>
      <c r="L927" t="str">
        <f t="shared" ca="1" si="119"/>
        <v>'READY PE'!</v>
      </c>
      <c r="M927">
        <f t="shared" ca="1" si="119"/>
        <v>0</v>
      </c>
      <c r="N927">
        <f t="shared" ca="1" si="119"/>
        <v>0</v>
      </c>
      <c r="O927" t="str">
        <f t="shared" ca="1" si="125"/>
        <v>D:t</v>
      </c>
      <c r="P927" t="str">
        <f t="shared" ca="1" si="126"/>
        <v>D10:T10</v>
      </c>
    </row>
    <row r="928" spans="1:16">
      <c r="A928" t="str">
        <f t="shared" si="120"/>
        <v>12</v>
      </c>
      <c r="B928" t="str">
        <f t="shared" ca="1" si="121"/>
        <v>PE</v>
      </c>
      <c r="C928" t="s">
        <v>1192</v>
      </c>
      <c r="D928" t="s">
        <v>1372</v>
      </c>
      <c r="E928">
        <f t="shared" ca="1" si="122"/>
        <v>0</v>
      </c>
      <c r="H928" t="str">
        <f t="shared" ca="1" si="123"/>
        <v>'READY PE'!</v>
      </c>
      <c r="I928">
        <f t="shared" ca="1" si="124"/>
        <v>0</v>
      </c>
      <c r="J928">
        <f t="shared" ca="1" si="119"/>
        <v>0</v>
      </c>
      <c r="K928">
        <f t="shared" ca="1" si="119"/>
        <v>0</v>
      </c>
      <c r="L928" t="str">
        <f t="shared" ca="1" si="119"/>
        <v>'READY PE'!</v>
      </c>
      <c r="M928">
        <f t="shared" ca="1" si="119"/>
        <v>0</v>
      </c>
      <c r="N928">
        <f t="shared" ca="1" si="119"/>
        <v>0</v>
      </c>
      <c r="O928" t="str">
        <f t="shared" ca="1" si="125"/>
        <v>D:t</v>
      </c>
      <c r="P928" t="str">
        <f t="shared" ca="1" si="126"/>
        <v>D10:T10</v>
      </c>
    </row>
    <row r="929" spans="1:16">
      <c r="A929" t="str">
        <f t="shared" si="120"/>
        <v>12</v>
      </c>
      <c r="B929" t="str">
        <f t="shared" ca="1" si="121"/>
        <v>PE</v>
      </c>
      <c r="C929" t="s">
        <v>1193</v>
      </c>
      <c r="D929" t="s">
        <v>1373</v>
      </c>
      <c r="E929">
        <f t="shared" ca="1" si="122"/>
        <v>0</v>
      </c>
      <c r="H929" t="str">
        <f t="shared" ca="1" si="123"/>
        <v>'READY PE'!</v>
      </c>
      <c r="I929">
        <f t="shared" ca="1" si="124"/>
        <v>0</v>
      </c>
      <c r="J929">
        <f t="shared" ca="1" si="119"/>
        <v>0</v>
      </c>
      <c r="K929">
        <f t="shared" ca="1" si="119"/>
        <v>0</v>
      </c>
      <c r="L929" t="str">
        <f t="shared" ca="1" si="119"/>
        <v>'READY PE'!</v>
      </c>
      <c r="M929">
        <f t="shared" ca="1" si="119"/>
        <v>0</v>
      </c>
      <c r="N929">
        <f t="shared" ca="1" si="119"/>
        <v>0</v>
      </c>
      <c r="O929" t="str">
        <f t="shared" ca="1" si="125"/>
        <v>D:t</v>
      </c>
      <c r="P929" t="str">
        <f t="shared" ca="1" si="126"/>
        <v>D10:T10</v>
      </c>
    </row>
    <row r="930" spans="1:16">
      <c r="A930" t="str">
        <f t="shared" si="120"/>
        <v>12</v>
      </c>
      <c r="B930" t="str">
        <f t="shared" ca="1" si="121"/>
        <v>PE</v>
      </c>
      <c r="C930" t="s">
        <v>1194</v>
      </c>
      <c r="D930" t="s">
        <v>1374</v>
      </c>
      <c r="E930">
        <f t="shared" ca="1" si="122"/>
        <v>0</v>
      </c>
      <c r="H930" t="str">
        <f t="shared" ca="1" si="123"/>
        <v>'READY PE'!</v>
      </c>
      <c r="I930">
        <f t="shared" ca="1" si="124"/>
        <v>0</v>
      </c>
      <c r="J930">
        <f t="shared" ca="1" si="119"/>
        <v>0</v>
      </c>
      <c r="K930">
        <f t="shared" ca="1" si="119"/>
        <v>0</v>
      </c>
      <c r="L930" t="str">
        <f t="shared" ca="1" si="119"/>
        <v>'READY PE'!</v>
      </c>
      <c r="M930">
        <f t="shared" ca="1" si="119"/>
        <v>0</v>
      </c>
      <c r="N930">
        <f t="shared" ca="1" si="119"/>
        <v>0</v>
      </c>
      <c r="O930" t="str">
        <f t="shared" ca="1" si="125"/>
        <v>D:t</v>
      </c>
      <c r="P930" t="str">
        <f t="shared" ca="1" si="126"/>
        <v>D10:T10</v>
      </c>
    </row>
    <row r="931" spans="1:16">
      <c r="A931" t="str">
        <f t="shared" si="120"/>
        <v>12</v>
      </c>
      <c r="B931" t="str">
        <f t="shared" ca="1" si="121"/>
        <v>PE</v>
      </c>
      <c r="C931" t="s">
        <v>1195</v>
      </c>
      <c r="D931" t="s">
        <v>1375</v>
      </c>
      <c r="E931">
        <f t="shared" ca="1" si="122"/>
        <v>0</v>
      </c>
      <c r="H931" t="str">
        <f t="shared" ca="1" si="123"/>
        <v>'READY PE'!</v>
      </c>
      <c r="I931">
        <f t="shared" ca="1" si="124"/>
        <v>0</v>
      </c>
      <c r="J931">
        <f t="shared" ca="1" si="119"/>
        <v>0</v>
      </c>
      <c r="K931">
        <f t="shared" ca="1" si="119"/>
        <v>0</v>
      </c>
      <c r="L931" t="str">
        <f t="shared" ca="1" si="119"/>
        <v>'READY PE'!</v>
      </c>
      <c r="M931">
        <f t="shared" ca="1" si="119"/>
        <v>0</v>
      </c>
      <c r="N931">
        <f t="shared" ca="1" si="119"/>
        <v>0</v>
      </c>
      <c r="O931" t="str">
        <f t="shared" ca="1" si="125"/>
        <v>D:t</v>
      </c>
      <c r="P931" t="str">
        <f t="shared" ca="1" si="126"/>
        <v>D10:T10</v>
      </c>
    </row>
    <row r="932" spans="1:16">
      <c r="A932" t="str">
        <f t="shared" si="120"/>
        <v>12</v>
      </c>
      <c r="B932" t="str">
        <f t="shared" ca="1" si="121"/>
        <v>PE</v>
      </c>
      <c r="C932" t="s">
        <v>1196</v>
      </c>
      <c r="D932" t="s">
        <v>1376</v>
      </c>
      <c r="E932">
        <f t="shared" ca="1" si="122"/>
        <v>0</v>
      </c>
      <c r="H932" t="str">
        <f t="shared" ca="1" si="123"/>
        <v>'READY PE'!</v>
      </c>
      <c r="I932">
        <f t="shared" ca="1" si="124"/>
        <v>0</v>
      </c>
      <c r="J932">
        <f t="shared" ca="1" si="119"/>
        <v>0</v>
      </c>
      <c r="K932">
        <f t="shared" ca="1" si="119"/>
        <v>0</v>
      </c>
      <c r="L932" t="str">
        <f t="shared" ca="1" si="119"/>
        <v>'READY PE'!</v>
      </c>
      <c r="M932">
        <f t="shared" ca="1" si="119"/>
        <v>0</v>
      </c>
      <c r="N932">
        <f t="shared" ca="1" si="119"/>
        <v>0</v>
      </c>
      <c r="O932" t="str">
        <f t="shared" ca="1" si="125"/>
        <v>D:t</v>
      </c>
      <c r="P932" t="str">
        <f t="shared" ca="1" si="126"/>
        <v>D10:T10</v>
      </c>
    </row>
    <row r="933" spans="1:16">
      <c r="A933" t="str">
        <f t="shared" si="120"/>
        <v>12</v>
      </c>
      <c r="B933" t="str">
        <f t="shared" ca="1" si="121"/>
        <v>PE</v>
      </c>
      <c r="C933" t="s">
        <v>1197</v>
      </c>
      <c r="D933" t="s">
        <v>1377</v>
      </c>
      <c r="E933">
        <f t="shared" ca="1" si="122"/>
        <v>0</v>
      </c>
      <c r="H933" t="str">
        <f t="shared" ca="1" si="123"/>
        <v>'READY PE'!</v>
      </c>
      <c r="I933">
        <f t="shared" ca="1" si="124"/>
        <v>0</v>
      </c>
      <c r="J933">
        <f t="shared" ca="1" si="119"/>
        <v>0</v>
      </c>
      <c r="K933">
        <f t="shared" ca="1" si="119"/>
        <v>0</v>
      </c>
      <c r="L933" t="str">
        <f t="shared" ca="1" si="119"/>
        <v>'READY PE'!</v>
      </c>
      <c r="M933">
        <f t="shared" ca="1" si="119"/>
        <v>0</v>
      </c>
      <c r="N933">
        <f t="shared" ca="1" si="119"/>
        <v>0</v>
      </c>
      <c r="O933" t="str">
        <f t="shared" ca="1" si="125"/>
        <v>D:t</v>
      </c>
      <c r="P933" t="str">
        <f t="shared" ca="1" si="126"/>
        <v>D10:T10</v>
      </c>
    </row>
    <row r="934" spans="1:16">
      <c r="A934" t="str">
        <f t="shared" si="120"/>
        <v>12</v>
      </c>
      <c r="B934" t="str">
        <f t="shared" ca="1" si="121"/>
        <v>PE</v>
      </c>
      <c r="C934" t="s">
        <v>1198</v>
      </c>
      <c r="D934" t="s">
        <v>1378</v>
      </c>
      <c r="E934">
        <f t="shared" ca="1" si="122"/>
        <v>0</v>
      </c>
      <c r="H934" t="str">
        <f t="shared" ca="1" si="123"/>
        <v>'READY PE'!</v>
      </c>
      <c r="I934">
        <f t="shared" ca="1" si="124"/>
        <v>0</v>
      </c>
      <c r="J934">
        <f t="shared" ca="1" si="119"/>
        <v>0</v>
      </c>
      <c r="K934">
        <f t="shared" ca="1" si="119"/>
        <v>0</v>
      </c>
      <c r="L934" t="str">
        <f t="shared" ca="1" si="119"/>
        <v>'READY PE'!</v>
      </c>
      <c r="M934">
        <f t="shared" ca="1" si="119"/>
        <v>0</v>
      </c>
      <c r="N934">
        <f t="shared" ca="1" si="119"/>
        <v>0</v>
      </c>
      <c r="O934" t="str">
        <f t="shared" ca="1" si="125"/>
        <v>D:t</v>
      </c>
      <c r="P934" t="str">
        <f t="shared" ca="1" si="126"/>
        <v>D10:T10</v>
      </c>
    </row>
    <row r="935" spans="1:16">
      <c r="A935" t="str">
        <f t="shared" si="120"/>
        <v>12</v>
      </c>
      <c r="B935" t="str">
        <f t="shared" ca="1" si="121"/>
        <v>PE</v>
      </c>
      <c r="C935" t="s">
        <v>1199</v>
      </c>
      <c r="D935" t="s">
        <v>1379</v>
      </c>
      <c r="E935">
        <f t="shared" ca="1" si="122"/>
        <v>0</v>
      </c>
      <c r="H935" t="str">
        <f t="shared" ca="1" si="123"/>
        <v>'READY PE'!</v>
      </c>
      <c r="I935">
        <f t="shared" ca="1" si="124"/>
        <v>0</v>
      </c>
      <c r="J935">
        <f t="shared" ca="1" si="119"/>
        <v>0</v>
      </c>
      <c r="K935">
        <f t="shared" ca="1" si="119"/>
        <v>0</v>
      </c>
      <c r="L935" t="str">
        <f t="shared" ca="1" si="119"/>
        <v>'READY PE'!</v>
      </c>
      <c r="M935">
        <f t="shared" ca="1" si="119"/>
        <v>0</v>
      </c>
      <c r="N935">
        <f t="shared" ca="1" si="119"/>
        <v>0</v>
      </c>
      <c r="O935" t="str">
        <f t="shared" ca="1" si="125"/>
        <v>D:t</v>
      </c>
      <c r="P935" t="str">
        <f t="shared" ca="1" si="126"/>
        <v>D10:T10</v>
      </c>
    </row>
    <row r="936" spans="1:16">
      <c r="A936" t="str">
        <f t="shared" si="120"/>
        <v>12</v>
      </c>
      <c r="B936" t="str">
        <f t="shared" ca="1" si="121"/>
        <v>PE</v>
      </c>
      <c r="C936" t="s">
        <v>1200</v>
      </c>
      <c r="D936" t="s">
        <v>1380</v>
      </c>
      <c r="E936">
        <f t="shared" ca="1" si="122"/>
        <v>0</v>
      </c>
      <c r="H936" t="str">
        <f t="shared" ca="1" si="123"/>
        <v>'READY PE'!</v>
      </c>
      <c r="I936">
        <f t="shared" ca="1" si="124"/>
        <v>0</v>
      </c>
      <c r="J936">
        <f t="shared" ca="1" si="119"/>
        <v>0</v>
      </c>
      <c r="K936">
        <f t="shared" ca="1" si="119"/>
        <v>0</v>
      </c>
      <c r="L936" t="str">
        <f t="shared" ca="1" si="119"/>
        <v>'READY PE'!</v>
      </c>
      <c r="M936">
        <f t="shared" ca="1" si="119"/>
        <v>0</v>
      </c>
      <c r="N936">
        <f t="shared" ca="1" si="119"/>
        <v>0</v>
      </c>
      <c r="O936" t="str">
        <f t="shared" ca="1" si="125"/>
        <v>D:t</v>
      </c>
      <c r="P936" t="str">
        <f t="shared" ca="1" si="126"/>
        <v>D10:T10</v>
      </c>
    </row>
    <row r="937" spans="1:16">
      <c r="A937" t="str">
        <f t="shared" si="120"/>
        <v>12</v>
      </c>
      <c r="B937" t="str">
        <f t="shared" ca="1" si="121"/>
        <v>PE</v>
      </c>
      <c r="C937" t="s">
        <v>1201</v>
      </c>
      <c r="D937" t="s">
        <v>1381</v>
      </c>
      <c r="E937">
        <f t="shared" ca="1" si="122"/>
        <v>0</v>
      </c>
      <c r="H937" t="str">
        <f t="shared" ca="1" si="123"/>
        <v>'READY PE'!</v>
      </c>
      <c r="I937">
        <f t="shared" ca="1" si="124"/>
        <v>0</v>
      </c>
      <c r="J937">
        <f t="shared" ca="1" si="119"/>
        <v>0</v>
      </c>
      <c r="K937">
        <f t="shared" ca="1" si="119"/>
        <v>0</v>
      </c>
      <c r="L937" t="str">
        <f t="shared" ca="1" si="119"/>
        <v>'READY PE'!</v>
      </c>
      <c r="M937">
        <f t="shared" ca="1" si="119"/>
        <v>0</v>
      </c>
      <c r="N937">
        <f t="shared" ca="1" si="119"/>
        <v>0</v>
      </c>
      <c r="O937" t="str">
        <f t="shared" ca="1" si="125"/>
        <v>D:t</v>
      </c>
      <c r="P937" t="str">
        <f t="shared" ca="1" si="126"/>
        <v>D10:T10</v>
      </c>
    </row>
    <row r="938" spans="1:16">
      <c r="A938" t="str">
        <f t="shared" si="120"/>
        <v>14</v>
      </c>
      <c r="B938" t="str">
        <f t="shared" ca="1" si="121"/>
        <v>PE</v>
      </c>
      <c r="C938" t="s">
        <v>1182</v>
      </c>
      <c r="D938" t="s">
        <v>1382</v>
      </c>
      <c r="E938">
        <f t="shared" ca="1" si="122"/>
        <v>0</v>
      </c>
      <c r="H938" t="str">
        <f t="shared" ca="1" si="123"/>
        <v>'READY PE'!</v>
      </c>
      <c r="I938">
        <f t="shared" ca="1" si="124"/>
        <v>0</v>
      </c>
      <c r="J938">
        <f t="shared" ca="1" si="119"/>
        <v>0</v>
      </c>
      <c r="K938">
        <f t="shared" ca="1" si="119"/>
        <v>0</v>
      </c>
      <c r="L938" t="str">
        <f t="shared" ca="1" si="119"/>
        <v>'READY PE'!</v>
      </c>
      <c r="M938">
        <f t="shared" ca="1" si="119"/>
        <v>0</v>
      </c>
      <c r="N938">
        <f t="shared" ca="1" si="119"/>
        <v>0</v>
      </c>
      <c r="O938" t="str">
        <f t="shared" ca="1" si="125"/>
        <v>D:t</v>
      </c>
      <c r="P938" t="str">
        <f t="shared" ca="1" si="126"/>
        <v>D10:T10</v>
      </c>
    </row>
    <row r="939" spans="1:16">
      <c r="A939" t="str">
        <f t="shared" si="120"/>
        <v>14</v>
      </c>
      <c r="B939" t="str">
        <f t="shared" ca="1" si="121"/>
        <v>PE</v>
      </c>
      <c r="C939" t="s">
        <v>1183</v>
      </c>
      <c r="D939" t="s">
        <v>1383</v>
      </c>
      <c r="E939">
        <f t="shared" ca="1" si="122"/>
        <v>0</v>
      </c>
      <c r="H939" t="str">
        <f t="shared" ca="1" si="123"/>
        <v>'READY PE'!</v>
      </c>
      <c r="I939">
        <f t="shared" ca="1" si="124"/>
        <v>0</v>
      </c>
      <c r="J939">
        <f t="shared" ca="1" si="119"/>
        <v>0</v>
      </c>
      <c r="K939">
        <f t="shared" ca="1" si="119"/>
        <v>0</v>
      </c>
      <c r="L939" t="str">
        <f t="shared" ca="1" si="119"/>
        <v>'READY PE'!</v>
      </c>
      <c r="M939">
        <f t="shared" ca="1" si="119"/>
        <v>0</v>
      </c>
      <c r="N939">
        <f t="shared" ca="1" si="119"/>
        <v>0</v>
      </c>
      <c r="O939" t="str">
        <f t="shared" ca="1" si="125"/>
        <v>D:t</v>
      </c>
      <c r="P939" t="str">
        <f t="shared" ca="1" si="126"/>
        <v>D10:T10</v>
      </c>
    </row>
    <row r="940" spans="1:16">
      <c r="A940" t="str">
        <f t="shared" si="120"/>
        <v>14</v>
      </c>
      <c r="B940" t="str">
        <f t="shared" ca="1" si="121"/>
        <v>PE</v>
      </c>
      <c r="C940" t="s">
        <v>1184</v>
      </c>
      <c r="D940" t="s">
        <v>1384</v>
      </c>
      <c r="E940">
        <f t="shared" ca="1" si="122"/>
        <v>0</v>
      </c>
      <c r="H940" t="str">
        <f t="shared" ca="1" si="123"/>
        <v>'READY PE'!</v>
      </c>
      <c r="I940">
        <f t="shared" ca="1" si="124"/>
        <v>0</v>
      </c>
      <c r="J940">
        <f t="shared" ca="1" si="119"/>
        <v>0</v>
      </c>
      <c r="K940">
        <f t="shared" ca="1" si="119"/>
        <v>0</v>
      </c>
      <c r="L940" t="str">
        <f t="shared" ca="1" si="119"/>
        <v>'READY PE'!</v>
      </c>
      <c r="M940">
        <f t="shared" ca="1" si="119"/>
        <v>0</v>
      </c>
      <c r="N940">
        <f t="shared" ca="1" si="119"/>
        <v>0</v>
      </c>
      <c r="O940" t="str">
        <f t="shared" ca="1" si="125"/>
        <v>D:t</v>
      </c>
      <c r="P940" t="str">
        <f t="shared" ca="1" si="126"/>
        <v>D10:T10</v>
      </c>
    </row>
    <row r="941" spans="1:16">
      <c r="A941" t="str">
        <f t="shared" si="120"/>
        <v>14</v>
      </c>
      <c r="B941" t="str">
        <f t="shared" ca="1" si="121"/>
        <v>PE</v>
      </c>
      <c r="C941" t="s">
        <v>1185</v>
      </c>
      <c r="D941" t="s">
        <v>1385</v>
      </c>
      <c r="E941">
        <f t="shared" ca="1" si="122"/>
        <v>0</v>
      </c>
      <c r="H941" t="str">
        <f t="shared" ca="1" si="123"/>
        <v>'READY PE'!</v>
      </c>
      <c r="I941">
        <f t="shared" ca="1" si="124"/>
        <v>0</v>
      </c>
      <c r="J941">
        <f t="shared" ca="1" si="119"/>
        <v>0</v>
      </c>
      <c r="K941">
        <f t="shared" ca="1" si="119"/>
        <v>0</v>
      </c>
      <c r="L941" t="str">
        <f t="shared" ca="1" si="119"/>
        <v>'READY PE'!</v>
      </c>
      <c r="M941">
        <f t="shared" ca="1" si="119"/>
        <v>0</v>
      </c>
      <c r="N941">
        <f t="shared" ca="1" si="119"/>
        <v>0</v>
      </c>
      <c r="O941" t="str">
        <f t="shared" ca="1" si="125"/>
        <v>D:t</v>
      </c>
      <c r="P941" t="str">
        <f t="shared" ca="1" si="126"/>
        <v>D10:T10</v>
      </c>
    </row>
    <row r="942" spans="1:16">
      <c r="A942" t="str">
        <f t="shared" si="120"/>
        <v>14</v>
      </c>
      <c r="B942" t="str">
        <f t="shared" ca="1" si="121"/>
        <v>PE</v>
      </c>
      <c r="C942" t="s">
        <v>1186</v>
      </c>
      <c r="D942" t="s">
        <v>1386</v>
      </c>
      <c r="E942">
        <f t="shared" ca="1" si="122"/>
        <v>0</v>
      </c>
      <c r="H942" t="str">
        <f t="shared" ca="1" si="123"/>
        <v>'READY PE'!</v>
      </c>
      <c r="I942">
        <f t="shared" ca="1" si="124"/>
        <v>0</v>
      </c>
      <c r="J942">
        <f t="shared" ca="1" si="119"/>
        <v>0</v>
      </c>
      <c r="K942">
        <f t="shared" ca="1" si="119"/>
        <v>0</v>
      </c>
      <c r="L942" t="str">
        <f t="shared" ca="1" si="119"/>
        <v>'READY PE'!</v>
      </c>
      <c r="M942">
        <f t="shared" ca="1" si="119"/>
        <v>0</v>
      </c>
      <c r="N942">
        <f t="shared" ca="1" si="119"/>
        <v>0</v>
      </c>
      <c r="O942" t="str">
        <f t="shared" ca="1" si="125"/>
        <v>D:t</v>
      </c>
      <c r="P942" t="str">
        <f t="shared" ca="1" si="126"/>
        <v>D10:T10</v>
      </c>
    </row>
    <row r="943" spans="1:16">
      <c r="A943" t="str">
        <f t="shared" si="120"/>
        <v>14</v>
      </c>
      <c r="B943" t="str">
        <f t="shared" ca="1" si="121"/>
        <v>PE</v>
      </c>
      <c r="C943" t="s">
        <v>1187</v>
      </c>
      <c r="D943" t="s">
        <v>1387</v>
      </c>
      <c r="E943">
        <f t="shared" ca="1" si="122"/>
        <v>0</v>
      </c>
      <c r="H943" t="str">
        <f t="shared" ca="1" si="123"/>
        <v>'READY PE'!</v>
      </c>
      <c r="I943">
        <f t="shared" ca="1" si="124"/>
        <v>0</v>
      </c>
      <c r="J943">
        <f t="shared" ca="1" si="119"/>
        <v>0</v>
      </c>
      <c r="K943">
        <f t="shared" ca="1" si="119"/>
        <v>0</v>
      </c>
      <c r="L943" t="str">
        <f t="shared" ca="1" si="119"/>
        <v>'READY PE'!</v>
      </c>
      <c r="M943">
        <f t="shared" ca="1" si="119"/>
        <v>0</v>
      </c>
      <c r="N943">
        <f t="shared" ca="1" si="119"/>
        <v>0</v>
      </c>
      <c r="O943" t="str">
        <f t="shared" ca="1" si="125"/>
        <v>D:t</v>
      </c>
      <c r="P943" t="str">
        <f t="shared" ca="1" si="126"/>
        <v>D10:T10</v>
      </c>
    </row>
    <row r="944" spans="1:16">
      <c r="A944" t="str">
        <f t="shared" si="120"/>
        <v>14</v>
      </c>
      <c r="B944" t="str">
        <f t="shared" ca="1" si="121"/>
        <v>PE</v>
      </c>
      <c r="C944" t="s">
        <v>1188</v>
      </c>
      <c r="D944" t="s">
        <v>1388</v>
      </c>
      <c r="E944">
        <f t="shared" ca="1" si="122"/>
        <v>0</v>
      </c>
      <c r="H944" t="str">
        <f t="shared" ca="1" si="123"/>
        <v>'READY PE'!</v>
      </c>
      <c r="I944">
        <f t="shared" ca="1" si="124"/>
        <v>0</v>
      </c>
      <c r="J944">
        <f t="shared" ca="1" si="119"/>
        <v>0</v>
      </c>
      <c r="K944">
        <f t="shared" ca="1" si="119"/>
        <v>0</v>
      </c>
      <c r="L944" t="str">
        <f t="shared" ca="1" si="119"/>
        <v>'READY PE'!</v>
      </c>
      <c r="M944">
        <f t="shared" ca="1" si="119"/>
        <v>0</v>
      </c>
      <c r="N944">
        <f t="shared" ca="1" si="119"/>
        <v>0</v>
      </c>
      <c r="O944" t="str">
        <f t="shared" ca="1" si="125"/>
        <v>D:t</v>
      </c>
      <c r="P944" t="str">
        <f t="shared" ca="1" si="126"/>
        <v>D10:T10</v>
      </c>
    </row>
    <row r="945" spans="1:16">
      <c r="A945" t="str">
        <f t="shared" si="120"/>
        <v>14</v>
      </c>
      <c r="B945" t="str">
        <f t="shared" ca="1" si="121"/>
        <v>PE</v>
      </c>
      <c r="C945" t="s">
        <v>1189</v>
      </c>
      <c r="D945" t="s">
        <v>1389</v>
      </c>
      <c r="E945">
        <f t="shared" ca="1" si="122"/>
        <v>0</v>
      </c>
      <c r="H945" t="str">
        <f t="shared" ca="1" si="123"/>
        <v>'READY PE'!</v>
      </c>
      <c r="I945">
        <f t="shared" ca="1" si="124"/>
        <v>0</v>
      </c>
      <c r="J945">
        <f t="shared" ca="1" si="119"/>
        <v>0</v>
      </c>
      <c r="K945">
        <f t="shared" ca="1" si="119"/>
        <v>0</v>
      </c>
      <c r="L945" t="str">
        <f t="shared" ca="1" si="119"/>
        <v>'READY PE'!</v>
      </c>
      <c r="M945">
        <f t="shared" ca="1" si="119"/>
        <v>0</v>
      </c>
      <c r="N945">
        <f t="shared" ca="1" si="119"/>
        <v>0</v>
      </c>
      <c r="O945" t="str">
        <f t="shared" ca="1" si="125"/>
        <v>D:t</v>
      </c>
      <c r="P945" t="str">
        <f t="shared" ca="1" si="126"/>
        <v>D10:T10</v>
      </c>
    </row>
    <row r="946" spans="1:16">
      <c r="A946" t="str">
        <f t="shared" si="120"/>
        <v>14</v>
      </c>
      <c r="B946" t="str">
        <f t="shared" ca="1" si="121"/>
        <v>PE</v>
      </c>
      <c r="C946" t="s">
        <v>1190</v>
      </c>
      <c r="D946" t="s">
        <v>1390</v>
      </c>
      <c r="E946">
        <f t="shared" ca="1" si="122"/>
        <v>0</v>
      </c>
      <c r="H946" t="str">
        <f t="shared" ca="1" si="123"/>
        <v>'READY PE'!</v>
      </c>
      <c r="I946">
        <f t="shared" ca="1" si="124"/>
        <v>0</v>
      </c>
      <c r="J946">
        <f t="shared" ca="1" si="119"/>
        <v>0</v>
      </c>
      <c r="K946">
        <f t="shared" ca="1" si="119"/>
        <v>0</v>
      </c>
      <c r="L946" t="str">
        <f t="shared" ca="1" si="119"/>
        <v>'READY PE'!</v>
      </c>
      <c r="M946">
        <f t="shared" ca="1" si="119"/>
        <v>0</v>
      </c>
      <c r="N946">
        <f t="shared" ca="1" si="119"/>
        <v>0</v>
      </c>
      <c r="O946" t="str">
        <f t="shared" ca="1" si="125"/>
        <v>D:t</v>
      </c>
      <c r="P946" t="str">
        <f t="shared" ca="1" si="126"/>
        <v>D10:T10</v>
      </c>
    </row>
    <row r="947" spans="1:16">
      <c r="A947" t="str">
        <f t="shared" si="120"/>
        <v>14</v>
      </c>
      <c r="B947" t="str">
        <f t="shared" ca="1" si="121"/>
        <v>PE</v>
      </c>
      <c r="C947" t="s">
        <v>1191</v>
      </c>
      <c r="D947" t="s">
        <v>1391</v>
      </c>
      <c r="E947">
        <f t="shared" ca="1" si="122"/>
        <v>0</v>
      </c>
      <c r="H947" t="str">
        <f t="shared" ca="1" si="123"/>
        <v>'READY PE'!</v>
      </c>
      <c r="I947">
        <f t="shared" ca="1" si="124"/>
        <v>0</v>
      </c>
      <c r="J947">
        <f t="shared" ca="1" si="119"/>
        <v>0</v>
      </c>
      <c r="K947">
        <f t="shared" ca="1" si="119"/>
        <v>0</v>
      </c>
      <c r="L947" t="str">
        <f t="shared" ca="1" si="119"/>
        <v>'READY PE'!</v>
      </c>
      <c r="M947">
        <f t="shared" ca="1" si="119"/>
        <v>0</v>
      </c>
      <c r="N947">
        <f t="shared" ca="1" si="119"/>
        <v>0</v>
      </c>
      <c r="O947" t="str">
        <f t="shared" ca="1" si="125"/>
        <v>D:t</v>
      </c>
      <c r="P947" t="str">
        <f t="shared" ca="1" si="126"/>
        <v>D10:T10</v>
      </c>
    </row>
    <row r="948" spans="1:16">
      <c r="A948" t="str">
        <f t="shared" si="120"/>
        <v>14</v>
      </c>
      <c r="B948" t="str">
        <f t="shared" ca="1" si="121"/>
        <v>PE</v>
      </c>
      <c r="C948" t="s">
        <v>1192</v>
      </c>
      <c r="D948" t="s">
        <v>1392</v>
      </c>
      <c r="E948">
        <f t="shared" ca="1" si="122"/>
        <v>0</v>
      </c>
      <c r="H948" t="str">
        <f t="shared" ca="1" si="123"/>
        <v>'READY PE'!</v>
      </c>
      <c r="I948">
        <f t="shared" ca="1" si="124"/>
        <v>0</v>
      </c>
      <c r="J948">
        <f t="shared" ca="1" si="119"/>
        <v>0</v>
      </c>
      <c r="K948">
        <f t="shared" ca="1" si="119"/>
        <v>0</v>
      </c>
      <c r="L948" t="str">
        <f t="shared" ca="1" si="119"/>
        <v>'READY PE'!</v>
      </c>
      <c r="M948">
        <f t="shared" ca="1" si="119"/>
        <v>0</v>
      </c>
      <c r="N948">
        <f t="shared" ca="1" si="119"/>
        <v>0</v>
      </c>
      <c r="O948" t="str">
        <f t="shared" ca="1" si="125"/>
        <v>D:t</v>
      </c>
      <c r="P948" t="str">
        <f t="shared" ca="1" si="126"/>
        <v>D10:T10</v>
      </c>
    </row>
    <row r="949" spans="1:16">
      <c r="A949" t="str">
        <f t="shared" si="120"/>
        <v>14</v>
      </c>
      <c r="B949" t="str">
        <f t="shared" ca="1" si="121"/>
        <v>PE</v>
      </c>
      <c r="C949" t="s">
        <v>1193</v>
      </c>
      <c r="D949" t="s">
        <v>1393</v>
      </c>
      <c r="E949">
        <f t="shared" ca="1" si="122"/>
        <v>0</v>
      </c>
      <c r="H949" t="str">
        <f t="shared" ca="1" si="123"/>
        <v>'READY PE'!</v>
      </c>
      <c r="I949">
        <f t="shared" ca="1" si="124"/>
        <v>0</v>
      </c>
      <c r="J949">
        <f t="shared" ref="J949:N999" ca="1" si="127">IF(IFERROR(VLOOKUP($C949,INDIRECT(J$14&amp;"D:D"),1,FALSE),0)&lt;&gt;0,J$14,0)</f>
        <v>0</v>
      </c>
      <c r="K949">
        <f t="shared" ca="1" si="127"/>
        <v>0</v>
      </c>
      <c r="L949" t="str">
        <f t="shared" ca="1" si="127"/>
        <v>'READY PE'!</v>
      </c>
      <c r="M949">
        <f t="shared" ca="1" si="127"/>
        <v>0</v>
      </c>
      <c r="N949">
        <f t="shared" ca="1" si="127"/>
        <v>0</v>
      </c>
      <c r="O949" t="str">
        <f t="shared" ca="1" si="125"/>
        <v>D:t</v>
      </c>
      <c r="P949" t="str">
        <f t="shared" ca="1" si="126"/>
        <v>D10:T10</v>
      </c>
    </row>
    <row r="950" spans="1:16">
      <c r="A950" t="str">
        <f t="shared" si="120"/>
        <v>14</v>
      </c>
      <c r="B950" t="str">
        <f t="shared" ca="1" si="121"/>
        <v>PE</v>
      </c>
      <c r="C950" t="s">
        <v>1194</v>
      </c>
      <c r="D950" t="s">
        <v>1394</v>
      </c>
      <c r="E950">
        <f t="shared" ca="1" si="122"/>
        <v>0</v>
      </c>
      <c r="H950" t="str">
        <f t="shared" ca="1" si="123"/>
        <v>'READY PE'!</v>
      </c>
      <c r="I950">
        <f t="shared" ca="1" si="124"/>
        <v>0</v>
      </c>
      <c r="J950">
        <f t="shared" ca="1" si="127"/>
        <v>0</v>
      </c>
      <c r="K950">
        <f t="shared" ca="1" si="127"/>
        <v>0</v>
      </c>
      <c r="L950" t="str">
        <f t="shared" ca="1" si="127"/>
        <v>'READY PE'!</v>
      </c>
      <c r="M950">
        <f t="shared" ca="1" si="127"/>
        <v>0</v>
      </c>
      <c r="N950">
        <f t="shared" ca="1" si="127"/>
        <v>0</v>
      </c>
      <c r="O950" t="str">
        <f t="shared" ca="1" si="125"/>
        <v>D:t</v>
      </c>
      <c r="P950" t="str">
        <f t="shared" ca="1" si="126"/>
        <v>D10:T10</v>
      </c>
    </row>
    <row r="951" spans="1:16">
      <c r="A951" t="str">
        <f t="shared" si="120"/>
        <v>14</v>
      </c>
      <c r="B951" t="str">
        <f t="shared" ca="1" si="121"/>
        <v>PE</v>
      </c>
      <c r="C951" t="s">
        <v>1195</v>
      </c>
      <c r="D951" t="s">
        <v>1395</v>
      </c>
      <c r="E951">
        <f t="shared" ca="1" si="122"/>
        <v>0</v>
      </c>
      <c r="H951" t="str">
        <f t="shared" ca="1" si="123"/>
        <v>'READY PE'!</v>
      </c>
      <c r="I951">
        <f t="shared" ca="1" si="124"/>
        <v>0</v>
      </c>
      <c r="J951">
        <f t="shared" ca="1" si="127"/>
        <v>0</v>
      </c>
      <c r="K951">
        <f t="shared" ca="1" si="127"/>
        <v>0</v>
      </c>
      <c r="L951" t="str">
        <f t="shared" ca="1" si="127"/>
        <v>'READY PE'!</v>
      </c>
      <c r="M951">
        <f t="shared" ca="1" si="127"/>
        <v>0</v>
      </c>
      <c r="N951">
        <f t="shared" ca="1" si="127"/>
        <v>0</v>
      </c>
      <c r="O951" t="str">
        <f t="shared" ca="1" si="125"/>
        <v>D:t</v>
      </c>
      <c r="P951" t="str">
        <f t="shared" ca="1" si="126"/>
        <v>D10:T10</v>
      </c>
    </row>
    <row r="952" spans="1:16">
      <c r="A952" t="str">
        <f t="shared" si="120"/>
        <v>14</v>
      </c>
      <c r="B952" t="str">
        <f t="shared" ca="1" si="121"/>
        <v>PE</v>
      </c>
      <c r="C952" t="s">
        <v>1196</v>
      </c>
      <c r="D952" t="s">
        <v>1396</v>
      </c>
      <c r="E952">
        <f t="shared" ca="1" si="122"/>
        <v>0</v>
      </c>
      <c r="H952" t="str">
        <f t="shared" ca="1" si="123"/>
        <v>'READY PE'!</v>
      </c>
      <c r="I952">
        <f t="shared" ca="1" si="124"/>
        <v>0</v>
      </c>
      <c r="J952">
        <f t="shared" ca="1" si="127"/>
        <v>0</v>
      </c>
      <c r="K952">
        <f t="shared" ca="1" si="127"/>
        <v>0</v>
      </c>
      <c r="L952" t="str">
        <f t="shared" ca="1" si="127"/>
        <v>'READY PE'!</v>
      </c>
      <c r="M952">
        <f t="shared" ca="1" si="127"/>
        <v>0</v>
      </c>
      <c r="N952">
        <f t="shared" ca="1" si="127"/>
        <v>0</v>
      </c>
      <c r="O952" t="str">
        <f t="shared" ca="1" si="125"/>
        <v>D:t</v>
      </c>
      <c r="P952" t="str">
        <f t="shared" ca="1" si="126"/>
        <v>D10:T10</v>
      </c>
    </row>
    <row r="953" spans="1:16">
      <c r="A953" t="str">
        <f t="shared" si="120"/>
        <v>14</v>
      </c>
      <c r="B953" t="str">
        <f t="shared" ca="1" si="121"/>
        <v>PE</v>
      </c>
      <c r="C953" t="s">
        <v>1197</v>
      </c>
      <c r="D953" t="s">
        <v>1397</v>
      </c>
      <c r="E953">
        <f t="shared" ca="1" si="122"/>
        <v>0</v>
      </c>
      <c r="H953" t="str">
        <f t="shared" ca="1" si="123"/>
        <v>'READY PE'!</v>
      </c>
      <c r="I953">
        <f t="shared" ca="1" si="124"/>
        <v>0</v>
      </c>
      <c r="J953">
        <f t="shared" ca="1" si="127"/>
        <v>0</v>
      </c>
      <c r="K953">
        <f t="shared" ca="1" si="127"/>
        <v>0</v>
      </c>
      <c r="L953" t="str">
        <f t="shared" ca="1" si="127"/>
        <v>'READY PE'!</v>
      </c>
      <c r="M953">
        <f t="shared" ca="1" si="127"/>
        <v>0</v>
      </c>
      <c r="N953">
        <f t="shared" ca="1" si="127"/>
        <v>0</v>
      </c>
      <c r="O953" t="str">
        <f t="shared" ca="1" si="125"/>
        <v>D:t</v>
      </c>
      <c r="P953" t="str">
        <f t="shared" ca="1" si="126"/>
        <v>D10:T10</v>
      </c>
    </row>
    <row r="954" spans="1:16">
      <c r="A954" t="str">
        <f t="shared" si="120"/>
        <v>14</v>
      </c>
      <c r="B954" t="str">
        <f t="shared" ca="1" si="121"/>
        <v>PE</v>
      </c>
      <c r="C954" t="s">
        <v>1198</v>
      </c>
      <c r="D954" t="s">
        <v>1398</v>
      </c>
      <c r="E954">
        <f t="shared" ca="1" si="122"/>
        <v>0</v>
      </c>
      <c r="H954" t="str">
        <f t="shared" ca="1" si="123"/>
        <v>'READY PE'!</v>
      </c>
      <c r="I954">
        <f t="shared" ca="1" si="124"/>
        <v>0</v>
      </c>
      <c r="J954">
        <f t="shared" ca="1" si="127"/>
        <v>0</v>
      </c>
      <c r="K954">
        <f t="shared" ca="1" si="127"/>
        <v>0</v>
      </c>
      <c r="L954" t="str">
        <f t="shared" ca="1" si="127"/>
        <v>'READY PE'!</v>
      </c>
      <c r="M954">
        <f t="shared" ca="1" si="127"/>
        <v>0</v>
      </c>
      <c r="N954">
        <f t="shared" ca="1" si="127"/>
        <v>0</v>
      </c>
      <c r="O954" t="str">
        <f t="shared" ca="1" si="125"/>
        <v>D:t</v>
      </c>
      <c r="P954" t="str">
        <f t="shared" ca="1" si="126"/>
        <v>D10:T10</v>
      </c>
    </row>
    <row r="955" spans="1:16">
      <c r="A955" t="str">
        <f t="shared" si="120"/>
        <v>14</v>
      </c>
      <c r="B955" t="str">
        <f t="shared" ca="1" si="121"/>
        <v>PE</v>
      </c>
      <c r="C955" t="s">
        <v>1199</v>
      </c>
      <c r="D955" t="s">
        <v>1399</v>
      </c>
      <c r="E955">
        <f t="shared" ca="1" si="122"/>
        <v>0</v>
      </c>
      <c r="H955" t="str">
        <f t="shared" ca="1" si="123"/>
        <v>'READY PE'!</v>
      </c>
      <c r="I955">
        <f t="shared" ca="1" si="124"/>
        <v>0</v>
      </c>
      <c r="J955">
        <f t="shared" ca="1" si="127"/>
        <v>0</v>
      </c>
      <c r="K955">
        <f t="shared" ca="1" si="127"/>
        <v>0</v>
      </c>
      <c r="L955" t="str">
        <f t="shared" ca="1" si="127"/>
        <v>'READY PE'!</v>
      </c>
      <c r="M955">
        <f t="shared" ca="1" si="127"/>
        <v>0</v>
      </c>
      <c r="N955">
        <f t="shared" ca="1" si="127"/>
        <v>0</v>
      </c>
      <c r="O955" t="str">
        <f t="shared" ca="1" si="125"/>
        <v>D:t</v>
      </c>
      <c r="P955" t="str">
        <f t="shared" ca="1" si="126"/>
        <v>D10:T10</v>
      </c>
    </row>
    <row r="956" spans="1:16">
      <c r="A956" t="str">
        <f t="shared" si="120"/>
        <v>14</v>
      </c>
      <c r="B956" t="str">
        <f t="shared" ca="1" si="121"/>
        <v>PE</v>
      </c>
      <c r="C956" t="s">
        <v>1200</v>
      </c>
      <c r="D956" t="s">
        <v>1400</v>
      </c>
      <c r="E956">
        <f t="shared" ca="1" si="122"/>
        <v>0</v>
      </c>
      <c r="H956" t="str">
        <f t="shared" ca="1" si="123"/>
        <v>'READY PE'!</v>
      </c>
      <c r="I956">
        <f t="shared" ca="1" si="124"/>
        <v>0</v>
      </c>
      <c r="J956">
        <f t="shared" ca="1" si="127"/>
        <v>0</v>
      </c>
      <c r="K956">
        <f t="shared" ca="1" si="127"/>
        <v>0</v>
      </c>
      <c r="L956" t="str">
        <f t="shared" ca="1" si="127"/>
        <v>'READY PE'!</v>
      </c>
      <c r="M956">
        <f t="shared" ca="1" si="127"/>
        <v>0</v>
      </c>
      <c r="N956">
        <f t="shared" ca="1" si="127"/>
        <v>0</v>
      </c>
      <c r="O956" t="str">
        <f t="shared" ca="1" si="125"/>
        <v>D:t</v>
      </c>
      <c r="P956" t="str">
        <f t="shared" ca="1" si="126"/>
        <v>D10:T10</v>
      </c>
    </row>
    <row r="957" spans="1:16">
      <c r="A957" t="str">
        <f t="shared" si="120"/>
        <v>14</v>
      </c>
      <c r="B957" t="str">
        <f t="shared" ca="1" si="121"/>
        <v>PE</v>
      </c>
      <c r="C957" t="s">
        <v>1201</v>
      </c>
      <c r="D957" t="s">
        <v>1401</v>
      </c>
      <c r="E957">
        <f t="shared" ca="1" si="122"/>
        <v>0</v>
      </c>
      <c r="H957" t="str">
        <f t="shared" ca="1" si="123"/>
        <v>'READY PE'!</v>
      </c>
      <c r="I957">
        <f t="shared" ca="1" si="124"/>
        <v>0</v>
      </c>
      <c r="J957">
        <f t="shared" ca="1" si="127"/>
        <v>0</v>
      </c>
      <c r="K957">
        <f t="shared" ca="1" si="127"/>
        <v>0</v>
      </c>
      <c r="L957" t="str">
        <f t="shared" ca="1" si="127"/>
        <v>'READY PE'!</v>
      </c>
      <c r="M957">
        <f t="shared" ca="1" si="127"/>
        <v>0</v>
      </c>
      <c r="N957">
        <f t="shared" ca="1" si="127"/>
        <v>0</v>
      </c>
      <c r="O957" t="str">
        <f t="shared" ca="1" si="125"/>
        <v>D:t</v>
      </c>
      <c r="P957" t="str">
        <f t="shared" ca="1" si="126"/>
        <v>D10:T10</v>
      </c>
    </row>
    <row r="958" spans="1:16">
      <c r="A958" t="str">
        <f t="shared" si="120"/>
        <v>01</v>
      </c>
      <c r="B958" t="str">
        <f t="shared" ca="1" si="121"/>
        <v>PU</v>
      </c>
      <c r="C958" t="s">
        <v>1438</v>
      </c>
      <c r="D958" t="s">
        <v>1440</v>
      </c>
      <c r="E958">
        <f t="shared" ca="1" si="122"/>
        <v>0</v>
      </c>
      <c r="H958" t="str">
        <f t="shared" ca="1" si="123"/>
        <v>'REDUCTOR'!</v>
      </c>
      <c r="I958">
        <f t="shared" ca="1" si="124"/>
        <v>0</v>
      </c>
      <c r="J958">
        <f t="shared" ca="1" si="127"/>
        <v>0</v>
      </c>
      <c r="K958" t="str">
        <f t="shared" ca="1" si="127"/>
        <v>'REDUCTOR'!</v>
      </c>
      <c r="L958">
        <f t="shared" ca="1" si="127"/>
        <v>0</v>
      </c>
      <c r="M958">
        <f t="shared" ca="1" si="127"/>
        <v>0</v>
      </c>
      <c r="N958">
        <f t="shared" ca="1" si="127"/>
        <v>0</v>
      </c>
      <c r="O958" t="str">
        <f t="shared" ca="1" si="125"/>
        <v>D:S</v>
      </c>
      <c r="P958" t="str">
        <f t="shared" ca="1" si="126"/>
        <v>D9:S9</v>
      </c>
    </row>
    <row r="959" spans="1:16">
      <c r="A959" t="str">
        <f t="shared" si="120"/>
        <v>02</v>
      </c>
      <c r="B959" t="str">
        <f t="shared" ca="1" si="121"/>
        <v>PU</v>
      </c>
      <c r="C959" t="s">
        <v>1438</v>
      </c>
      <c r="D959" t="s">
        <v>1441</v>
      </c>
      <c r="E959">
        <f t="shared" ca="1" si="122"/>
        <v>0</v>
      </c>
      <c r="H959" t="str">
        <f t="shared" ca="1" si="123"/>
        <v>'REDUCTOR'!</v>
      </c>
      <c r="I959">
        <f t="shared" ca="1" si="124"/>
        <v>0</v>
      </c>
      <c r="J959">
        <f t="shared" ca="1" si="127"/>
        <v>0</v>
      </c>
      <c r="K959" t="str">
        <f t="shared" ca="1" si="127"/>
        <v>'REDUCTOR'!</v>
      </c>
      <c r="L959">
        <f t="shared" ca="1" si="127"/>
        <v>0</v>
      </c>
      <c r="M959">
        <f t="shared" ca="1" si="127"/>
        <v>0</v>
      </c>
      <c r="N959">
        <f t="shared" ca="1" si="127"/>
        <v>0</v>
      </c>
      <c r="O959" t="str">
        <f t="shared" ca="1" si="125"/>
        <v>D:S</v>
      </c>
      <c r="P959" t="str">
        <f t="shared" ca="1" si="126"/>
        <v>D9:S9</v>
      </c>
    </row>
    <row r="960" spans="1:16">
      <c r="A960" t="str">
        <f t="shared" si="120"/>
        <v>03</v>
      </c>
      <c r="B960" t="str">
        <f t="shared" ca="1" si="121"/>
        <v>PU</v>
      </c>
      <c r="C960" t="s">
        <v>1438</v>
      </c>
      <c r="D960" t="s">
        <v>1442</v>
      </c>
      <c r="E960">
        <f t="shared" ca="1" si="122"/>
        <v>0</v>
      </c>
      <c r="H960" t="str">
        <f t="shared" ca="1" si="123"/>
        <v>'REDUCTOR'!</v>
      </c>
      <c r="I960">
        <f t="shared" ca="1" si="124"/>
        <v>0</v>
      </c>
      <c r="J960">
        <f t="shared" ca="1" si="127"/>
        <v>0</v>
      </c>
      <c r="K960" t="str">
        <f t="shared" ca="1" si="127"/>
        <v>'REDUCTOR'!</v>
      </c>
      <c r="L960">
        <f t="shared" ca="1" si="127"/>
        <v>0</v>
      </c>
      <c r="M960">
        <f t="shared" ca="1" si="127"/>
        <v>0</v>
      </c>
      <c r="N960">
        <f t="shared" ca="1" si="127"/>
        <v>0</v>
      </c>
      <c r="O960" t="str">
        <f t="shared" ca="1" si="125"/>
        <v>D:S</v>
      </c>
      <c r="P960" t="str">
        <f t="shared" ca="1" si="126"/>
        <v>D9:S9</v>
      </c>
    </row>
    <row r="961" spans="1:16">
      <c r="A961" t="str">
        <f t="shared" si="120"/>
        <v>04</v>
      </c>
      <c r="B961" t="str">
        <f t="shared" ca="1" si="121"/>
        <v>PU</v>
      </c>
      <c r="C961" t="s">
        <v>1438</v>
      </c>
      <c r="D961" t="s">
        <v>1443</v>
      </c>
      <c r="E961">
        <f t="shared" ca="1" si="122"/>
        <v>0</v>
      </c>
      <c r="H961" t="str">
        <f t="shared" ca="1" si="123"/>
        <v>'REDUCTOR'!</v>
      </c>
      <c r="I961">
        <f t="shared" ca="1" si="124"/>
        <v>0</v>
      </c>
      <c r="J961">
        <f t="shared" ca="1" si="127"/>
        <v>0</v>
      </c>
      <c r="K961" t="str">
        <f t="shared" ca="1" si="127"/>
        <v>'REDUCTOR'!</v>
      </c>
      <c r="L961">
        <f t="shared" ca="1" si="127"/>
        <v>0</v>
      </c>
      <c r="M961">
        <f t="shared" ca="1" si="127"/>
        <v>0</v>
      </c>
      <c r="N961">
        <f t="shared" ca="1" si="127"/>
        <v>0</v>
      </c>
      <c r="O961" t="str">
        <f t="shared" ca="1" si="125"/>
        <v>D:S</v>
      </c>
      <c r="P961" t="str">
        <f t="shared" ca="1" si="126"/>
        <v>D9:S9</v>
      </c>
    </row>
    <row r="962" spans="1:16">
      <c r="A962" t="str">
        <f t="shared" si="120"/>
        <v>05</v>
      </c>
      <c r="B962" t="str">
        <f t="shared" ca="1" si="121"/>
        <v>PU</v>
      </c>
      <c r="C962" t="s">
        <v>1438</v>
      </c>
      <c r="D962" t="s">
        <v>1444</v>
      </c>
      <c r="E962">
        <f t="shared" ca="1" si="122"/>
        <v>0</v>
      </c>
      <c r="H962" t="str">
        <f t="shared" ca="1" si="123"/>
        <v>'REDUCTOR'!</v>
      </c>
      <c r="I962">
        <f t="shared" ca="1" si="124"/>
        <v>0</v>
      </c>
      <c r="J962">
        <f t="shared" ca="1" si="127"/>
        <v>0</v>
      </c>
      <c r="K962" t="str">
        <f t="shared" ca="1" si="127"/>
        <v>'REDUCTOR'!</v>
      </c>
      <c r="L962">
        <f t="shared" ca="1" si="127"/>
        <v>0</v>
      </c>
      <c r="M962">
        <f t="shared" ca="1" si="127"/>
        <v>0</v>
      </c>
      <c r="N962">
        <f t="shared" ca="1" si="127"/>
        <v>0</v>
      </c>
      <c r="O962" t="str">
        <f t="shared" ca="1" si="125"/>
        <v>D:S</v>
      </c>
      <c r="P962" t="str">
        <f t="shared" ca="1" si="126"/>
        <v>D9:S9</v>
      </c>
    </row>
    <row r="963" spans="1:16">
      <c r="A963" t="str">
        <f t="shared" si="120"/>
        <v>06</v>
      </c>
      <c r="B963" t="str">
        <f t="shared" ca="1" si="121"/>
        <v>PU</v>
      </c>
      <c r="C963" t="s">
        <v>1438</v>
      </c>
      <c r="D963" t="s">
        <v>1445</v>
      </c>
      <c r="E963">
        <f t="shared" ca="1" si="122"/>
        <v>0</v>
      </c>
      <c r="H963" t="str">
        <f t="shared" ca="1" si="123"/>
        <v>'REDUCTOR'!</v>
      </c>
      <c r="I963">
        <f t="shared" ca="1" si="124"/>
        <v>0</v>
      </c>
      <c r="J963">
        <f t="shared" ca="1" si="127"/>
        <v>0</v>
      </c>
      <c r="K963" t="str">
        <f t="shared" ca="1" si="127"/>
        <v>'REDUCTOR'!</v>
      </c>
      <c r="L963">
        <f t="shared" ca="1" si="127"/>
        <v>0</v>
      </c>
      <c r="M963">
        <f t="shared" ca="1" si="127"/>
        <v>0</v>
      </c>
      <c r="N963">
        <f t="shared" ca="1" si="127"/>
        <v>0</v>
      </c>
      <c r="O963" t="str">
        <f t="shared" ca="1" si="125"/>
        <v>D:S</v>
      </c>
      <c r="P963" t="str">
        <f t="shared" ca="1" si="126"/>
        <v>D9:S9</v>
      </c>
    </row>
    <row r="964" spans="1:16">
      <c r="A964" t="str">
        <f t="shared" si="120"/>
        <v>09</v>
      </c>
      <c r="B964" t="str">
        <f t="shared" ca="1" si="121"/>
        <v>PU</v>
      </c>
      <c r="C964" t="s">
        <v>1438</v>
      </c>
      <c r="D964" t="s">
        <v>1446</v>
      </c>
      <c r="E964">
        <f t="shared" ca="1" si="122"/>
        <v>0</v>
      </c>
      <c r="H964" t="str">
        <f t="shared" ca="1" si="123"/>
        <v>'REDUCTOR'!</v>
      </c>
      <c r="I964">
        <f t="shared" ca="1" si="124"/>
        <v>0</v>
      </c>
      <c r="J964">
        <f t="shared" ca="1" si="127"/>
        <v>0</v>
      </c>
      <c r="K964" t="str">
        <f t="shared" ca="1" si="127"/>
        <v>'REDUCTOR'!</v>
      </c>
      <c r="L964">
        <f t="shared" ca="1" si="127"/>
        <v>0</v>
      </c>
      <c r="M964">
        <f t="shared" ca="1" si="127"/>
        <v>0</v>
      </c>
      <c r="N964">
        <f t="shared" ca="1" si="127"/>
        <v>0</v>
      </c>
      <c r="O964" t="str">
        <f t="shared" ca="1" si="125"/>
        <v>D:S</v>
      </c>
      <c r="P964" t="str">
        <f t="shared" ca="1" si="126"/>
        <v>D9:S9</v>
      </c>
    </row>
    <row r="965" spans="1:16">
      <c r="A965" t="str">
        <f t="shared" si="120"/>
        <v>11</v>
      </c>
      <c r="B965" t="str">
        <f t="shared" ca="1" si="121"/>
        <v>PU</v>
      </c>
      <c r="C965" t="s">
        <v>1438</v>
      </c>
      <c r="D965" t="s">
        <v>1447</v>
      </c>
      <c r="E965">
        <f t="shared" ca="1" si="122"/>
        <v>0</v>
      </c>
      <c r="H965" t="str">
        <f t="shared" ca="1" si="123"/>
        <v>'REDUCTOR'!</v>
      </c>
      <c r="I965">
        <f t="shared" ca="1" si="124"/>
        <v>0</v>
      </c>
      <c r="J965">
        <f t="shared" ca="1" si="127"/>
        <v>0</v>
      </c>
      <c r="K965" t="str">
        <f t="shared" ca="1" si="127"/>
        <v>'REDUCTOR'!</v>
      </c>
      <c r="L965">
        <f t="shared" ca="1" si="127"/>
        <v>0</v>
      </c>
      <c r="M965">
        <f t="shared" ca="1" si="127"/>
        <v>0</v>
      </c>
      <c r="N965">
        <f t="shared" ca="1" si="127"/>
        <v>0</v>
      </c>
      <c r="O965" t="str">
        <f t="shared" ca="1" si="125"/>
        <v>D:S</v>
      </c>
      <c r="P965" t="str">
        <f t="shared" ca="1" si="126"/>
        <v>D9:S9</v>
      </c>
    </row>
    <row r="966" spans="1:16">
      <c r="A966" t="str">
        <f t="shared" si="120"/>
        <v>12</v>
      </c>
      <c r="B966" t="str">
        <f t="shared" ca="1" si="121"/>
        <v>PU</v>
      </c>
      <c r="C966" t="s">
        <v>1438</v>
      </c>
      <c r="D966" t="s">
        <v>1448</v>
      </c>
      <c r="E966">
        <f t="shared" ca="1" si="122"/>
        <v>0</v>
      </c>
      <c r="H966" t="str">
        <f t="shared" ca="1" si="123"/>
        <v>'REDUCTOR'!</v>
      </c>
      <c r="I966">
        <f t="shared" ca="1" si="124"/>
        <v>0</v>
      </c>
      <c r="J966">
        <f t="shared" ca="1" si="127"/>
        <v>0</v>
      </c>
      <c r="K966" t="str">
        <f t="shared" ca="1" si="127"/>
        <v>'REDUCTOR'!</v>
      </c>
      <c r="L966">
        <f t="shared" ca="1" si="127"/>
        <v>0</v>
      </c>
      <c r="M966">
        <f t="shared" ca="1" si="127"/>
        <v>0</v>
      </c>
      <c r="N966">
        <f t="shared" ca="1" si="127"/>
        <v>0</v>
      </c>
      <c r="O966" t="str">
        <f t="shared" ca="1" si="125"/>
        <v>D:S</v>
      </c>
      <c r="P966" t="str">
        <f t="shared" ca="1" si="126"/>
        <v>D9:S9</v>
      </c>
    </row>
    <row r="967" spans="1:16">
      <c r="A967" t="str">
        <f t="shared" si="120"/>
        <v>14</v>
      </c>
      <c r="B967" t="str">
        <f t="shared" ca="1" si="121"/>
        <v>PU</v>
      </c>
      <c r="C967" t="s">
        <v>1438</v>
      </c>
      <c r="D967" t="s">
        <v>1449</v>
      </c>
      <c r="E967">
        <f t="shared" ca="1" si="122"/>
        <v>0</v>
      </c>
      <c r="H967" t="str">
        <f t="shared" ca="1" si="123"/>
        <v>'REDUCTOR'!</v>
      </c>
      <c r="I967">
        <f t="shared" ca="1" si="124"/>
        <v>0</v>
      </c>
      <c r="J967">
        <f t="shared" ca="1" si="127"/>
        <v>0</v>
      </c>
      <c r="K967" t="str">
        <f t="shared" ca="1" si="127"/>
        <v>'REDUCTOR'!</v>
      </c>
      <c r="L967">
        <f t="shared" ca="1" si="127"/>
        <v>0</v>
      </c>
      <c r="M967">
        <f t="shared" ca="1" si="127"/>
        <v>0</v>
      </c>
      <c r="N967">
        <f t="shared" ca="1" si="127"/>
        <v>0</v>
      </c>
      <c r="O967" t="str">
        <f t="shared" ca="1" si="125"/>
        <v>D:S</v>
      </c>
      <c r="P967" t="str">
        <f t="shared" ca="1" si="126"/>
        <v>D9:S9</v>
      </c>
    </row>
    <row r="968" spans="1:16">
      <c r="A968" t="str">
        <f t="shared" si="120"/>
        <v>01</v>
      </c>
      <c r="B968" t="str">
        <f t="shared" ca="1" si="121"/>
        <v>PU</v>
      </c>
      <c r="C968" t="s">
        <v>1439</v>
      </c>
      <c r="D968" t="s">
        <v>1450</v>
      </c>
      <c r="E968">
        <f t="shared" ca="1" si="122"/>
        <v>0</v>
      </c>
      <c r="H968" t="str">
        <f t="shared" ca="1" si="123"/>
        <v>'REDUCTOR'!</v>
      </c>
      <c r="I968">
        <f t="shared" ca="1" si="124"/>
        <v>0</v>
      </c>
      <c r="J968">
        <f t="shared" ca="1" si="127"/>
        <v>0</v>
      </c>
      <c r="K968" t="str">
        <f t="shared" ca="1" si="127"/>
        <v>'REDUCTOR'!</v>
      </c>
      <c r="L968">
        <f t="shared" ca="1" si="127"/>
        <v>0</v>
      </c>
      <c r="M968">
        <f t="shared" ca="1" si="127"/>
        <v>0</v>
      </c>
      <c r="N968">
        <f t="shared" ca="1" si="127"/>
        <v>0</v>
      </c>
      <c r="O968" t="str">
        <f t="shared" ca="1" si="125"/>
        <v>D:S</v>
      </c>
      <c r="P968" t="str">
        <f t="shared" ca="1" si="126"/>
        <v>D9:S9</v>
      </c>
    </row>
    <row r="969" spans="1:16">
      <c r="A969" t="str">
        <f t="shared" si="120"/>
        <v>02</v>
      </c>
      <c r="B969" t="str">
        <f t="shared" ca="1" si="121"/>
        <v>PU</v>
      </c>
      <c r="C969" t="s">
        <v>1439</v>
      </c>
      <c r="D969" t="s">
        <v>1451</v>
      </c>
      <c r="E969">
        <f t="shared" ca="1" si="122"/>
        <v>0</v>
      </c>
      <c r="H969" t="str">
        <f t="shared" ca="1" si="123"/>
        <v>'REDUCTOR'!</v>
      </c>
      <c r="I969">
        <f t="shared" ca="1" si="124"/>
        <v>0</v>
      </c>
      <c r="J969">
        <f t="shared" ca="1" si="127"/>
        <v>0</v>
      </c>
      <c r="K969" t="str">
        <f t="shared" ca="1" si="127"/>
        <v>'REDUCTOR'!</v>
      </c>
      <c r="L969">
        <f t="shared" ca="1" si="127"/>
        <v>0</v>
      </c>
      <c r="M969">
        <f t="shared" ca="1" si="127"/>
        <v>0</v>
      </c>
      <c r="N969">
        <f t="shared" ca="1" si="127"/>
        <v>0</v>
      </c>
      <c r="O969" t="str">
        <f t="shared" ca="1" si="125"/>
        <v>D:S</v>
      </c>
      <c r="P969" t="str">
        <f t="shared" ca="1" si="126"/>
        <v>D9:S9</v>
      </c>
    </row>
    <row r="970" spans="1:16">
      <c r="A970" t="str">
        <f t="shared" si="120"/>
        <v>03</v>
      </c>
      <c r="B970" t="str">
        <f t="shared" ca="1" si="121"/>
        <v>PU</v>
      </c>
      <c r="C970" t="s">
        <v>1439</v>
      </c>
      <c r="D970" t="s">
        <v>1452</v>
      </c>
      <c r="E970">
        <f t="shared" ca="1" si="122"/>
        <v>0</v>
      </c>
      <c r="H970" t="str">
        <f t="shared" ca="1" si="123"/>
        <v>'REDUCTOR'!</v>
      </c>
      <c r="I970">
        <f t="shared" ca="1" si="124"/>
        <v>0</v>
      </c>
      <c r="J970">
        <f t="shared" ca="1" si="127"/>
        <v>0</v>
      </c>
      <c r="K970" t="str">
        <f t="shared" ca="1" si="127"/>
        <v>'REDUCTOR'!</v>
      </c>
      <c r="L970">
        <f t="shared" ca="1" si="127"/>
        <v>0</v>
      </c>
      <c r="M970">
        <f t="shared" ca="1" si="127"/>
        <v>0</v>
      </c>
      <c r="N970">
        <f t="shared" ca="1" si="127"/>
        <v>0</v>
      </c>
      <c r="O970" t="str">
        <f t="shared" ca="1" si="125"/>
        <v>D:S</v>
      </c>
      <c r="P970" t="str">
        <f t="shared" ca="1" si="126"/>
        <v>D9:S9</v>
      </c>
    </row>
    <row r="971" spans="1:16">
      <c r="A971" t="str">
        <f t="shared" si="120"/>
        <v>04</v>
      </c>
      <c r="B971" t="str">
        <f t="shared" ca="1" si="121"/>
        <v>PU</v>
      </c>
      <c r="C971" t="s">
        <v>1439</v>
      </c>
      <c r="D971" t="s">
        <v>1453</v>
      </c>
      <c r="E971">
        <f t="shared" ca="1" si="122"/>
        <v>0</v>
      </c>
      <c r="H971" t="str">
        <f t="shared" ca="1" si="123"/>
        <v>'REDUCTOR'!</v>
      </c>
      <c r="I971">
        <f t="shared" ca="1" si="124"/>
        <v>0</v>
      </c>
      <c r="J971">
        <f t="shared" ca="1" si="127"/>
        <v>0</v>
      </c>
      <c r="K971" t="str">
        <f t="shared" ca="1" si="127"/>
        <v>'REDUCTOR'!</v>
      </c>
      <c r="L971">
        <f t="shared" ca="1" si="127"/>
        <v>0</v>
      </c>
      <c r="M971">
        <f t="shared" ca="1" si="127"/>
        <v>0</v>
      </c>
      <c r="N971">
        <f t="shared" ca="1" si="127"/>
        <v>0</v>
      </c>
      <c r="O971" t="str">
        <f t="shared" ca="1" si="125"/>
        <v>D:S</v>
      </c>
      <c r="P971" t="str">
        <f t="shared" ca="1" si="126"/>
        <v>D9:S9</v>
      </c>
    </row>
    <row r="972" spans="1:16">
      <c r="A972" t="str">
        <f t="shared" si="120"/>
        <v>05</v>
      </c>
      <c r="B972" t="str">
        <f t="shared" ca="1" si="121"/>
        <v>PU</v>
      </c>
      <c r="C972" t="s">
        <v>1439</v>
      </c>
      <c r="D972" t="s">
        <v>1454</v>
      </c>
      <c r="E972">
        <f t="shared" ca="1" si="122"/>
        <v>0</v>
      </c>
      <c r="H972" t="str">
        <f t="shared" ca="1" si="123"/>
        <v>'REDUCTOR'!</v>
      </c>
      <c r="I972">
        <f t="shared" ca="1" si="124"/>
        <v>0</v>
      </c>
      <c r="J972">
        <f t="shared" ca="1" si="127"/>
        <v>0</v>
      </c>
      <c r="K972" t="str">
        <f t="shared" ca="1" si="127"/>
        <v>'REDUCTOR'!</v>
      </c>
      <c r="L972">
        <f t="shared" ca="1" si="127"/>
        <v>0</v>
      </c>
      <c r="M972">
        <f t="shared" ca="1" si="127"/>
        <v>0</v>
      </c>
      <c r="N972">
        <f t="shared" ca="1" si="127"/>
        <v>0</v>
      </c>
      <c r="O972" t="str">
        <f t="shared" ca="1" si="125"/>
        <v>D:S</v>
      </c>
      <c r="P972" t="str">
        <f t="shared" ca="1" si="126"/>
        <v>D9:S9</v>
      </c>
    </row>
    <row r="973" spans="1:16">
      <c r="A973" t="str">
        <f t="shared" si="120"/>
        <v>06</v>
      </c>
      <c r="B973" t="str">
        <f t="shared" ca="1" si="121"/>
        <v>PU</v>
      </c>
      <c r="C973" t="s">
        <v>1439</v>
      </c>
      <c r="D973" t="s">
        <v>1455</v>
      </c>
      <c r="E973">
        <f t="shared" ca="1" si="122"/>
        <v>0</v>
      </c>
      <c r="H973" t="str">
        <f t="shared" ca="1" si="123"/>
        <v>'REDUCTOR'!</v>
      </c>
      <c r="I973">
        <f t="shared" ca="1" si="124"/>
        <v>0</v>
      </c>
      <c r="J973">
        <f t="shared" ca="1" si="127"/>
        <v>0</v>
      </c>
      <c r="K973" t="str">
        <f t="shared" ca="1" si="127"/>
        <v>'REDUCTOR'!</v>
      </c>
      <c r="L973">
        <f t="shared" ca="1" si="127"/>
        <v>0</v>
      </c>
      <c r="M973">
        <f t="shared" ca="1" si="127"/>
        <v>0</v>
      </c>
      <c r="N973">
        <f t="shared" ca="1" si="127"/>
        <v>0</v>
      </c>
      <c r="O973" t="str">
        <f t="shared" ca="1" si="125"/>
        <v>D:S</v>
      </c>
      <c r="P973" t="str">
        <f t="shared" ca="1" si="126"/>
        <v>D9:S9</v>
      </c>
    </row>
    <row r="974" spans="1:16">
      <c r="A974" t="str">
        <f t="shared" si="120"/>
        <v>09</v>
      </c>
      <c r="B974" t="str">
        <f t="shared" ca="1" si="121"/>
        <v>PU</v>
      </c>
      <c r="C974" t="s">
        <v>1439</v>
      </c>
      <c r="D974" t="s">
        <v>1456</v>
      </c>
      <c r="E974">
        <f t="shared" ca="1" si="122"/>
        <v>0</v>
      </c>
      <c r="H974" t="str">
        <f t="shared" ca="1" si="123"/>
        <v>'REDUCTOR'!</v>
      </c>
      <c r="I974">
        <f t="shared" ca="1" si="124"/>
        <v>0</v>
      </c>
      <c r="J974">
        <f t="shared" ca="1" si="127"/>
        <v>0</v>
      </c>
      <c r="K974" t="str">
        <f t="shared" ca="1" si="127"/>
        <v>'REDUCTOR'!</v>
      </c>
      <c r="L974">
        <f t="shared" ca="1" si="127"/>
        <v>0</v>
      </c>
      <c r="M974">
        <f t="shared" ca="1" si="127"/>
        <v>0</v>
      </c>
      <c r="N974">
        <f t="shared" ca="1" si="127"/>
        <v>0</v>
      </c>
      <c r="O974" t="str">
        <f t="shared" ca="1" si="125"/>
        <v>D:S</v>
      </c>
      <c r="P974" t="str">
        <f t="shared" ca="1" si="126"/>
        <v>D9:S9</v>
      </c>
    </row>
    <row r="975" spans="1:16">
      <c r="A975" t="str">
        <f t="shared" si="120"/>
        <v>11</v>
      </c>
      <c r="B975" t="str">
        <f t="shared" ca="1" si="121"/>
        <v>PU</v>
      </c>
      <c r="C975" t="s">
        <v>1439</v>
      </c>
      <c r="D975" t="s">
        <v>1457</v>
      </c>
      <c r="E975">
        <f t="shared" ca="1" si="122"/>
        <v>0</v>
      </c>
      <c r="H975" t="str">
        <f t="shared" ca="1" si="123"/>
        <v>'REDUCTOR'!</v>
      </c>
      <c r="I975">
        <f t="shared" ca="1" si="124"/>
        <v>0</v>
      </c>
      <c r="J975">
        <f t="shared" ca="1" si="127"/>
        <v>0</v>
      </c>
      <c r="K975" t="str">
        <f t="shared" ca="1" si="127"/>
        <v>'REDUCTOR'!</v>
      </c>
      <c r="L975">
        <f t="shared" ca="1" si="127"/>
        <v>0</v>
      </c>
      <c r="M975">
        <f t="shared" ca="1" si="127"/>
        <v>0</v>
      </c>
      <c r="N975">
        <f t="shared" ca="1" si="127"/>
        <v>0</v>
      </c>
      <c r="O975" t="str">
        <f t="shared" ca="1" si="125"/>
        <v>D:S</v>
      </c>
      <c r="P975" t="str">
        <f t="shared" ca="1" si="126"/>
        <v>D9:S9</v>
      </c>
    </row>
    <row r="976" spans="1:16">
      <c r="A976" t="str">
        <f t="shared" ref="A976:A1039" si="128">MID(D976,LEN(C976)+2,LEN(D976)-LEN(C976))</f>
        <v>12</v>
      </c>
      <c r="B976" t="str">
        <f t="shared" ref="B976:B1039" ca="1" si="129">VLOOKUP(H976,$A$1:$K$6,11,FALSE)</f>
        <v>PU</v>
      </c>
      <c r="C976" t="s">
        <v>1439</v>
      </c>
      <c r="D976" t="s">
        <v>1458</v>
      </c>
      <c r="E976">
        <f t="shared" ref="E976:E1039" ca="1" si="130">IFERROR(VLOOKUP(C976,INDIRECT($H976&amp;$O976),MATCH($A976,INDIRECT($H976&amp;$P976),0),FALSE),0)</f>
        <v>0</v>
      </c>
      <c r="H976" t="str">
        <f t="shared" ref="H976:H1039" ca="1" si="131">IF(I976&lt;&gt;0,I976,IF(J976&lt;&gt;0,J976,IF(K976&lt;&gt;0,K976,IF(L976&lt;&gt;0,L976,IF(M976&lt;&gt;0,M976,N976)))))</f>
        <v>'REDUCTOR'!</v>
      </c>
      <c r="I976">
        <f t="shared" ref="I976:I1039" ca="1" si="132">IF(IFERROR(VLOOKUP($C976,INDIRECT(I$14&amp;"E:E"),1,FALSE),0)&lt;&gt;0,I$14,0)</f>
        <v>0</v>
      </c>
      <c r="J976">
        <f t="shared" ca="1" si="127"/>
        <v>0</v>
      </c>
      <c r="K976" t="str">
        <f t="shared" ca="1" si="127"/>
        <v>'REDUCTOR'!</v>
      </c>
      <c r="L976">
        <f t="shared" ca="1" si="127"/>
        <v>0</v>
      </c>
      <c r="M976">
        <f t="shared" ca="1" si="127"/>
        <v>0</v>
      </c>
      <c r="N976">
        <f t="shared" ca="1" si="127"/>
        <v>0</v>
      </c>
      <c r="O976" t="str">
        <f t="shared" ref="O976:O1039" ca="1" si="133">VLOOKUP($H976,$G$8:$I$13,2,FALSE)</f>
        <v>D:S</v>
      </c>
      <c r="P976" t="str">
        <f t="shared" ref="P976:P1039" ca="1" si="134">VLOOKUP($H976,$G$8:$I$13,3,FALSE)</f>
        <v>D9:S9</v>
      </c>
    </row>
    <row r="977" spans="1:16">
      <c r="A977" t="str">
        <f t="shared" si="128"/>
        <v>14</v>
      </c>
      <c r="B977" t="str">
        <f t="shared" ca="1" si="129"/>
        <v>PU</v>
      </c>
      <c r="C977" t="s">
        <v>1439</v>
      </c>
      <c r="D977" t="s">
        <v>1459</v>
      </c>
      <c r="E977">
        <f t="shared" ca="1" si="130"/>
        <v>0</v>
      </c>
      <c r="H977" t="str">
        <f t="shared" ca="1" si="131"/>
        <v>'REDUCTOR'!</v>
      </c>
      <c r="I977">
        <f t="shared" ca="1" si="132"/>
        <v>0</v>
      </c>
      <c r="J977">
        <f t="shared" ca="1" si="127"/>
        <v>0</v>
      </c>
      <c r="K977" t="str">
        <f t="shared" ca="1" si="127"/>
        <v>'REDUCTOR'!</v>
      </c>
      <c r="L977">
        <f t="shared" ca="1" si="127"/>
        <v>0</v>
      </c>
      <c r="M977">
        <f t="shared" ca="1" si="127"/>
        <v>0</v>
      </c>
      <c r="N977">
        <f t="shared" ca="1" si="127"/>
        <v>0</v>
      </c>
      <c r="O977" t="str">
        <f t="shared" ca="1" si="133"/>
        <v>D:S</v>
      </c>
      <c r="P977" t="str">
        <f t="shared" ca="1" si="134"/>
        <v>D9:S9</v>
      </c>
    </row>
    <row r="978" spans="1:16">
      <c r="A978" t="str">
        <f t="shared" si="128"/>
        <v/>
      </c>
      <c r="B978" t="e">
        <f t="shared" ca="1" si="129"/>
        <v>#N/A</v>
      </c>
      <c r="E978">
        <f t="shared" ca="1" si="130"/>
        <v>0</v>
      </c>
      <c r="H978">
        <f t="shared" ca="1" si="131"/>
        <v>0</v>
      </c>
      <c r="I978">
        <f t="shared" ca="1" si="132"/>
        <v>0</v>
      </c>
      <c r="J978">
        <f t="shared" ca="1" si="127"/>
        <v>0</v>
      </c>
      <c r="K978">
        <f t="shared" ca="1" si="127"/>
        <v>0</v>
      </c>
      <c r="L978">
        <f t="shared" ca="1" si="127"/>
        <v>0</v>
      </c>
      <c r="M978">
        <f t="shared" ca="1" si="127"/>
        <v>0</v>
      </c>
      <c r="N978">
        <f t="shared" ca="1" si="127"/>
        <v>0</v>
      </c>
      <c r="O978" t="e">
        <f t="shared" ca="1" si="133"/>
        <v>#N/A</v>
      </c>
      <c r="P978" t="e">
        <f t="shared" ca="1" si="134"/>
        <v>#N/A</v>
      </c>
    </row>
    <row r="979" spans="1:16">
      <c r="A979" t="str">
        <f t="shared" si="128"/>
        <v/>
      </c>
      <c r="B979" t="e">
        <f t="shared" ca="1" si="129"/>
        <v>#N/A</v>
      </c>
      <c r="E979">
        <f t="shared" ca="1" si="130"/>
        <v>0</v>
      </c>
      <c r="H979">
        <f t="shared" ca="1" si="131"/>
        <v>0</v>
      </c>
      <c r="I979">
        <f t="shared" ca="1" si="132"/>
        <v>0</v>
      </c>
      <c r="J979">
        <f t="shared" ca="1" si="127"/>
        <v>0</v>
      </c>
      <c r="K979">
        <f t="shared" ca="1" si="127"/>
        <v>0</v>
      </c>
      <c r="L979">
        <f t="shared" ca="1" si="127"/>
        <v>0</v>
      </c>
      <c r="M979">
        <f t="shared" ca="1" si="127"/>
        <v>0</v>
      </c>
      <c r="N979">
        <f t="shared" ca="1" si="127"/>
        <v>0</v>
      </c>
      <c r="O979" t="e">
        <f t="shared" ca="1" si="133"/>
        <v>#N/A</v>
      </c>
      <c r="P979" t="e">
        <f t="shared" ca="1" si="134"/>
        <v>#N/A</v>
      </c>
    </row>
    <row r="980" spans="1:16">
      <c r="A980" t="str">
        <f t="shared" si="128"/>
        <v/>
      </c>
      <c r="B980" t="e">
        <f t="shared" ca="1" si="129"/>
        <v>#N/A</v>
      </c>
      <c r="E980">
        <f t="shared" ca="1" si="130"/>
        <v>0</v>
      </c>
      <c r="H980">
        <f t="shared" ca="1" si="131"/>
        <v>0</v>
      </c>
      <c r="I980">
        <f t="shared" ca="1" si="132"/>
        <v>0</v>
      </c>
      <c r="J980">
        <f t="shared" ca="1" si="127"/>
        <v>0</v>
      </c>
      <c r="K980">
        <f t="shared" ca="1" si="127"/>
        <v>0</v>
      </c>
      <c r="L980">
        <f t="shared" ca="1" si="127"/>
        <v>0</v>
      </c>
      <c r="M980">
        <f t="shared" ca="1" si="127"/>
        <v>0</v>
      </c>
      <c r="N980">
        <f t="shared" ca="1" si="127"/>
        <v>0</v>
      </c>
      <c r="O980" t="e">
        <f t="shared" ca="1" si="133"/>
        <v>#N/A</v>
      </c>
      <c r="P980" t="e">
        <f t="shared" ca="1" si="134"/>
        <v>#N/A</v>
      </c>
    </row>
    <row r="981" spans="1:16">
      <c r="A981" t="str">
        <f t="shared" si="128"/>
        <v/>
      </c>
      <c r="B981" t="e">
        <f t="shared" ca="1" si="129"/>
        <v>#N/A</v>
      </c>
      <c r="E981">
        <f t="shared" ca="1" si="130"/>
        <v>0</v>
      </c>
      <c r="H981">
        <f t="shared" ca="1" si="131"/>
        <v>0</v>
      </c>
      <c r="I981">
        <f t="shared" ca="1" si="132"/>
        <v>0</v>
      </c>
      <c r="J981">
        <f t="shared" ca="1" si="127"/>
        <v>0</v>
      </c>
      <c r="K981">
        <f t="shared" ca="1" si="127"/>
        <v>0</v>
      </c>
      <c r="L981">
        <f t="shared" ca="1" si="127"/>
        <v>0</v>
      </c>
      <c r="M981">
        <f t="shared" ca="1" si="127"/>
        <v>0</v>
      </c>
      <c r="N981">
        <f t="shared" ca="1" si="127"/>
        <v>0</v>
      </c>
      <c r="O981" t="e">
        <f t="shared" ca="1" si="133"/>
        <v>#N/A</v>
      </c>
      <c r="P981" t="e">
        <f t="shared" ca="1" si="134"/>
        <v>#N/A</v>
      </c>
    </row>
    <row r="982" spans="1:16">
      <c r="A982" t="str">
        <f t="shared" si="128"/>
        <v/>
      </c>
      <c r="B982" t="e">
        <f t="shared" ca="1" si="129"/>
        <v>#N/A</v>
      </c>
      <c r="E982">
        <f t="shared" ca="1" si="130"/>
        <v>0</v>
      </c>
      <c r="H982">
        <f t="shared" ca="1" si="131"/>
        <v>0</v>
      </c>
      <c r="I982">
        <f t="shared" ca="1" si="132"/>
        <v>0</v>
      </c>
      <c r="J982">
        <f t="shared" ca="1" si="127"/>
        <v>0</v>
      </c>
      <c r="K982">
        <f t="shared" ca="1" si="127"/>
        <v>0</v>
      </c>
      <c r="L982">
        <f t="shared" ca="1" si="127"/>
        <v>0</v>
      </c>
      <c r="M982">
        <f t="shared" ca="1" si="127"/>
        <v>0</v>
      </c>
      <c r="N982">
        <f t="shared" ca="1" si="127"/>
        <v>0</v>
      </c>
      <c r="O982" t="e">
        <f t="shared" ca="1" si="133"/>
        <v>#N/A</v>
      </c>
      <c r="P982" t="e">
        <f t="shared" ca="1" si="134"/>
        <v>#N/A</v>
      </c>
    </row>
    <row r="983" spans="1:16">
      <c r="A983" t="str">
        <f t="shared" si="128"/>
        <v/>
      </c>
      <c r="B983" t="e">
        <f t="shared" ca="1" si="129"/>
        <v>#N/A</v>
      </c>
      <c r="E983">
        <f t="shared" ca="1" si="130"/>
        <v>0</v>
      </c>
      <c r="H983">
        <f t="shared" ca="1" si="131"/>
        <v>0</v>
      </c>
      <c r="I983">
        <f t="shared" ca="1" si="132"/>
        <v>0</v>
      </c>
      <c r="J983">
        <f t="shared" ca="1" si="127"/>
        <v>0</v>
      </c>
      <c r="K983">
        <f t="shared" ca="1" si="127"/>
        <v>0</v>
      </c>
      <c r="L983">
        <f t="shared" ca="1" si="127"/>
        <v>0</v>
      </c>
      <c r="M983">
        <f t="shared" ca="1" si="127"/>
        <v>0</v>
      </c>
      <c r="N983">
        <f t="shared" ca="1" si="127"/>
        <v>0</v>
      </c>
      <c r="O983" t="e">
        <f t="shared" ca="1" si="133"/>
        <v>#N/A</v>
      </c>
      <c r="P983" t="e">
        <f t="shared" ca="1" si="134"/>
        <v>#N/A</v>
      </c>
    </row>
    <row r="984" spans="1:16">
      <c r="A984" t="str">
        <f t="shared" si="128"/>
        <v/>
      </c>
      <c r="B984" t="e">
        <f t="shared" ca="1" si="129"/>
        <v>#N/A</v>
      </c>
      <c r="E984">
        <f t="shared" ca="1" si="130"/>
        <v>0</v>
      </c>
      <c r="H984">
        <f t="shared" ca="1" si="131"/>
        <v>0</v>
      </c>
      <c r="I984">
        <f t="shared" ca="1" si="132"/>
        <v>0</v>
      </c>
      <c r="J984">
        <f t="shared" ca="1" si="127"/>
        <v>0</v>
      </c>
      <c r="K984">
        <f t="shared" ca="1" si="127"/>
        <v>0</v>
      </c>
      <c r="L984">
        <f t="shared" ca="1" si="127"/>
        <v>0</v>
      </c>
      <c r="M984">
        <f t="shared" ca="1" si="127"/>
        <v>0</v>
      </c>
      <c r="N984">
        <f t="shared" ca="1" si="127"/>
        <v>0</v>
      </c>
      <c r="O984" t="e">
        <f t="shared" ca="1" si="133"/>
        <v>#N/A</v>
      </c>
      <c r="P984" t="e">
        <f t="shared" ca="1" si="134"/>
        <v>#N/A</v>
      </c>
    </row>
    <row r="985" spans="1:16">
      <c r="A985" t="str">
        <f t="shared" si="128"/>
        <v/>
      </c>
      <c r="B985" t="e">
        <f t="shared" ca="1" si="129"/>
        <v>#N/A</v>
      </c>
      <c r="E985">
        <f t="shared" ca="1" si="130"/>
        <v>0</v>
      </c>
      <c r="H985">
        <f t="shared" ca="1" si="131"/>
        <v>0</v>
      </c>
      <c r="I985">
        <f t="shared" ca="1" si="132"/>
        <v>0</v>
      </c>
      <c r="J985">
        <f t="shared" ca="1" si="127"/>
        <v>0</v>
      </c>
      <c r="K985">
        <f t="shared" ca="1" si="127"/>
        <v>0</v>
      </c>
      <c r="L985">
        <f t="shared" ca="1" si="127"/>
        <v>0</v>
      </c>
      <c r="M985">
        <f t="shared" ca="1" si="127"/>
        <v>0</v>
      </c>
      <c r="N985">
        <f t="shared" ca="1" si="127"/>
        <v>0</v>
      </c>
      <c r="O985" t="e">
        <f t="shared" ca="1" si="133"/>
        <v>#N/A</v>
      </c>
      <c r="P985" t="e">
        <f t="shared" ca="1" si="134"/>
        <v>#N/A</v>
      </c>
    </row>
    <row r="986" spans="1:16">
      <c r="A986" t="str">
        <f t="shared" si="128"/>
        <v/>
      </c>
      <c r="B986" t="e">
        <f t="shared" ca="1" si="129"/>
        <v>#N/A</v>
      </c>
      <c r="E986">
        <f t="shared" ca="1" si="130"/>
        <v>0</v>
      </c>
      <c r="H986">
        <f t="shared" ca="1" si="131"/>
        <v>0</v>
      </c>
      <c r="I986">
        <f t="shared" ca="1" si="132"/>
        <v>0</v>
      </c>
      <c r="J986">
        <f t="shared" ca="1" si="127"/>
        <v>0</v>
      </c>
      <c r="K986">
        <f t="shared" ca="1" si="127"/>
        <v>0</v>
      </c>
      <c r="L986">
        <f t="shared" ca="1" si="127"/>
        <v>0</v>
      </c>
      <c r="M986">
        <f t="shared" ca="1" si="127"/>
        <v>0</v>
      </c>
      <c r="N986">
        <f t="shared" ca="1" si="127"/>
        <v>0</v>
      </c>
      <c r="O986" t="e">
        <f t="shared" ca="1" si="133"/>
        <v>#N/A</v>
      </c>
      <c r="P986" t="e">
        <f t="shared" ca="1" si="134"/>
        <v>#N/A</v>
      </c>
    </row>
    <row r="987" spans="1:16">
      <c r="A987" t="str">
        <f t="shared" si="128"/>
        <v/>
      </c>
      <c r="B987" t="e">
        <f t="shared" ca="1" si="129"/>
        <v>#N/A</v>
      </c>
      <c r="E987">
        <f t="shared" ca="1" si="130"/>
        <v>0</v>
      </c>
      <c r="H987">
        <f t="shared" ca="1" si="131"/>
        <v>0</v>
      </c>
      <c r="I987">
        <f t="shared" ca="1" si="132"/>
        <v>0</v>
      </c>
      <c r="J987">
        <f t="shared" ca="1" si="127"/>
        <v>0</v>
      </c>
      <c r="K987">
        <f t="shared" ca="1" si="127"/>
        <v>0</v>
      </c>
      <c r="L987">
        <f t="shared" ca="1" si="127"/>
        <v>0</v>
      </c>
      <c r="M987">
        <f t="shared" ca="1" si="127"/>
        <v>0</v>
      </c>
      <c r="N987">
        <f t="shared" ca="1" si="127"/>
        <v>0</v>
      </c>
      <c r="O987" t="e">
        <f t="shared" ca="1" si="133"/>
        <v>#N/A</v>
      </c>
      <c r="P987" t="e">
        <f t="shared" ca="1" si="134"/>
        <v>#N/A</v>
      </c>
    </row>
    <row r="988" spans="1:16">
      <c r="A988" t="str">
        <f t="shared" si="128"/>
        <v/>
      </c>
      <c r="B988" t="e">
        <f t="shared" ca="1" si="129"/>
        <v>#N/A</v>
      </c>
      <c r="E988">
        <f t="shared" ca="1" si="130"/>
        <v>0</v>
      </c>
      <c r="H988">
        <f t="shared" ca="1" si="131"/>
        <v>0</v>
      </c>
      <c r="I988">
        <f t="shared" ca="1" si="132"/>
        <v>0</v>
      </c>
      <c r="J988">
        <f t="shared" ca="1" si="127"/>
        <v>0</v>
      </c>
      <c r="K988">
        <f t="shared" ca="1" si="127"/>
        <v>0</v>
      </c>
      <c r="L988">
        <f t="shared" ca="1" si="127"/>
        <v>0</v>
      </c>
      <c r="M988">
        <f t="shared" ca="1" si="127"/>
        <v>0</v>
      </c>
      <c r="N988">
        <f t="shared" ca="1" si="127"/>
        <v>0</v>
      </c>
      <c r="O988" t="e">
        <f t="shared" ca="1" si="133"/>
        <v>#N/A</v>
      </c>
      <c r="P988" t="e">
        <f t="shared" ca="1" si="134"/>
        <v>#N/A</v>
      </c>
    </row>
    <row r="989" spans="1:16">
      <c r="A989" t="str">
        <f t="shared" si="128"/>
        <v/>
      </c>
      <c r="B989" t="e">
        <f t="shared" ca="1" si="129"/>
        <v>#N/A</v>
      </c>
      <c r="E989">
        <f t="shared" ca="1" si="130"/>
        <v>0</v>
      </c>
      <c r="H989">
        <f t="shared" ca="1" si="131"/>
        <v>0</v>
      </c>
      <c r="I989">
        <f t="shared" ca="1" si="132"/>
        <v>0</v>
      </c>
      <c r="J989">
        <f t="shared" ca="1" si="127"/>
        <v>0</v>
      </c>
      <c r="K989">
        <f t="shared" ca="1" si="127"/>
        <v>0</v>
      </c>
      <c r="L989">
        <f t="shared" ca="1" si="127"/>
        <v>0</v>
      </c>
      <c r="M989">
        <f t="shared" ca="1" si="127"/>
        <v>0</v>
      </c>
      <c r="N989">
        <f t="shared" ca="1" si="127"/>
        <v>0</v>
      </c>
      <c r="O989" t="e">
        <f t="shared" ca="1" si="133"/>
        <v>#N/A</v>
      </c>
      <c r="P989" t="e">
        <f t="shared" ca="1" si="134"/>
        <v>#N/A</v>
      </c>
    </row>
    <row r="990" spans="1:16">
      <c r="A990" t="str">
        <f t="shared" si="128"/>
        <v/>
      </c>
      <c r="B990" t="e">
        <f t="shared" ca="1" si="129"/>
        <v>#N/A</v>
      </c>
      <c r="E990">
        <f t="shared" ca="1" si="130"/>
        <v>0</v>
      </c>
      <c r="H990">
        <f t="shared" ca="1" si="131"/>
        <v>0</v>
      </c>
      <c r="I990">
        <f t="shared" ca="1" si="132"/>
        <v>0</v>
      </c>
      <c r="J990">
        <f t="shared" ca="1" si="127"/>
        <v>0</v>
      </c>
      <c r="K990">
        <f t="shared" ca="1" si="127"/>
        <v>0</v>
      </c>
      <c r="L990">
        <f t="shared" ca="1" si="127"/>
        <v>0</v>
      </c>
      <c r="M990">
        <f t="shared" ca="1" si="127"/>
        <v>0</v>
      </c>
      <c r="N990">
        <f t="shared" ca="1" si="127"/>
        <v>0</v>
      </c>
      <c r="O990" t="e">
        <f t="shared" ca="1" si="133"/>
        <v>#N/A</v>
      </c>
      <c r="P990" t="e">
        <f t="shared" ca="1" si="134"/>
        <v>#N/A</v>
      </c>
    </row>
    <row r="991" spans="1:16">
      <c r="A991" t="str">
        <f t="shared" si="128"/>
        <v/>
      </c>
      <c r="B991" t="e">
        <f t="shared" ca="1" si="129"/>
        <v>#N/A</v>
      </c>
      <c r="E991">
        <f t="shared" ca="1" si="130"/>
        <v>0</v>
      </c>
      <c r="H991">
        <f t="shared" ca="1" si="131"/>
        <v>0</v>
      </c>
      <c r="I991">
        <f t="shared" ca="1" si="132"/>
        <v>0</v>
      </c>
      <c r="J991">
        <f t="shared" ca="1" si="127"/>
        <v>0</v>
      </c>
      <c r="K991">
        <f t="shared" ca="1" si="127"/>
        <v>0</v>
      </c>
      <c r="L991">
        <f t="shared" ca="1" si="127"/>
        <v>0</v>
      </c>
      <c r="M991">
        <f t="shared" ca="1" si="127"/>
        <v>0</v>
      </c>
      <c r="N991">
        <f t="shared" ca="1" si="127"/>
        <v>0</v>
      </c>
      <c r="O991" t="e">
        <f t="shared" ca="1" si="133"/>
        <v>#N/A</v>
      </c>
      <c r="P991" t="e">
        <f t="shared" ca="1" si="134"/>
        <v>#N/A</v>
      </c>
    </row>
    <row r="992" spans="1:16">
      <c r="A992" t="str">
        <f t="shared" si="128"/>
        <v/>
      </c>
      <c r="B992" t="e">
        <f t="shared" ca="1" si="129"/>
        <v>#N/A</v>
      </c>
      <c r="E992">
        <f t="shared" ca="1" si="130"/>
        <v>0</v>
      </c>
      <c r="H992">
        <f t="shared" ca="1" si="131"/>
        <v>0</v>
      </c>
      <c r="I992">
        <f t="shared" ca="1" si="132"/>
        <v>0</v>
      </c>
      <c r="J992">
        <f t="shared" ca="1" si="127"/>
        <v>0</v>
      </c>
      <c r="K992">
        <f t="shared" ca="1" si="127"/>
        <v>0</v>
      </c>
      <c r="L992">
        <f t="shared" ca="1" si="127"/>
        <v>0</v>
      </c>
      <c r="M992">
        <f t="shared" ca="1" si="127"/>
        <v>0</v>
      </c>
      <c r="N992">
        <f t="shared" ca="1" si="127"/>
        <v>0</v>
      </c>
      <c r="O992" t="e">
        <f t="shared" ca="1" si="133"/>
        <v>#N/A</v>
      </c>
      <c r="P992" t="e">
        <f t="shared" ca="1" si="134"/>
        <v>#N/A</v>
      </c>
    </row>
    <row r="993" spans="1:16">
      <c r="A993" t="str">
        <f t="shared" si="128"/>
        <v/>
      </c>
      <c r="B993" t="e">
        <f t="shared" ca="1" si="129"/>
        <v>#N/A</v>
      </c>
      <c r="E993">
        <f t="shared" ca="1" si="130"/>
        <v>0</v>
      </c>
      <c r="H993">
        <f t="shared" ca="1" si="131"/>
        <v>0</v>
      </c>
      <c r="I993">
        <f t="shared" ca="1" si="132"/>
        <v>0</v>
      </c>
      <c r="J993">
        <f t="shared" ca="1" si="127"/>
        <v>0</v>
      </c>
      <c r="K993">
        <f t="shared" ca="1" si="127"/>
        <v>0</v>
      </c>
      <c r="L993">
        <f t="shared" ca="1" si="127"/>
        <v>0</v>
      </c>
      <c r="M993">
        <f t="shared" ca="1" si="127"/>
        <v>0</v>
      </c>
      <c r="N993">
        <f t="shared" ca="1" si="127"/>
        <v>0</v>
      </c>
      <c r="O993" t="e">
        <f t="shared" ca="1" si="133"/>
        <v>#N/A</v>
      </c>
      <c r="P993" t="e">
        <f t="shared" ca="1" si="134"/>
        <v>#N/A</v>
      </c>
    </row>
    <row r="994" spans="1:16">
      <c r="A994" t="str">
        <f t="shared" si="128"/>
        <v/>
      </c>
      <c r="B994" t="e">
        <f t="shared" ca="1" si="129"/>
        <v>#N/A</v>
      </c>
      <c r="E994">
        <f t="shared" ca="1" si="130"/>
        <v>0</v>
      </c>
      <c r="H994">
        <f t="shared" ca="1" si="131"/>
        <v>0</v>
      </c>
      <c r="I994">
        <f t="shared" ca="1" si="132"/>
        <v>0</v>
      </c>
      <c r="J994">
        <f t="shared" ca="1" si="127"/>
        <v>0</v>
      </c>
      <c r="K994">
        <f t="shared" ca="1" si="127"/>
        <v>0</v>
      </c>
      <c r="L994">
        <f t="shared" ca="1" si="127"/>
        <v>0</v>
      </c>
      <c r="M994">
        <f t="shared" ca="1" si="127"/>
        <v>0</v>
      </c>
      <c r="N994">
        <f t="shared" ca="1" si="127"/>
        <v>0</v>
      </c>
      <c r="O994" t="e">
        <f t="shared" ca="1" si="133"/>
        <v>#N/A</v>
      </c>
      <c r="P994" t="e">
        <f t="shared" ca="1" si="134"/>
        <v>#N/A</v>
      </c>
    </row>
    <row r="995" spans="1:16">
      <c r="A995" t="str">
        <f t="shared" si="128"/>
        <v/>
      </c>
      <c r="B995" t="e">
        <f t="shared" ca="1" si="129"/>
        <v>#N/A</v>
      </c>
      <c r="E995">
        <f t="shared" ca="1" si="130"/>
        <v>0</v>
      </c>
      <c r="H995">
        <f t="shared" ca="1" si="131"/>
        <v>0</v>
      </c>
      <c r="I995">
        <f t="shared" ca="1" si="132"/>
        <v>0</v>
      </c>
      <c r="J995">
        <f t="shared" ca="1" si="127"/>
        <v>0</v>
      </c>
      <c r="K995">
        <f t="shared" ca="1" si="127"/>
        <v>0</v>
      </c>
      <c r="L995">
        <f t="shared" ca="1" si="127"/>
        <v>0</v>
      </c>
      <c r="M995">
        <f t="shared" ca="1" si="127"/>
        <v>0</v>
      </c>
      <c r="N995">
        <f t="shared" ca="1" si="127"/>
        <v>0</v>
      </c>
      <c r="O995" t="e">
        <f t="shared" ca="1" si="133"/>
        <v>#N/A</v>
      </c>
      <c r="P995" t="e">
        <f t="shared" ca="1" si="134"/>
        <v>#N/A</v>
      </c>
    </row>
    <row r="996" spans="1:16">
      <c r="A996" t="str">
        <f t="shared" si="128"/>
        <v/>
      </c>
      <c r="B996" t="e">
        <f t="shared" ca="1" si="129"/>
        <v>#N/A</v>
      </c>
      <c r="E996">
        <f t="shared" ca="1" si="130"/>
        <v>0</v>
      </c>
      <c r="H996">
        <f t="shared" ca="1" si="131"/>
        <v>0</v>
      </c>
      <c r="I996">
        <f t="shared" ca="1" si="132"/>
        <v>0</v>
      </c>
      <c r="J996">
        <f t="shared" ca="1" si="127"/>
        <v>0</v>
      </c>
      <c r="K996">
        <f t="shared" ca="1" si="127"/>
        <v>0</v>
      </c>
      <c r="L996">
        <f t="shared" ca="1" si="127"/>
        <v>0</v>
      </c>
      <c r="M996">
        <f t="shared" ca="1" si="127"/>
        <v>0</v>
      </c>
      <c r="N996">
        <f t="shared" ca="1" si="127"/>
        <v>0</v>
      </c>
      <c r="O996" t="e">
        <f t="shared" ca="1" si="133"/>
        <v>#N/A</v>
      </c>
      <c r="P996" t="e">
        <f t="shared" ca="1" si="134"/>
        <v>#N/A</v>
      </c>
    </row>
    <row r="997" spans="1:16">
      <c r="A997" t="str">
        <f t="shared" si="128"/>
        <v/>
      </c>
      <c r="B997" t="e">
        <f t="shared" ca="1" si="129"/>
        <v>#N/A</v>
      </c>
      <c r="E997">
        <f t="shared" ca="1" si="130"/>
        <v>0</v>
      </c>
      <c r="H997">
        <f t="shared" ca="1" si="131"/>
        <v>0</v>
      </c>
      <c r="I997">
        <f t="shared" ca="1" si="132"/>
        <v>0</v>
      </c>
      <c r="J997">
        <f t="shared" ca="1" si="127"/>
        <v>0</v>
      </c>
      <c r="K997">
        <f t="shared" ca="1" si="127"/>
        <v>0</v>
      </c>
      <c r="L997">
        <f t="shared" ca="1" si="127"/>
        <v>0</v>
      </c>
      <c r="M997">
        <f t="shared" ca="1" si="127"/>
        <v>0</v>
      </c>
      <c r="N997">
        <f t="shared" ca="1" si="127"/>
        <v>0</v>
      </c>
      <c r="O997" t="e">
        <f t="shared" ca="1" si="133"/>
        <v>#N/A</v>
      </c>
      <c r="P997" t="e">
        <f t="shared" ca="1" si="134"/>
        <v>#N/A</v>
      </c>
    </row>
    <row r="998" spans="1:16">
      <c r="A998" t="str">
        <f t="shared" si="128"/>
        <v/>
      </c>
      <c r="B998" t="e">
        <f t="shared" ca="1" si="129"/>
        <v>#N/A</v>
      </c>
      <c r="E998">
        <f t="shared" ca="1" si="130"/>
        <v>0</v>
      </c>
      <c r="H998">
        <f t="shared" ca="1" si="131"/>
        <v>0</v>
      </c>
      <c r="I998">
        <f t="shared" ca="1" si="132"/>
        <v>0</v>
      </c>
      <c r="J998">
        <f t="shared" ca="1" si="127"/>
        <v>0</v>
      </c>
      <c r="K998">
        <f t="shared" ca="1" si="127"/>
        <v>0</v>
      </c>
      <c r="L998">
        <f t="shared" ca="1" si="127"/>
        <v>0</v>
      </c>
      <c r="M998">
        <f t="shared" ca="1" si="127"/>
        <v>0</v>
      </c>
      <c r="N998">
        <f t="shared" ca="1" si="127"/>
        <v>0</v>
      </c>
      <c r="O998" t="e">
        <f t="shared" ca="1" si="133"/>
        <v>#N/A</v>
      </c>
      <c r="P998" t="e">
        <f t="shared" ca="1" si="134"/>
        <v>#N/A</v>
      </c>
    </row>
    <row r="999" spans="1:16">
      <c r="A999" t="str">
        <f t="shared" si="128"/>
        <v/>
      </c>
      <c r="B999" t="e">
        <f t="shared" ca="1" si="129"/>
        <v>#N/A</v>
      </c>
      <c r="E999">
        <f t="shared" ca="1" si="130"/>
        <v>0</v>
      </c>
      <c r="H999">
        <f t="shared" ca="1" si="131"/>
        <v>0</v>
      </c>
      <c r="I999">
        <f t="shared" ca="1" si="132"/>
        <v>0</v>
      </c>
      <c r="J999">
        <f t="shared" ca="1" si="127"/>
        <v>0</v>
      </c>
      <c r="K999">
        <f t="shared" ca="1" si="127"/>
        <v>0</v>
      </c>
      <c r="L999">
        <f t="shared" ca="1" si="127"/>
        <v>0</v>
      </c>
      <c r="M999">
        <f t="shared" ca="1" si="127"/>
        <v>0</v>
      </c>
      <c r="N999">
        <f t="shared" ca="1" si="127"/>
        <v>0</v>
      </c>
      <c r="O999" t="e">
        <f t="shared" ca="1" si="133"/>
        <v>#N/A</v>
      </c>
      <c r="P999" t="e">
        <f t="shared" ca="1" si="134"/>
        <v>#N/A</v>
      </c>
    </row>
    <row r="1000" spans="1:16">
      <c r="A1000" t="str">
        <f t="shared" si="128"/>
        <v/>
      </c>
      <c r="B1000" t="e">
        <f t="shared" ca="1" si="129"/>
        <v>#N/A</v>
      </c>
      <c r="E1000">
        <f t="shared" ca="1" si="130"/>
        <v>0</v>
      </c>
      <c r="H1000">
        <f t="shared" ca="1" si="131"/>
        <v>0</v>
      </c>
      <c r="I1000">
        <f t="shared" ca="1" si="132"/>
        <v>0</v>
      </c>
      <c r="J1000">
        <f t="shared" ref="J1000:N1050" ca="1" si="135">IF(IFERROR(VLOOKUP($C1000,INDIRECT(J$14&amp;"D:D"),1,FALSE),0)&lt;&gt;0,J$14,0)</f>
        <v>0</v>
      </c>
      <c r="K1000">
        <f t="shared" ca="1" si="135"/>
        <v>0</v>
      </c>
      <c r="L1000">
        <f t="shared" ca="1" si="135"/>
        <v>0</v>
      </c>
      <c r="M1000">
        <f t="shared" ca="1" si="135"/>
        <v>0</v>
      </c>
      <c r="N1000">
        <f t="shared" ca="1" si="135"/>
        <v>0</v>
      </c>
      <c r="O1000" t="e">
        <f t="shared" ca="1" si="133"/>
        <v>#N/A</v>
      </c>
      <c r="P1000" t="e">
        <f t="shared" ca="1" si="134"/>
        <v>#N/A</v>
      </c>
    </row>
    <row r="1001" spans="1:16">
      <c r="A1001" t="str">
        <f t="shared" si="128"/>
        <v/>
      </c>
      <c r="B1001" t="e">
        <f t="shared" ca="1" si="129"/>
        <v>#N/A</v>
      </c>
      <c r="E1001">
        <f t="shared" ca="1" si="130"/>
        <v>0</v>
      </c>
      <c r="H1001">
        <f t="shared" ca="1" si="131"/>
        <v>0</v>
      </c>
      <c r="I1001">
        <f t="shared" ca="1" si="132"/>
        <v>0</v>
      </c>
      <c r="J1001">
        <f t="shared" ca="1" si="135"/>
        <v>0</v>
      </c>
      <c r="K1001">
        <f t="shared" ca="1" si="135"/>
        <v>0</v>
      </c>
      <c r="L1001">
        <f t="shared" ca="1" si="135"/>
        <v>0</v>
      </c>
      <c r="M1001">
        <f t="shared" ca="1" si="135"/>
        <v>0</v>
      </c>
      <c r="N1001">
        <f t="shared" ca="1" si="135"/>
        <v>0</v>
      </c>
      <c r="O1001" t="e">
        <f t="shared" ca="1" si="133"/>
        <v>#N/A</v>
      </c>
      <c r="P1001" t="e">
        <f t="shared" ca="1" si="134"/>
        <v>#N/A</v>
      </c>
    </row>
    <row r="1002" spans="1:16">
      <c r="A1002" t="str">
        <f t="shared" si="128"/>
        <v/>
      </c>
      <c r="B1002" t="e">
        <f t="shared" ca="1" si="129"/>
        <v>#N/A</v>
      </c>
      <c r="E1002">
        <f t="shared" ca="1" si="130"/>
        <v>0</v>
      </c>
      <c r="H1002">
        <f t="shared" ca="1" si="131"/>
        <v>0</v>
      </c>
      <c r="I1002">
        <f t="shared" ca="1" si="132"/>
        <v>0</v>
      </c>
      <c r="J1002">
        <f t="shared" ca="1" si="135"/>
        <v>0</v>
      </c>
      <c r="K1002">
        <f t="shared" ca="1" si="135"/>
        <v>0</v>
      </c>
      <c r="L1002">
        <f t="shared" ca="1" si="135"/>
        <v>0</v>
      </c>
      <c r="M1002">
        <f t="shared" ca="1" si="135"/>
        <v>0</v>
      </c>
      <c r="N1002">
        <f t="shared" ca="1" si="135"/>
        <v>0</v>
      </c>
      <c r="O1002" t="e">
        <f t="shared" ca="1" si="133"/>
        <v>#N/A</v>
      </c>
      <c r="P1002" t="e">
        <f t="shared" ca="1" si="134"/>
        <v>#N/A</v>
      </c>
    </row>
    <row r="1003" spans="1:16">
      <c r="A1003" t="str">
        <f t="shared" si="128"/>
        <v/>
      </c>
      <c r="B1003" t="e">
        <f t="shared" ca="1" si="129"/>
        <v>#N/A</v>
      </c>
      <c r="E1003">
        <f t="shared" ca="1" si="130"/>
        <v>0</v>
      </c>
      <c r="H1003">
        <f t="shared" ca="1" si="131"/>
        <v>0</v>
      </c>
      <c r="I1003">
        <f t="shared" ca="1" si="132"/>
        <v>0</v>
      </c>
      <c r="J1003">
        <f t="shared" ca="1" si="135"/>
        <v>0</v>
      </c>
      <c r="K1003">
        <f t="shared" ca="1" si="135"/>
        <v>0</v>
      </c>
      <c r="L1003">
        <f t="shared" ca="1" si="135"/>
        <v>0</v>
      </c>
      <c r="M1003">
        <f t="shared" ca="1" si="135"/>
        <v>0</v>
      </c>
      <c r="N1003">
        <f t="shared" ca="1" si="135"/>
        <v>0</v>
      </c>
      <c r="O1003" t="e">
        <f t="shared" ca="1" si="133"/>
        <v>#N/A</v>
      </c>
      <c r="P1003" t="e">
        <f t="shared" ca="1" si="134"/>
        <v>#N/A</v>
      </c>
    </row>
    <row r="1004" spans="1:16">
      <c r="A1004" t="str">
        <f t="shared" si="128"/>
        <v/>
      </c>
      <c r="B1004" t="e">
        <f t="shared" ca="1" si="129"/>
        <v>#N/A</v>
      </c>
      <c r="E1004">
        <f t="shared" ca="1" si="130"/>
        <v>0</v>
      </c>
      <c r="H1004">
        <f t="shared" ca="1" si="131"/>
        <v>0</v>
      </c>
      <c r="I1004">
        <f t="shared" ca="1" si="132"/>
        <v>0</v>
      </c>
      <c r="J1004">
        <f t="shared" ca="1" si="135"/>
        <v>0</v>
      </c>
      <c r="K1004">
        <f t="shared" ca="1" si="135"/>
        <v>0</v>
      </c>
      <c r="L1004">
        <f t="shared" ca="1" si="135"/>
        <v>0</v>
      </c>
      <c r="M1004">
        <f t="shared" ca="1" si="135"/>
        <v>0</v>
      </c>
      <c r="N1004">
        <f t="shared" ca="1" si="135"/>
        <v>0</v>
      </c>
      <c r="O1004" t="e">
        <f t="shared" ca="1" si="133"/>
        <v>#N/A</v>
      </c>
      <c r="P1004" t="e">
        <f t="shared" ca="1" si="134"/>
        <v>#N/A</v>
      </c>
    </row>
    <row r="1005" spans="1:16">
      <c r="A1005" t="str">
        <f t="shared" si="128"/>
        <v/>
      </c>
      <c r="B1005" t="e">
        <f t="shared" ca="1" si="129"/>
        <v>#N/A</v>
      </c>
      <c r="E1005">
        <f t="shared" ca="1" si="130"/>
        <v>0</v>
      </c>
      <c r="H1005">
        <f t="shared" ca="1" si="131"/>
        <v>0</v>
      </c>
      <c r="I1005">
        <f t="shared" ca="1" si="132"/>
        <v>0</v>
      </c>
      <c r="J1005">
        <f t="shared" ca="1" si="135"/>
        <v>0</v>
      </c>
      <c r="K1005">
        <f t="shared" ca="1" si="135"/>
        <v>0</v>
      </c>
      <c r="L1005">
        <f t="shared" ca="1" si="135"/>
        <v>0</v>
      </c>
      <c r="M1005">
        <f t="shared" ca="1" si="135"/>
        <v>0</v>
      </c>
      <c r="N1005">
        <f t="shared" ca="1" si="135"/>
        <v>0</v>
      </c>
      <c r="O1005" t="e">
        <f t="shared" ca="1" si="133"/>
        <v>#N/A</v>
      </c>
      <c r="P1005" t="e">
        <f t="shared" ca="1" si="134"/>
        <v>#N/A</v>
      </c>
    </row>
    <row r="1006" spans="1:16">
      <c r="A1006" t="str">
        <f t="shared" si="128"/>
        <v/>
      </c>
      <c r="B1006" t="e">
        <f t="shared" ca="1" si="129"/>
        <v>#N/A</v>
      </c>
      <c r="E1006">
        <f t="shared" ca="1" si="130"/>
        <v>0</v>
      </c>
      <c r="H1006">
        <f t="shared" ca="1" si="131"/>
        <v>0</v>
      </c>
      <c r="I1006">
        <f t="shared" ca="1" si="132"/>
        <v>0</v>
      </c>
      <c r="J1006">
        <f t="shared" ca="1" si="135"/>
        <v>0</v>
      </c>
      <c r="K1006">
        <f t="shared" ca="1" si="135"/>
        <v>0</v>
      </c>
      <c r="L1006">
        <f t="shared" ca="1" si="135"/>
        <v>0</v>
      </c>
      <c r="M1006">
        <f t="shared" ca="1" si="135"/>
        <v>0</v>
      </c>
      <c r="N1006">
        <f t="shared" ca="1" si="135"/>
        <v>0</v>
      </c>
      <c r="O1006" t="e">
        <f t="shared" ca="1" si="133"/>
        <v>#N/A</v>
      </c>
      <c r="P1006" t="e">
        <f t="shared" ca="1" si="134"/>
        <v>#N/A</v>
      </c>
    </row>
    <row r="1007" spans="1:16">
      <c r="A1007" t="str">
        <f t="shared" si="128"/>
        <v/>
      </c>
      <c r="B1007" t="e">
        <f t="shared" ca="1" si="129"/>
        <v>#N/A</v>
      </c>
      <c r="E1007">
        <f t="shared" ca="1" si="130"/>
        <v>0</v>
      </c>
      <c r="H1007">
        <f t="shared" ca="1" si="131"/>
        <v>0</v>
      </c>
      <c r="I1007">
        <f t="shared" ca="1" si="132"/>
        <v>0</v>
      </c>
      <c r="J1007">
        <f t="shared" ca="1" si="135"/>
        <v>0</v>
      </c>
      <c r="K1007">
        <f t="shared" ca="1" si="135"/>
        <v>0</v>
      </c>
      <c r="L1007">
        <f t="shared" ca="1" si="135"/>
        <v>0</v>
      </c>
      <c r="M1007">
        <f t="shared" ca="1" si="135"/>
        <v>0</v>
      </c>
      <c r="N1007">
        <f t="shared" ca="1" si="135"/>
        <v>0</v>
      </c>
      <c r="O1007" t="e">
        <f t="shared" ca="1" si="133"/>
        <v>#N/A</v>
      </c>
      <c r="P1007" t="e">
        <f t="shared" ca="1" si="134"/>
        <v>#N/A</v>
      </c>
    </row>
    <row r="1008" spans="1:16">
      <c r="A1008" t="str">
        <f t="shared" si="128"/>
        <v/>
      </c>
      <c r="B1008" t="e">
        <f t="shared" ca="1" si="129"/>
        <v>#N/A</v>
      </c>
      <c r="E1008">
        <f t="shared" ca="1" si="130"/>
        <v>0</v>
      </c>
      <c r="H1008">
        <f t="shared" ca="1" si="131"/>
        <v>0</v>
      </c>
      <c r="I1008">
        <f t="shared" ca="1" si="132"/>
        <v>0</v>
      </c>
      <c r="J1008">
        <f t="shared" ca="1" si="135"/>
        <v>0</v>
      </c>
      <c r="K1008">
        <f t="shared" ca="1" si="135"/>
        <v>0</v>
      </c>
      <c r="L1008">
        <f t="shared" ca="1" si="135"/>
        <v>0</v>
      </c>
      <c r="M1008">
        <f t="shared" ca="1" si="135"/>
        <v>0</v>
      </c>
      <c r="N1008">
        <f t="shared" ca="1" si="135"/>
        <v>0</v>
      </c>
      <c r="O1008" t="e">
        <f t="shared" ca="1" si="133"/>
        <v>#N/A</v>
      </c>
      <c r="P1008" t="e">
        <f t="shared" ca="1" si="134"/>
        <v>#N/A</v>
      </c>
    </row>
    <row r="1009" spans="1:16">
      <c r="A1009" t="str">
        <f t="shared" si="128"/>
        <v/>
      </c>
      <c r="B1009" t="e">
        <f t="shared" ca="1" si="129"/>
        <v>#N/A</v>
      </c>
      <c r="E1009">
        <f t="shared" ca="1" si="130"/>
        <v>0</v>
      </c>
      <c r="H1009">
        <f t="shared" ca="1" si="131"/>
        <v>0</v>
      </c>
      <c r="I1009">
        <f t="shared" ca="1" si="132"/>
        <v>0</v>
      </c>
      <c r="J1009">
        <f t="shared" ca="1" si="135"/>
        <v>0</v>
      </c>
      <c r="K1009">
        <f t="shared" ca="1" si="135"/>
        <v>0</v>
      </c>
      <c r="L1009">
        <f t="shared" ca="1" si="135"/>
        <v>0</v>
      </c>
      <c r="M1009">
        <f t="shared" ca="1" si="135"/>
        <v>0</v>
      </c>
      <c r="N1009">
        <f t="shared" ca="1" si="135"/>
        <v>0</v>
      </c>
      <c r="O1009" t="e">
        <f t="shared" ca="1" si="133"/>
        <v>#N/A</v>
      </c>
      <c r="P1009" t="e">
        <f t="shared" ca="1" si="134"/>
        <v>#N/A</v>
      </c>
    </row>
    <row r="1010" spans="1:16">
      <c r="A1010" t="str">
        <f t="shared" si="128"/>
        <v/>
      </c>
      <c r="B1010" t="e">
        <f t="shared" ca="1" si="129"/>
        <v>#N/A</v>
      </c>
      <c r="E1010">
        <f t="shared" ca="1" si="130"/>
        <v>0</v>
      </c>
      <c r="H1010">
        <f t="shared" ca="1" si="131"/>
        <v>0</v>
      </c>
      <c r="I1010">
        <f t="shared" ca="1" si="132"/>
        <v>0</v>
      </c>
      <c r="J1010">
        <f t="shared" ca="1" si="135"/>
        <v>0</v>
      </c>
      <c r="K1010">
        <f t="shared" ca="1" si="135"/>
        <v>0</v>
      </c>
      <c r="L1010">
        <f t="shared" ca="1" si="135"/>
        <v>0</v>
      </c>
      <c r="M1010">
        <f t="shared" ca="1" si="135"/>
        <v>0</v>
      </c>
      <c r="N1010">
        <f t="shared" ca="1" si="135"/>
        <v>0</v>
      </c>
      <c r="O1010" t="e">
        <f t="shared" ca="1" si="133"/>
        <v>#N/A</v>
      </c>
      <c r="P1010" t="e">
        <f t="shared" ca="1" si="134"/>
        <v>#N/A</v>
      </c>
    </row>
    <row r="1011" spans="1:16">
      <c r="A1011" t="str">
        <f t="shared" si="128"/>
        <v/>
      </c>
      <c r="B1011" t="e">
        <f t="shared" ca="1" si="129"/>
        <v>#N/A</v>
      </c>
      <c r="E1011">
        <f t="shared" ca="1" si="130"/>
        <v>0</v>
      </c>
      <c r="H1011">
        <f t="shared" ca="1" si="131"/>
        <v>0</v>
      </c>
      <c r="I1011">
        <f t="shared" ca="1" si="132"/>
        <v>0</v>
      </c>
      <c r="J1011">
        <f t="shared" ca="1" si="135"/>
        <v>0</v>
      </c>
      <c r="K1011">
        <f t="shared" ca="1" si="135"/>
        <v>0</v>
      </c>
      <c r="L1011">
        <f t="shared" ca="1" si="135"/>
        <v>0</v>
      </c>
      <c r="M1011">
        <f t="shared" ca="1" si="135"/>
        <v>0</v>
      </c>
      <c r="N1011">
        <f t="shared" ca="1" si="135"/>
        <v>0</v>
      </c>
      <c r="O1011" t="e">
        <f t="shared" ca="1" si="133"/>
        <v>#N/A</v>
      </c>
      <c r="P1011" t="e">
        <f t="shared" ca="1" si="134"/>
        <v>#N/A</v>
      </c>
    </row>
    <row r="1012" spans="1:16">
      <c r="A1012" t="str">
        <f t="shared" si="128"/>
        <v/>
      </c>
      <c r="B1012" t="e">
        <f t="shared" ca="1" si="129"/>
        <v>#N/A</v>
      </c>
      <c r="E1012">
        <f t="shared" ca="1" si="130"/>
        <v>0</v>
      </c>
      <c r="H1012">
        <f t="shared" ca="1" si="131"/>
        <v>0</v>
      </c>
      <c r="I1012">
        <f t="shared" ca="1" si="132"/>
        <v>0</v>
      </c>
      <c r="J1012">
        <f t="shared" ca="1" si="135"/>
        <v>0</v>
      </c>
      <c r="K1012">
        <f t="shared" ca="1" si="135"/>
        <v>0</v>
      </c>
      <c r="L1012">
        <f t="shared" ca="1" si="135"/>
        <v>0</v>
      </c>
      <c r="M1012">
        <f t="shared" ca="1" si="135"/>
        <v>0</v>
      </c>
      <c r="N1012">
        <f t="shared" ca="1" si="135"/>
        <v>0</v>
      </c>
      <c r="O1012" t="e">
        <f t="shared" ca="1" si="133"/>
        <v>#N/A</v>
      </c>
      <c r="P1012" t="e">
        <f t="shared" ca="1" si="134"/>
        <v>#N/A</v>
      </c>
    </row>
    <row r="1013" spans="1:16">
      <c r="A1013" t="str">
        <f t="shared" si="128"/>
        <v/>
      </c>
      <c r="B1013" t="e">
        <f t="shared" ca="1" si="129"/>
        <v>#N/A</v>
      </c>
      <c r="E1013">
        <f t="shared" ca="1" si="130"/>
        <v>0</v>
      </c>
      <c r="H1013">
        <f t="shared" ca="1" si="131"/>
        <v>0</v>
      </c>
      <c r="I1013">
        <f t="shared" ca="1" si="132"/>
        <v>0</v>
      </c>
      <c r="J1013">
        <f t="shared" ca="1" si="135"/>
        <v>0</v>
      </c>
      <c r="K1013">
        <f t="shared" ca="1" si="135"/>
        <v>0</v>
      </c>
      <c r="L1013">
        <f t="shared" ca="1" si="135"/>
        <v>0</v>
      </c>
      <c r="M1013">
        <f t="shared" ca="1" si="135"/>
        <v>0</v>
      </c>
      <c r="N1013">
        <f t="shared" ca="1" si="135"/>
        <v>0</v>
      </c>
      <c r="O1013" t="e">
        <f t="shared" ca="1" si="133"/>
        <v>#N/A</v>
      </c>
      <c r="P1013" t="e">
        <f t="shared" ca="1" si="134"/>
        <v>#N/A</v>
      </c>
    </row>
    <row r="1014" spans="1:16">
      <c r="A1014" t="str">
        <f t="shared" si="128"/>
        <v/>
      </c>
      <c r="B1014" t="e">
        <f t="shared" ca="1" si="129"/>
        <v>#N/A</v>
      </c>
      <c r="E1014">
        <f t="shared" ca="1" si="130"/>
        <v>0</v>
      </c>
      <c r="H1014">
        <f t="shared" ca="1" si="131"/>
        <v>0</v>
      </c>
      <c r="I1014">
        <f t="shared" ca="1" si="132"/>
        <v>0</v>
      </c>
      <c r="J1014">
        <f t="shared" ca="1" si="135"/>
        <v>0</v>
      </c>
      <c r="K1014">
        <f t="shared" ca="1" si="135"/>
        <v>0</v>
      </c>
      <c r="L1014">
        <f t="shared" ca="1" si="135"/>
        <v>0</v>
      </c>
      <c r="M1014">
        <f t="shared" ca="1" si="135"/>
        <v>0</v>
      </c>
      <c r="N1014">
        <f t="shared" ca="1" si="135"/>
        <v>0</v>
      </c>
      <c r="O1014" t="e">
        <f t="shared" ca="1" si="133"/>
        <v>#N/A</v>
      </c>
      <c r="P1014" t="e">
        <f t="shared" ca="1" si="134"/>
        <v>#N/A</v>
      </c>
    </row>
    <row r="1015" spans="1:16">
      <c r="A1015" t="str">
        <f t="shared" si="128"/>
        <v/>
      </c>
      <c r="B1015" t="e">
        <f t="shared" ca="1" si="129"/>
        <v>#N/A</v>
      </c>
      <c r="E1015">
        <f t="shared" ca="1" si="130"/>
        <v>0</v>
      </c>
      <c r="H1015">
        <f t="shared" ca="1" si="131"/>
        <v>0</v>
      </c>
      <c r="I1015">
        <f t="shared" ca="1" si="132"/>
        <v>0</v>
      </c>
      <c r="J1015">
        <f t="shared" ca="1" si="135"/>
        <v>0</v>
      </c>
      <c r="K1015">
        <f t="shared" ca="1" si="135"/>
        <v>0</v>
      </c>
      <c r="L1015">
        <f t="shared" ca="1" si="135"/>
        <v>0</v>
      </c>
      <c r="M1015">
        <f t="shared" ca="1" si="135"/>
        <v>0</v>
      </c>
      <c r="N1015">
        <f t="shared" ca="1" si="135"/>
        <v>0</v>
      </c>
      <c r="O1015" t="e">
        <f t="shared" ca="1" si="133"/>
        <v>#N/A</v>
      </c>
      <c r="P1015" t="e">
        <f t="shared" ca="1" si="134"/>
        <v>#N/A</v>
      </c>
    </row>
    <row r="1016" spans="1:16">
      <c r="A1016" t="str">
        <f t="shared" si="128"/>
        <v/>
      </c>
      <c r="B1016" t="e">
        <f t="shared" ca="1" si="129"/>
        <v>#N/A</v>
      </c>
      <c r="E1016">
        <f t="shared" ca="1" si="130"/>
        <v>0</v>
      </c>
      <c r="H1016">
        <f t="shared" ca="1" si="131"/>
        <v>0</v>
      </c>
      <c r="I1016">
        <f t="shared" ca="1" si="132"/>
        <v>0</v>
      </c>
      <c r="J1016">
        <f t="shared" ca="1" si="135"/>
        <v>0</v>
      </c>
      <c r="K1016">
        <f t="shared" ca="1" si="135"/>
        <v>0</v>
      </c>
      <c r="L1016">
        <f t="shared" ca="1" si="135"/>
        <v>0</v>
      </c>
      <c r="M1016">
        <f t="shared" ca="1" si="135"/>
        <v>0</v>
      </c>
      <c r="N1016">
        <f t="shared" ca="1" si="135"/>
        <v>0</v>
      </c>
      <c r="O1016" t="e">
        <f t="shared" ca="1" si="133"/>
        <v>#N/A</v>
      </c>
      <c r="P1016" t="e">
        <f t="shared" ca="1" si="134"/>
        <v>#N/A</v>
      </c>
    </row>
    <row r="1017" spans="1:16">
      <c r="A1017" t="str">
        <f t="shared" si="128"/>
        <v/>
      </c>
      <c r="B1017" t="e">
        <f t="shared" ca="1" si="129"/>
        <v>#N/A</v>
      </c>
      <c r="E1017">
        <f t="shared" ca="1" si="130"/>
        <v>0</v>
      </c>
      <c r="H1017">
        <f t="shared" ca="1" si="131"/>
        <v>0</v>
      </c>
      <c r="I1017">
        <f t="shared" ca="1" si="132"/>
        <v>0</v>
      </c>
      <c r="J1017">
        <f t="shared" ca="1" si="135"/>
        <v>0</v>
      </c>
      <c r="K1017">
        <f t="shared" ca="1" si="135"/>
        <v>0</v>
      </c>
      <c r="L1017">
        <f t="shared" ca="1" si="135"/>
        <v>0</v>
      </c>
      <c r="M1017">
        <f t="shared" ca="1" si="135"/>
        <v>0</v>
      </c>
      <c r="N1017">
        <f t="shared" ca="1" si="135"/>
        <v>0</v>
      </c>
      <c r="O1017" t="e">
        <f t="shared" ca="1" si="133"/>
        <v>#N/A</v>
      </c>
      <c r="P1017" t="e">
        <f t="shared" ca="1" si="134"/>
        <v>#N/A</v>
      </c>
    </row>
    <row r="1018" spans="1:16">
      <c r="A1018" t="str">
        <f t="shared" si="128"/>
        <v/>
      </c>
      <c r="B1018" t="e">
        <f t="shared" ca="1" si="129"/>
        <v>#N/A</v>
      </c>
      <c r="E1018">
        <f t="shared" ca="1" si="130"/>
        <v>0</v>
      </c>
      <c r="H1018">
        <f t="shared" ca="1" si="131"/>
        <v>0</v>
      </c>
      <c r="I1018">
        <f t="shared" ca="1" si="132"/>
        <v>0</v>
      </c>
      <c r="J1018">
        <f t="shared" ca="1" si="135"/>
        <v>0</v>
      </c>
      <c r="K1018">
        <f t="shared" ca="1" si="135"/>
        <v>0</v>
      </c>
      <c r="L1018">
        <f t="shared" ca="1" si="135"/>
        <v>0</v>
      </c>
      <c r="M1018">
        <f t="shared" ca="1" si="135"/>
        <v>0</v>
      </c>
      <c r="N1018">
        <f t="shared" ca="1" si="135"/>
        <v>0</v>
      </c>
      <c r="O1018" t="e">
        <f t="shared" ca="1" si="133"/>
        <v>#N/A</v>
      </c>
      <c r="P1018" t="e">
        <f t="shared" ca="1" si="134"/>
        <v>#N/A</v>
      </c>
    </row>
    <row r="1019" spans="1:16">
      <c r="A1019" t="str">
        <f t="shared" si="128"/>
        <v/>
      </c>
      <c r="B1019" t="e">
        <f t="shared" ca="1" si="129"/>
        <v>#N/A</v>
      </c>
      <c r="E1019">
        <f t="shared" ca="1" si="130"/>
        <v>0</v>
      </c>
      <c r="H1019">
        <f t="shared" ca="1" si="131"/>
        <v>0</v>
      </c>
      <c r="I1019">
        <f t="shared" ca="1" si="132"/>
        <v>0</v>
      </c>
      <c r="J1019">
        <f t="shared" ca="1" si="135"/>
        <v>0</v>
      </c>
      <c r="K1019">
        <f t="shared" ca="1" si="135"/>
        <v>0</v>
      </c>
      <c r="L1019">
        <f t="shared" ca="1" si="135"/>
        <v>0</v>
      </c>
      <c r="M1019">
        <f t="shared" ca="1" si="135"/>
        <v>0</v>
      </c>
      <c r="N1019">
        <f t="shared" ca="1" si="135"/>
        <v>0</v>
      </c>
      <c r="O1019" t="e">
        <f t="shared" ca="1" si="133"/>
        <v>#N/A</v>
      </c>
      <c r="P1019" t="e">
        <f t="shared" ca="1" si="134"/>
        <v>#N/A</v>
      </c>
    </row>
    <row r="1020" spans="1:16">
      <c r="A1020" t="str">
        <f t="shared" si="128"/>
        <v/>
      </c>
      <c r="B1020" t="e">
        <f t="shared" ca="1" si="129"/>
        <v>#N/A</v>
      </c>
      <c r="E1020">
        <f t="shared" ca="1" si="130"/>
        <v>0</v>
      </c>
      <c r="H1020">
        <f t="shared" ca="1" si="131"/>
        <v>0</v>
      </c>
      <c r="I1020">
        <f t="shared" ca="1" si="132"/>
        <v>0</v>
      </c>
      <c r="J1020">
        <f t="shared" ca="1" si="135"/>
        <v>0</v>
      </c>
      <c r="K1020">
        <f t="shared" ca="1" si="135"/>
        <v>0</v>
      </c>
      <c r="L1020">
        <f t="shared" ca="1" si="135"/>
        <v>0</v>
      </c>
      <c r="M1020">
        <f t="shared" ca="1" si="135"/>
        <v>0</v>
      </c>
      <c r="N1020">
        <f t="shared" ca="1" si="135"/>
        <v>0</v>
      </c>
      <c r="O1020" t="e">
        <f t="shared" ca="1" si="133"/>
        <v>#N/A</v>
      </c>
      <c r="P1020" t="e">
        <f t="shared" ca="1" si="134"/>
        <v>#N/A</v>
      </c>
    </row>
    <row r="1021" spans="1:16">
      <c r="A1021" t="str">
        <f t="shared" si="128"/>
        <v/>
      </c>
      <c r="B1021" t="e">
        <f t="shared" ca="1" si="129"/>
        <v>#N/A</v>
      </c>
      <c r="E1021">
        <f t="shared" ca="1" si="130"/>
        <v>0</v>
      </c>
      <c r="H1021">
        <f t="shared" ca="1" si="131"/>
        <v>0</v>
      </c>
      <c r="I1021">
        <f t="shared" ca="1" si="132"/>
        <v>0</v>
      </c>
      <c r="J1021">
        <f t="shared" ca="1" si="135"/>
        <v>0</v>
      </c>
      <c r="K1021">
        <f t="shared" ca="1" si="135"/>
        <v>0</v>
      </c>
      <c r="L1021">
        <f t="shared" ca="1" si="135"/>
        <v>0</v>
      </c>
      <c r="M1021">
        <f t="shared" ca="1" si="135"/>
        <v>0</v>
      </c>
      <c r="N1021">
        <f t="shared" ca="1" si="135"/>
        <v>0</v>
      </c>
      <c r="O1021" t="e">
        <f t="shared" ca="1" si="133"/>
        <v>#N/A</v>
      </c>
      <c r="P1021" t="e">
        <f t="shared" ca="1" si="134"/>
        <v>#N/A</v>
      </c>
    </row>
    <row r="1022" spans="1:16">
      <c r="A1022" t="str">
        <f t="shared" si="128"/>
        <v/>
      </c>
      <c r="B1022" t="e">
        <f t="shared" ca="1" si="129"/>
        <v>#N/A</v>
      </c>
      <c r="E1022">
        <f t="shared" ca="1" si="130"/>
        <v>0</v>
      </c>
      <c r="H1022">
        <f t="shared" ca="1" si="131"/>
        <v>0</v>
      </c>
      <c r="I1022">
        <f t="shared" ca="1" si="132"/>
        <v>0</v>
      </c>
      <c r="J1022">
        <f t="shared" ca="1" si="135"/>
        <v>0</v>
      </c>
      <c r="K1022">
        <f t="shared" ca="1" si="135"/>
        <v>0</v>
      </c>
      <c r="L1022">
        <f t="shared" ca="1" si="135"/>
        <v>0</v>
      </c>
      <c r="M1022">
        <f t="shared" ca="1" si="135"/>
        <v>0</v>
      </c>
      <c r="N1022">
        <f t="shared" ca="1" si="135"/>
        <v>0</v>
      </c>
      <c r="O1022" t="e">
        <f t="shared" ca="1" si="133"/>
        <v>#N/A</v>
      </c>
      <c r="P1022" t="e">
        <f t="shared" ca="1" si="134"/>
        <v>#N/A</v>
      </c>
    </row>
    <row r="1023" spans="1:16">
      <c r="A1023" t="str">
        <f t="shared" si="128"/>
        <v/>
      </c>
      <c r="B1023" t="e">
        <f t="shared" ca="1" si="129"/>
        <v>#N/A</v>
      </c>
      <c r="E1023">
        <f t="shared" ca="1" si="130"/>
        <v>0</v>
      </c>
      <c r="H1023">
        <f t="shared" ca="1" si="131"/>
        <v>0</v>
      </c>
      <c r="I1023">
        <f t="shared" ca="1" si="132"/>
        <v>0</v>
      </c>
      <c r="J1023">
        <f t="shared" ca="1" si="135"/>
        <v>0</v>
      </c>
      <c r="K1023">
        <f t="shared" ca="1" si="135"/>
        <v>0</v>
      </c>
      <c r="L1023">
        <f t="shared" ca="1" si="135"/>
        <v>0</v>
      </c>
      <c r="M1023">
        <f t="shared" ca="1" si="135"/>
        <v>0</v>
      </c>
      <c r="N1023">
        <f t="shared" ca="1" si="135"/>
        <v>0</v>
      </c>
      <c r="O1023" t="e">
        <f t="shared" ca="1" si="133"/>
        <v>#N/A</v>
      </c>
      <c r="P1023" t="e">
        <f t="shared" ca="1" si="134"/>
        <v>#N/A</v>
      </c>
    </row>
    <row r="1024" spans="1:16">
      <c r="A1024" t="str">
        <f t="shared" si="128"/>
        <v/>
      </c>
      <c r="B1024" t="e">
        <f t="shared" ca="1" si="129"/>
        <v>#N/A</v>
      </c>
      <c r="E1024">
        <f t="shared" ca="1" si="130"/>
        <v>0</v>
      </c>
      <c r="H1024">
        <f t="shared" ca="1" si="131"/>
        <v>0</v>
      </c>
      <c r="I1024">
        <f t="shared" ca="1" si="132"/>
        <v>0</v>
      </c>
      <c r="J1024">
        <f t="shared" ca="1" si="135"/>
        <v>0</v>
      </c>
      <c r="K1024">
        <f t="shared" ca="1" si="135"/>
        <v>0</v>
      </c>
      <c r="L1024">
        <f t="shared" ca="1" si="135"/>
        <v>0</v>
      </c>
      <c r="M1024">
        <f t="shared" ca="1" si="135"/>
        <v>0</v>
      </c>
      <c r="N1024">
        <f t="shared" ca="1" si="135"/>
        <v>0</v>
      </c>
      <c r="O1024" t="e">
        <f t="shared" ca="1" si="133"/>
        <v>#N/A</v>
      </c>
      <c r="P1024" t="e">
        <f t="shared" ca="1" si="134"/>
        <v>#N/A</v>
      </c>
    </row>
    <row r="1025" spans="1:16">
      <c r="A1025" t="str">
        <f t="shared" si="128"/>
        <v/>
      </c>
      <c r="B1025" t="e">
        <f t="shared" ca="1" si="129"/>
        <v>#N/A</v>
      </c>
      <c r="E1025">
        <f t="shared" ca="1" si="130"/>
        <v>0</v>
      </c>
      <c r="H1025">
        <f t="shared" ca="1" si="131"/>
        <v>0</v>
      </c>
      <c r="I1025">
        <f t="shared" ca="1" si="132"/>
        <v>0</v>
      </c>
      <c r="J1025">
        <f t="shared" ca="1" si="135"/>
        <v>0</v>
      </c>
      <c r="K1025">
        <f t="shared" ca="1" si="135"/>
        <v>0</v>
      </c>
      <c r="L1025">
        <f t="shared" ca="1" si="135"/>
        <v>0</v>
      </c>
      <c r="M1025">
        <f t="shared" ca="1" si="135"/>
        <v>0</v>
      </c>
      <c r="N1025">
        <f t="shared" ca="1" si="135"/>
        <v>0</v>
      </c>
      <c r="O1025" t="e">
        <f t="shared" ca="1" si="133"/>
        <v>#N/A</v>
      </c>
      <c r="P1025" t="e">
        <f t="shared" ca="1" si="134"/>
        <v>#N/A</v>
      </c>
    </row>
    <row r="1026" spans="1:16">
      <c r="A1026" t="str">
        <f t="shared" si="128"/>
        <v/>
      </c>
      <c r="B1026" t="e">
        <f t="shared" ca="1" si="129"/>
        <v>#N/A</v>
      </c>
      <c r="E1026">
        <f t="shared" ca="1" si="130"/>
        <v>0</v>
      </c>
      <c r="H1026">
        <f t="shared" ca="1" si="131"/>
        <v>0</v>
      </c>
      <c r="I1026">
        <f t="shared" ca="1" si="132"/>
        <v>0</v>
      </c>
      <c r="J1026">
        <f t="shared" ca="1" si="135"/>
        <v>0</v>
      </c>
      <c r="K1026">
        <f t="shared" ca="1" si="135"/>
        <v>0</v>
      </c>
      <c r="L1026">
        <f t="shared" ca="1" si="135"/>
        <v>0</v>
      </c>
      <c r="M1026">
        <f t="shared" ca="1" si="135"/>
        <v>0</v>
      </c>
      <c r="N1026">
        <f t="shared" ca="1" si="135"/>
        <v>0</v>
      </c>
      <c r="O1026" t="e">
        <f t="shared" ca="1" si="133"/>
        <v>#N/A</v>
      </c>
      <c r="P1026" t="e">
        <f t="shared" ca="1" si="134"/>
        <v>#N/A</v>
      </c>
    </row>
    <row r="1027" spans="1:16">
      <c r="A1027" t="str">
        <f t="shared" si="128"/>
        <v/>
      </c>
      <c r="B1027" t="e">
        <f t="shared" ca="1" si="129"/>
        <v>#N/A</v>
      </c>
      <c r="E1027">
        <f t="shared" ca="1" si="130"/>
        <v>0</v>
      </c>
      <c r="H1027">
        <f t="shared" ca="1" si="131"/>
        <v>0</v>
      </c>
      <c r="I1027">
        <f t="shared" ca="1" si="132"/>
        <v>0</v>
      </c>
      <c r="J1027">
        <f t="shared" ca="1" si="135"/>
        <v>0</v>
      </c>
      <c r="K1027">
        <f t="shared" ca="1" si="135"/>
        <v>0</v>
      </c>
      <c r="L1027">
        <f t="shared" ca="1" si="135"/>
        <v>0</v>
      </c>
      <c r="M1027">
        <f t="shared" ca="1" si="135"/>
        <v>0</v>
      </c>
      <c r="N1027">
        <f t="shared" ca="1" si="135"/>
        <v>0</v>
      </c>
      <c r="O1027" t="e">
        <f t="shared" ca="1" si="133"/>
        <v>#N/A</v>
      </c>
      <c r="P1027" t="e">
        <f t="shared" ca="1" si="134"/>
        <v>#N/A</v>
      </c>
    </row>
    <row r="1028" spans="1:16">
      <c r="A1028" t="str">
        <f t="shared" si="128"/>
        <v/>
      </c>
      <c r="B1028" t="e">
        <f t="shared" ca="1" si="129"/>
        <v>#N/A</v>
      </c>
      <c r="E1028">
        <f t="shared" ca="1" si="130"/>
        <v>0</v>
      </c>
      <c r="H1028">
        <f t="shared" ca="1" si="131"/>
        <v>0</v>
      </c>
      <c r="I1028">
        <f t="shared" ca="1" si="132"/>
        <v>0</v>
      </c>
      <c r="J1028">
        <f t="shared" ca="1" si="135"/>
        <v>0</v>
      </c>
      <c r="K1028">
        <f t="shared" ca="1" si="135"/>
        <v>0</v>
      </c>
      <c r="L1028">
        <f t="shared" ca="1" si="135"/>
        <v>0</v>
      </c>
      <c r="M1028">
        <f t="shared" ca="1" si="135"/>
        <v>0</v>
      </c>
      <c r="N1028">
        <f t="shared" ca="1" si="135"/>
        <v>0</v>
      </c>
      <c r="O1028" t="e">
        <f t="shared" ca="1" si="133"/>
        <v>#N/A</v>
      </c>
      <c r="P1028" t="e">
        <f t="shared" ca="1" si="134"/>
        <v>#N/A</v>
      </c>
    </row>
    <row r="1029" spans="1:16">
      <c r="A1029" t="str">
        <f t="shared" si="128"/>
        <v/>
      </c>
      <c r="B1029" t="e">
        <f t="shared" ca="1" si="129"/>
        <v>#N/A</v>
      </c>
      <c r="E1029">
        <f t="shared" ca="1" si="130"/>
        <v>0</v>
      </c>
      <c r="H1029">
        <f t="shared" ca="1" si="131"/>
        <v>0</v>
      </c>
      <c r="I1029">
        <f t="shared" ca="1" si="132"/>
        <v>0</v>
      </c>
      <c r="J1029">
        <f t="shared" ca="1" si="135"/>
        <v>0</v>
      </c>
      <c r="K1029">
        <f t="shared" ca="1" si="135"/>
        <v>0</v>
      </c>
      <c r="L1029">
        <f t="shared" ca="1" si="135"/>
        <v>0</v>
      </c>
      <c r="M1029">
        <f t="shared" ca="1" si="135"/>
        <v>0</v>
      </c>
      <c r="N1029">
        <f t="shared" ca="1" si="135"/>
        <v>0</v>
      </c>
      <c r="O1029" t="e">
        <f t="shared" ca="1" si="133"/>
        <v>#N/A</v>
      </c>
      <c r="P1029" t="e">
        <f t="shared" ca="1" si="134"/>
        <v>#N/A</v>
      </c>
    </row>
    <row r="1030" spans="1:16">
      <c r="A1030" t="str">
        <f t="shared" si="128"/>
        <v/>
      </c>
      <c r="B1030" t="e">
        <f t="shared" ca="1" si="129"/>
        <v>#N/A</v>
      </c>
      <c r="E1030">
        <f t="shared" ca="1" si="130"/>
        <v>0</v>
      </c>
      <c r="H1030">
        <f t="shared" ca="1" si="131"/>
        <v>0</v>
      </c>
      <c r="I1030">
        <f t="shared" ca="1" si="132"/>
        <v>0</v>
      </c>
      <c r="J1030">
        <f t="shared" ca="1" si="135"/>
        <v>0</v>
      </c>
      <c r="K1030">
        <f t="shared" ca="1" si="135"/>
        <v>0</v>
      </c>
      <c r="L1030">
        <f t="shared" ca="1" si="135"/>
        <v>0</v>
      </c>
      <c r="M1030">
        <f t="shared" ca="1" si="135"/>
        <v>0</v>
      </c>
      <c r="N1030">
        <f t="shared" ca="1" si="135"/>
        <v>0</v>
      </c>
      <c r="O1030" t="e">
        <f t="shared" ca="1" si="133"/>
        <v>#N/A</v>
      </c>
      <c r="P1030" t="e">
        <f t="shared" ca="1" si="134"/>
        <v>#N/A</v>
      </c>
    </row>
    <row r="1031" spans="1:16">
      <c r="A1031" t="str">
        <f t="shared" si="128"/>
        <v/>
      </c>
      <c r="B1031" t="e">
        <f t="shared" ca="1" si="129"/>
        <v>#N/A</v>
      </c>
      <c r="E1031">
        <f t="shared" ca="1" si="130"/>
        <v>0</v>
      </c>
      <c r="H1031">
        <f t="shared" ca="1" si="131"/>
        <v>0</v>
      </c>
      <c r="I1031">
        <f t="shared" ca="1" si="132"/>
        <v>0</v>
      </c>
      <c r="J1031">
        <f t="shared" ca="1" si="135"/>
        <v>0</v>
      </c>
      <c r="K1031">
        <f t="shared" ca="1" si="135"/>
        <v>0</v>
      </c>
      <c r="L1031">
        <f t="shared" ca="1" si="135"/>
        <v>0</v>
      </c>
      <c r="M1031">
        <f t="shared" ca="1" si="135"/>
        <v>0</v>
      </c>
      <c r="N1031">
        <f t="shared" ca="1" si="135"/>
        <v>0</v>
      </c>
      <c r="O1031" t="e">
        <f t="shared" ca="1" si="133"/>
        <v>#N/A</v>
      </c>
      <c r="P1031" t="e">
        <f t="shared" ca="1" si="134"/>
        <v>#N/A</v>
      </c>
    </row>
    <row r="1032" spans="1:16">
      <c r="A1032" t="str">
        <f t="shared" si="128"/>
        <v/>
      </c>
      <c r="B1032" t="e">
        <f t="shared" ca="1" si="129"/>
        <v>#N/A</v>
      </c>
      <c r="E1032">
        <f t="shared" ca="1" si="130"/>
        <v>0</v>
      </c>
      <c r="H1032">
        <f t="shared" ca="1" si="131"/>
        <v>0</v>
      </c>
      <c r="I1032">
        <f t="shared" ca="1" si="132"/>
        <v>0</v>
      </c>
      <c r="J1032">
        <f t="shared" ca="1" si="135"/>
        <v>0</v>
      </c>
      <c r="K1032">
        <f t="shared" ca="1" si="135"/>
        <v>0</v>
      </c>
      <c r="L1032">
        <f t="shared" ca="1" si="135"/>
        <v>0</v>
      </c>
      <c r="M1032">
        <f t="shared" ca="1" si="135"/>
        <v>0</v>
      </c>
      <c r="N1032">
        <f t="shared" ca="1" si="135"/>
        <v>0</v>
      </c>
      <c r="O1032" t="e">
        <f t="shared" ca="1" si="133"/>
        <v>#N/A</v>
      </c>
      <c r="P1032" t="e">
        <f t="shared" ca="1" si="134"/>
        <v>#N/A</v>
      </c>
    </row>
    <row r="1033" spans="1:16">
      <c r="A1033" t="str">
        <f t="shared" si="128"/>
        <v/>
      </c>
      <c r="B1033" t="e">
        <f t="shared" ca="1" si="129"/>
        <v>#N/A</v>
      </c>
      <c r="E1033">
        <f t="shared" ca="1" si="130"/>
        <v>0</v>
      </c>
      <c r="H1033">
        <f t="shared" ca="1" si="131"/>
        <v>0</v>
      </c>
      <c r="I1033">
        <f t="shared" ca="1" si="132"/>
        <v>0</v>
      </c>
      <c r="J1033">
        <f t="shared" ca="1" si="135"/>
        <v>0</v>
      </c>
      <c r="K1033">
        <f t="shared" ca="1" si="135"/>
        <v>0</v>
      </c>
      <c r="L1033">
        <f t="shared" ca="1" si="135"/>
        <v>0</v>
      </c>
      <c r="M1033">
        <f t="shared" ca="1" si="135"/>
        <v>0</v>
      </c>
      <c r="N1033">
        <f t="shared" ca="1" si="135"/>
        <v>0</v>
      </c>
      <c r="O1033" t="e">
        <f t="shared" ca="1" si="133"/>
        <v>#N/A</v>
      </c>
      <c r="P1033" t="e">
        <f t="shared" ca="1" si="134"/>
        <v>#N/A</v>
      </c>
    </row>
    <row r="1034" spans="1:16">
      <c r="A1034" t="str">
        <f t="shared" si="128"/>
        <v/>
      </c>
      <c r="B1034" t="e">
        <f t="shared" ca="1" si="129"/>
        <v>#N/A</v>
      </c>
      <c r="E1034">
        <f t="shared" ca="1" si="130"/>
        <v>0</v>
      </c>
      <c r="H1034">
        <f t="shared" ca="1" si="131"/>
        <v>0</v>
      </c>
      <c r="I1034">
        <f t="shared" ca="1" si="132"/>
        <v>0</v>
      </c>
      <c r="J1034">
        <f t="shared" ca="1" si="135"/>
        <v>0</v>
      </c>
      <c r="K1034">
        <f t="shared" ca="1" si="135"/>
        <v>0</v>
      </c>
      <c r="L1034">
        <f t="shared" ca="1" si="135"/>
        <v>0</v>
      </c>
      <c r="M1034">
        <f t="shared" ca="1" si="135"/>
        <v>0</v>
      </c>
      <c r="N1034">
        <f t="shared" ca="1" si="135"/>
        <v>0</v>
      </c>
      <c r="O1034" t="e">
        <f t="shared" ca="1" si="133"/>
        <v>#N/A</v>
      </c>
      <c r="P1034" t="e">
        <f t="shared" ca="1" si="134"/>
        <v>#N/A</v>
      </c>
    </row>
    <row r="1035" spans="1:16">
      <c r="A1035" t="str">
        <f t="shared" si="128"/>
        <v/>
      </c>
      <c r="B1035" t="e">
        <f t="shared" ca="1" si="129"/>
        <v>#N/A</v>
      </c>
      <c r="E1035">
        <f t="shared" ca="1" si="130"/>
        <v>0</v>
      </c>
      <c r="H1035">
        <f t="shared" ca="1" si="131"/>
        <v>0</v>
      </c>
      <c r="I1035">
        <f t="shared" ca="1" si="132"/>
        <v>0</v>
      </c>
      <c r="J1035">
        <f t="shared" ca="1" si="135"/>
        <v>0</v>
      </c>
      <c r="K1035">
        <f t="shared" ca="1" si="135"/>
        <v>0</v>
      </c>
      <c r="L1035">
        <f t="shared" ca="1" si="135"/>
        <v>0</v>
      </c>
      <c r="M1035">
        <f t="shared" ca="1" si="135"/>
        <v>0</v>
      </c>
      <c r="N1035">
        <f t="shared" ca="1" si="135"/>
        <v>0</v>
      </c>
      <c r="O1035" t="e">
        <f t="shared" ca="1" si="133"/>
        <v>#N/A</v>
      </c>
      <c r="P1035" t="e">
        <f t="shared" ca="1" si="134"/>
        <v>#N/A</v>
      </c>
    </row>
    <row r="1036" spans="1:16">
      <c r="A1036" t="str">
        <f t="shared" si="128"/>
        <v/>
      </c>
      <c r="B1036" t="e">
        <f t="shared" ca="1" si="129"/>
        <v>#N/A</v>
      </c>
      <c r="E1036">
        <f t="shared" ca="1" si="130"/>
        <v>0</v>
      </c>
      <c r="H1036">
        <f t="shared" ca="1" si="131"/>
        <v>0</v>
      </c>
      <c r="I1036">
        <f t="shared" ca="1" si="132"/>
        <v>0</v>
      </c>
      <c r="J1036">
        <f t="shared" ca="1" si="135"/>
        <v>0</v>
      </c>
      <c r="K1036">
        <f t="shared" ca="1" si="135"/>
        <v>0</v>
      </c>
      <c r="L1036">
        <f t="shared" ca="1" si="135"/>
        <v>0</v>
      </c>
      <c r="M1036">
        <f t="shared" ca="1" si="135"/>
        <v>0</v>
      </c>
      <c r="N1036">
        <f t="shared" ca="1" si="135"/>
        <v>0</v>
      </c>
      <c r="O1036" t="e">
        <f t="shared" ca="1" si="133"/>
        <v>#N/A</v>
      </c>
      <c r="P1036" t="e">
        <f t="shared" ca="1" si="134"/>
        <v>#N/A</v>
      </c>
    </row>
    <row r="1037" spans="1:16">
      <c r="A1037" t="str">
        <f t="shared" si="128"/>
        <v/>
      </c>
      <c r="B1037" t="e">
        <f t="shared" ca="1" si="129"/>
        <v>#N/A</v>
      </c>
      <c r="E1037">
        <f t="shared" ca="1" si="130"/>
        <v>0</v>
      </c>
      <c r="H1037">
        <f t="shared" ca="1" si="131"/>
        <v>0</v>
      </c>
      <c r="I1037">
        <f t="shared" ca="1" si="132"/>
        <v>0</v>
      </c>
      <c r="J1037">
        <f t="shared" ca="1" si="135"/>
        <v>0</v>
      </c>
      <c r="K1037">
        <f t="shared" ca="1" si="135"/>
        <v>0</v>
      </c>
      <c r="L1037">
        <f t="shared" ca="1" si="135"/>
        <v>0</v>
      </c>
      <c r="M1037">
        <f t="shared" ca="1" si="135"/>
        <v>0</v>
      </c>
      <c r="N1037">
        <f t="shared" ca="1" si="135"/>
        <v>0</v>
      </c>
      <c r="O1037" t="e">
        <f t="shared" ca="1" si="133"/>
        <v>#N/A</v>
      </c>
      <c r="P1037" t="e">
        <f t="shared" ca="1" si="134"/>
        <v>#N/A</v>
      </c>
    </row>
    <row r="1038" spans="1:16">
      <c r="A1038" t="str">
        <f t="shared" si="128"/>
        <v/>
      </c>
      <c r="B1038" t="e">
        <f t="shared" ca="1" si="129"/>
        <v>#N/A</v>
      </c>
      <c r="E1038">
        <f t="shared" ca="1" si="130"/>
        <v>0</v>
      </c>
      <c r="H1038">
        <f t="shared" ca="1" si="131"/>
        <v>0</v>
      </c>
      <c r="I1038">
        <f t="shared" ca="1" si="132"/>
        <v>0</v>
      </c>
      <c r="J1038">
        <f t="shared" ca="1" si="135"/>
        <v>0</v>
      </c>
      <c r="K1038">
        <f t="shared" ca="1" si="135"/>
        <v>0</v>
      </c>
      <c r="L1038">
        <f t="shared" ca="1" si="135"/>
        <v>0</v>
      </c>
      <c r="M1038">
        <f t="shared" ca="1" si="135"/>
        <v>0</v>
      </c>
      <c r="N1038">
        <f t="shared" ca="1" si="135"/>
        <v>0</v>
      </c>
      <c r="O1038" t="e">
        <f t="shared" ca="1" si="133"/>
        <v>#N/A</v>
      </c>
      <c r="P1038" t="e">
        <f t="shared" ca="1" si="134"/>
        <v>#N/A</v>
      </c>
    </row>
    <row r="1039" spans="1:16">
      <c r="A1039" t="str">
        <f t="shared" si="128"/>
        <v/>
      </c>
      <c r="B1039" t="e">
        <f t="shared" ca="1" si="129"/>
        <v>#N/A</v>
      </c>
      <c r="E1039">
        <f t="shared" ca="1" si="130"/>
        <v>0</v>
      </c>
      <c r="H1039">
        <f t="shared" ca="1" si="131"/>
        <v>0</v>
      </c>
      <c r="I1039">
        <f t="shared" ca="1" si="132"/>
        <v>0</v>
      </c>
      <c r="J1039">
        <f t="shared" ca="1" si="135"/>
        <v>0</v>
      </c>
      <c r="K1039">
        <f t="shared" ca="1" si="135"/>
        <v>0</v>
      </c>
      <c r="L1039">
        <f t="shared" ca="1" si="135"/>
        <v>0</v>
      </c>
      <c r="M1039">
        <f t="shared" ca="1" si="135"/>
        <v>0</v>
      </c>
      <c r="N1039">
        <f t="shared" ca="1" si="135"/>
        <v>0</v>
      </c>
      <c r="O1039" t="e">
        <f t="shared" ca="1" si="133"/>
        <v>#N/A</v>
      </c>
      <c r="P1039" t="e">
        <f t="shared" ca="1" si="134"/>
        <v>#N/A</v>
      </c>
    </row>
    <row r="1040" spans="1:16">
      <c r="A1040" t="str">
        <f t="shared" ref="A1040:A1103" si="136">MID(D1040,LEN(C1040)+2,LEN(D1040)-LEN(C1040))</f>
        <v/>
      </c>
      <c r="B1040" t="e">
        <f t="shared" ref="B1040:B1103" ca="1" si="137">VLOOKUP(H1040,$A$1:$K$6,11,FALSE)</f>
        <v>#N/A</v>
      </c>
      <c r="E1040">
        <f t="shared" ref="E1040:E1103" ca="1" si="138">IFERROR(VLOOKUP(C1040,INDIRECT($H1040&amp;$O1040),MATCH($A1040,INDIRECT($H1040&amp;$P1040),0),FALSE),0)</f>
        <v>0</v>
      </c>
      <c r="H1040">
        <f t="shared" ref="H1040:H1103" ca="1" si="139">IF(I1040&lt;&gt;0,I1040,IF(J1040&lt;&gt;0,J1040,IF(K1040&lt;&gt;0,K1040,IF(L1040&lt;&gt;0,L1040,IF(M1040&lt;&gt;0,M1040,N1040)))))</f>
        <v>0</v>
      </c>
      <c r="I1040">
        <f t="shared" ref="I1040:I1103" ca="1" si="140">IF(IFERROR(VLOOKUP($C1040,INDIRECT(I$14&amp;"E:E"),1,FALSE),0)&lt;&gt;0,I$14,0)</f>
        <v>0</v>
      </c>
      <c r="J1040">
        <f t="shared" ca="1" si="135"/>
        <v>0</v>
      </c>
      <c r="K1040">
        <f t="shared" ca="1" si="135"/>
        <v>0</v>
      </c>
      <c r="L1040">
        <f t="shared" ca="1" si="135"/>
        <v>0</v>
      </c>
      <c r="M1040">
        <f t="shared" ca="1" si="135"/>
        <v>0</v>
      </c>
      <c r="N1040">
        <f t="shared" ca="1" si="135"/>
        <v>0</v>
      </c>
      <c r="O1040" t="e">
        <f t="shared" ref="O1040:O1103" ca="1" si="141">VLOOKUP($H1040,$G$8:$I$13,2,FALSE)</f>
        <v>#N/A</v>
      </c>
      <c r="P1040" t="e">
        <f t="shared" ref="P1040:P1103" ca="1" si="142">VLOOKUP($H1040,$G$8:$I$13,3,FALSE)</f>
        <v>#N/A</v>
      </c>
    </row>
    <row r="1041" spans="1:16">
      <c r="A1041" t="str">
        <f t="shared" si="136"/>
        <v/>
      </c>
      <c r="B1041" t="e">
        <f t="shared" ca="1" si="137"/>
        <v>#N/A</v>
      </c>
      <c r="E1041">
        <f t="shared" ca="1" si="138"/>
        <v>0</v>
      </c>
      <c r="H1041">
        <f t="shared" ca="1" si="139"/>
        <v>0</v>
      </c>
      <c r="I1041">
        <f t="shared" ca="1" si="140"/>
        <v>0</v>
      </c>
      <c r="J1041">
        <f t="shared" ca="1" si="135"/>
        <v>0</v>
      </c>
      <c r="K1041">
        <f t="shared" ca="1" si="135"/>
        <v>0</v>
      </c>
      <c r="L1041">
        <f t="shared" ca="1" si="135"/>
        <v>0</v>
      </c>
      <c r="M1041">
        <f t="shared" ca="1" si="135"/>
        <v>0</v>
      </c>
      <c r="N1041">
        <f t="shared" ca="1" si="135"/>
        <v>0</v>
      </c>
      <c r="O1041" t="e">
        <f t="shared" ca="1" si="141"/>
        <v>#N/A</v>
      </c>
      <c r="P1041" t="e">
        <f t="shared" ca="1" si="142"/>
        <v>#N/A</v>
      </c>
    </row>
    <row r="1042" spans="1:16">
      <c r="A1042" t="str">
        <f t="shared" si="136"/>
        <v/>
      </c>
      <c r="B1042" t="e">
        <f t="shared" ca="1" si="137"/>
        <v>#N/A</v>
      </c>
      <c r="E1042">
        <f t="shared" ca="1" si="138"/>
        <v>0</v>
      </c>
      <c r="H1042">
        <f t="shared" ca="1" si="139"/>
        <v>0</v>
      </c>
      <c r="I1042">
        <f t="shared" ca="1" si="140"/>
        <v>0</v>
      </c>
      <c r="J1042">
        <f t="shared" ca="1" si="135"/>
        <v>0</v>
      </c>
      <c r="K1042">
        <f t="shared" ca="1" si="135"/>
        <v>0</v>
      </c>
      <c r="L1042">
        <f t="shared" ca="1" si="135"/>
        <v>0</v>
      </c>
      <c r="M1042">
        <f t="shared" ca="1" si="135"/>
        <v>0</v>
      </c>
      <c r="N1042">
        <f t="shared" ca="1" si="135"/>
        <v>0</v>
      </c>
      <c r="O1042" t="e">
        <f t="shared" ca="1" si="141"/>
        <v>#N/A</v>
      </c>
      <c r="P1042" t="e">
        <f t="shared" ca="1" si="142"/>
        <v>#N/A</v>
      </c>
    </row>
    <row r="1043" spans="1:16">
      <c r="A1043" t="str">
        <f t="shared" si="136"/>
        <v/>
      </c>
      <c r="B1043" t="e">
        <f t="shared" ca="1" si="137"/>
        <v>#N/A</v>
      </c>
      <c r="E1043">
        <f t="shared" ca="1" si="138"/>
        <v>0</v>
      </c>
      <c r="H1043">
        <f t="shared" ca="1" si="139"/>
        <v>0</v>
      </c>
      <c r="I1043">
        <f t="shared" ca="1" si="140"/>
        <v>0</v>
      </c>
      <c r="J1043">
        <f t="shared" ca="1" si="135"/>
        <v>0</v>
      </c>
      <c r="K1043">
        <f t="shared" ca="1" si="135"/>
        <v>0</v>
      </c>
      <c r="L1043">
        <f t="shared" ca="1" si="135"/>
        <v>0</v>
      </c>
      <c r="M1043">
        <f t="shared" ca="1" si="135"/>
        <v>0</v>
      </c>
      <c r="N1043">
        <f t="shared" ca="1" si="135"/>
        <v>0</v>
      </c>
      <c r="O1043" t="e">
        <f t="shared" ca="1" si="141"/>
        <v>#N/A</v>
      </c>
      <c r="P1043" t="e">
        <f t="shared" ca="1" si="142"/>
        <v>#N/A</v>
      </c>
    </row>
    <row r="1044" spans="1:16">
      <c r="A1044" t="str">
        <f t="shared" si="136"/>
        <v/>
      </c>
      <c r="B1044" t="e">
        <f t="shared" ca="1" si="137"/>
        <v>#N/A</v>
      </c>
      <c r="E1044">
        <f t="shared" ca="1" si="138"/>
        <v>0</v>
      </c>
      <c r="H1044">
        <f t="shared" ca="1" si="139"/>
        <v>0</v>
      </c>
      <c r="I1044">
        <f t="shared" ca="1" si="140"/>
        <v>0</v>
      </c>
      <c r="J1044">
        <f t="shared" ca="1" si="135"/>
        <v>0</v>
      </c>
      <c r="K1044">
        <f t="shared" ca="1" si="135"/>
        <v>0</v>
      </c>
      <c r="L1044">
        <f t="shared" ca="1" si="135"/>
        <v>0</v>
      </c>
      <c r="M1044">
        <f t="shared" ca="1" si="135"/>
        <v>0</v>
      </c>
      <c r="N1044">
        <f t="shared" ca="1" si="135"/>
        <v>0</v>
      </c>
      <c r="O1044" t="e">
        <f t="shared" ca="1" si="141"/>
        <v>#N/A</v>
      </c>
      <c r="P1044" t="e">
        <f t="shared" ca="1" si="142"/>
        <v>#N/A</v>
      </c>
    </row>
    <row r="1045" spans="1:16">
      <c r="A1045" t="str">
        <f t="shared" si="136"/>
        <v/>
      </c>
      <c r="B1045" t="e">
        <f t="shared" ca="1" si="137"/>
        <v>#N/A</v>
      </c>
      <c r="E1045">
        <f t="shared" ca="1" si="138"/>
        <v>0</v>
      </c>
      <c r="H1045">
        <f t="shared" ca="1" si="139"/>
        <v>0</v>
      </c>
      <c r="I1045">
        <f t="shared" ca="1" si="140"/>
        <v>0</v>
      </c>
      <c r="J1045">
        <f t="shared" ca="1" si="135"/>
        <v>0</v>
      </c>
      <c r="K1045">
        <f t="shared" ca="1" si="135"/>
        <v>0</v>
      </c>
      <c r="L1045">
        <f t="shared" ca="1" si="135"/>
        <v>0</v>
      </c>
      <c r="M1045">
        <f t="shared" ca="1" si="135"/>
        <v>0</v>
      </c>
      <c r="N1045">
        <f t="shared" ca="1" si="135"/>
        <v>0</v>
      </c>
      <c r="O1045" t="e">
        <f t="shared" ca="1" si="141"/>
        <v>#N/A</v>
      </c>
      <c r="P1045" t="e">
        <f t="shared" ca="1" si="142"/>
        <v>#N/A</v>
      </c>
    </row>
    <row r="1046" spans="1:16">
      <c r="A1046" t="str">
        <f t="shared" si="136"/>
        <v/>
      </c>
      <c r="B1046" t="e">
        <f t="shared" ca="1" si="137"/>
        <v>#N/A</v>
      </c>
      <c r="E1046">
        <f t="shared" ca="1" si="138"/>
        <v>0</v>
      </c>
      <c r="H1046">
        <f t="shared" ca="1" si="139"/>
        <v>0</v>
      </c>
      <c r="I1046">
        <f t="shared" ca="1" si="140"/>
        <v>0</v>
      </c>
      <c r="J1046">
        <f t="shared" ca="1" si="135"/>
        <v>0</v>
      </c>
      <c r="K1046">
        <f t="shared" ca="1" si="135"/>
        <v>0</v>
      </c>
      <c r="L1046">
        <f t="shared" ca="1" si="135"/>
        <v>0</v>
      </c>
      <c r="M1046">
        <f t="shared" ca="1" si="135"/>
        <v>0</v>
      </c>
      <c r="N1046">
        <f t="shared" ca="1" si="135"/>
        <v>0</v>
      </c>
      <c r="O1046" t="e">
        <f t="shared" ca="1" si="141"/>
        <v>#N/A</v>
      </c>
      <c r="P1046" t="e">
        <f t="shared" ca="1" si="142"/>
        <v>#N/A</v>
      </c>
    </row>
    <row r="1047" spans="1:16">
      <c r="A1047" t="str">
        <f t="shared" si="136"/>
        <v/>
      </c>
      <c r="B1047" t="e">
        <f t="shared" ca="1" si="137"/>
        <v>#N/A</v>
      </c>
      <c r="E1047">
        <f t="shared" ca="1" si="138"/>
        <v>0</v>
      </c>
      <c r="H1047">
        <f t="shared" ca="1" si="139"/>
        <v>0</v>
      </c>
      <c r="I1047">
        <f t="shared" ca="1" si="140"/>
        <v>0</v>
      </c>
      <c r="J1047">
        <f t="shared" ca="1" si="135"/>
        <v>0</v>
      </c>
      <c r="K1047">
        <f t="shared" ca="1" si="135"/>
        <v>0</v>
      </c>
      <c r="L1047">
        <f t="shared" ca="1" si="135"/>
        <v>0</v>
      </c>
      <c r="M1047">
        <f t="shared" ca="1" si="135"/>
        <v>0</v>
      </c>
      <c r="N1047">
        <f t="shared" ca="1" si="135"/>
        <v>0</v>
      </c>
      <c r="O1047" t="e">
        <f t="shared" ca="1" si="141"/>
        <v>#N/A</v>
      </c>
      <c r="P1047" t="e">
        <f t="shared" ca="1" si="142"/>
        <v>#N/A</v>
      </c>
    </row>
    <row r="1048" spans="1:16">
      <c r="A1048" t="str">
        <f t="shared" si="136"/>
        <v/>
      </c>
      <c r="B1048" t="e">
        <f t="shared" ca="1" si="137"/>
        <v>#N/A</v>
      </c>
      <c r="E1048">
        <f t="shared" ca="1" si="138"/>
        <v>0</v>
      </c>
      <c r="H1048">
        <f t="shared" ca="1" si="139"/>
        <v>0</v>
      </c>
      <c r="I1048">
        <f t="shared" ca="1" si="140"/>
        <v>0</v>
      </c>
      <c r="J1048">
        <f t="shared" ca="1" si="135"/>
        <v>0</v>
      </c>
      <c r="K1048">
        <f t="shared" ca="1" si="135"/>
        <v>0</v>
      </c>
      <c r="L1048">
        <f t="shared" ca="1" si="135"/>
        <v>0</v>
      </c>
      <c r="M1048">
        <f t="shared" ca="1" si="135"/>
        <v>0</v>
      </c>
      <c r="N1048">
        <f t="shared" ca="1" si="135"/>
        <v>0</v>
      </c>
      <c r="O1048" t="e">
        <f t="shared" ca="1" si="141"/>
        <v>#N/A</v>
      </c>
      <c r="P1048" t="e">
        <f t="shared" ca="1" si="142"/>
        <v>#N/A</v>
      </c>
    </row>
    <row r="1049" spans="1:16">
      <c r="A1049" t="str">
        <f t="shared" si="136"/>
        <v/>
      </c>
      <c r="B1049" t="e">
        <f t="shared" ca="1" si="137"/>
        <v>#N/A</v>
      </c>
      <c r="E1049">
        <f t="shared" ca="1" si="138"/>
        <v>0</v>
      </c>
      <c r="H1049">
        <f t="shared" ca="1" si="139"/>
        <v>0</v>
      </c>
      <c r="I1049">
        <f t="shared" ca="1" si="140"/>
        <v>0</v>
      </c>
      <c r="J1049">
        <f t="shared" ca="1" si="135"/>
        <v>0</v>
      </c>
      <c r="K1049">
        <f t="shared" ca="1" si="135"/>
        <v>0</v>
      </c>
      <c r="L1049">
        <f t="shared" ca="1" si="135"/>
        <v>0</v>
      </c>
      <c r="M1049">
        <f t="shared" ca="1" si="135"/>
        <v>0</v>
      </c>
      <c r="N1049">
        <f t="shared" ca="1" si="135"/>
        <v>0</v>
      </c>
      <c r="O1049" t="e">
        <f t="shared" ca="1" si="141"/>
        <v>#N/A</v>
      </c>
      <c r="P1049" t="e">
        <f t="shared" ca="1" si="142"/>
        <v>#N/A</v>
      </c>
    </row>
    <row r="1050" spans="1:16">
      <c r="A1050" t="str">
        <f t="shared" si="136"/>
        <v/>
      </c>
      <c r="B1050" t="e">
        <f t="shared" ca="1" si="137"/>
        <v>#N/A</v>
      </c>
      <c r="E1050">
        <f t="shared" ca="1" si="138"/>
        <v>0</v>
      </c>
      <c r="H1050">
        <f t="shared" ca="1" si="139"/>
        <v>0</v>
      </c>
      <c r="I1050">
        <f t="shared" ca="1" si="140"/>
        <v>0</v>
      </c>
      <c r="J1050">
        <f t="shared" ca="1" si="135"/>
        <v>0</v>
      </c>
      <c r="K1050">
        <f t="shared" ca="1" si="135"/>
        <v>0</v>
      </c>
      <c r="L1050">
        <f t="shared" ca="1" si="135"/>
        <v>0</v>
      </c>
      <c r="M1050">
        <f t="shared" ca="1" si="135"/>
        <v>0</v>
      </c>
      <c r="N1050">
        <f t="shared" ca="1" si="135"/>
        <v>0</v>
      </c>
      <c r="O1050" t="e">
        <f t="shared" ca="1" si="141"/>
        <v>#N/A</v>
      </c>
      <c r="P1050" t="e">
        <f t="shared" ca="1" si="142"/>
        <v>#N/A</v>
      </c>
    </row>
    <row r="1051" spans="1:16">
      <c r="A1051" t="str">
        <f t="shared" si="136"/>
        <v/>
      </c>
      <c r="B1051" t="e">
        <f t="shared" ca="1" si="137"/>
        <v>#N/A</v>
      </c>
      <c r="E1051">
        <f t="shared" ca="1" si="138"/>
        <v>0</v>
      </c>
      <c r="H1051">
        <f t="shared" ca="1" si="139"/>
        <v>0</v>
      </c>
      <c r="I1051">
        <f t="shared" ca="1" si="140"/>
        <v>0</v>
      </c>
      <c r="J1051">
        <f t="shared" ref="J1051:N1101" ca="1" si="143">IF(IFERROR(VLOOKUP($C1051,INDIRECT(J$14&amp;"D:D"),1,FALSE),0)&lt;&gt;0,J$14,0)</f>
        <v>0</v>
      </c>
      <c r="K1051">
        <f t="shared" ca="1" si="143"/>
        <v>0</v>
      </c>
      <c r="L1051">
        <f t="shared" ca="1" si="143"/>
        <v>0</v>
      </c>
      <c r="M1051">
        <f t="shared" ca="1" si="143"/>
        <v>0</v>
      </c>
      <c r="N1051">
        <f t="shared" ca="1" si="143"/>
        <v>0</v>
      </c>
      <c r="O1051" t="e">
        <f t="shared" ca="1" si="141"/>
        <v>#N/A</v>
      </c>
      <c r="P1051" t="e">
        <f t="shared" ca="1" si="142"/>
        <v>#N/A</v>
      </c>
    </row>
    <row r="1052" spans="1:16">
      <c r="A1052" t="str">
        <f t="shared" si="136"/>
        <v/>
      </c>
      <c r="B1052" t="e">
        <f t="shared" ca="1" si="137"/>
        <v>#N/A</v>
      </c>
      <c r="E1052">
        <f t="shared" ca="1" si="138"/>
        <v>0</v>
      </c>
      <c r="H1052">
        <f t="shared" ca="1" si="139"/>
        <v>0</v>
      </c>
      <c r="I1052">
        <f t="shared" ca="1" si="140"/>
        <v>0</v>
      </c>
      <c r="J1052">
        <f t="shared" ca="1" si="143"/>
        <v>0</v>
      </c>
      <c r="K1052">
        <f t="shared" ca="1" si="143"/>
        <v>0</v>
      </c>
      <c r="L1052">
        <f t="shared" ca="1" si="143"/>
        <v>0</v>
      </c>
      <c r="M1052">
        <f t="shared" ca="1" si="143"/>
        <v>0</v>
      </c>
      <c r="N1052">
        <f t="shared" ca="1" si="143"/>
        <v>0</v>
      </c>
      <c r="O1052" t="e">
        <f t="shared" ca="1" si="141"/>
        <v>#N/A</v>
      </c>
      <c r="P1052" t="e">
        <f t="shared" ca="1" si="142"/>
        <v>#N/A</v>
      </c>
    </row>
    <row r="1053" spans="1:16">
      <c r="A1053" t="str">
        <f t="shared" si="136"/>
        <v/>
      </c>
      <c r="B1053" t="e">
        <f t="shared" ca="1" si="137"/>
        <v>#N/A</v>
      </c>
      <c r="E1053">
        <f t="shared" ca="1" si="138"/>
        <v>0</v>
      </c>
      <c r="H1053">
        <f t="shared" ca="1" si="139"/>
        <v>0</v>
      </c>
      <c r="I1053">
        <f t="shared" ca="1" si="140"/>
        <v>0</v>
      </c>
      <c r="J1053">
        <f t="shared" ca="1" si="143"/>
        <v>0</v>
      </c>
      <c r="K1053">
        <f t="shared" ca="1" si="143"/>
        <v>0</v>
      </c>
      <c r="L1053">
        <f t="shared" ca="1" si="143"/>
        <v>0</v>
      </c>
      <c r="M1053">
        <f t="shared" ca="1" si="143"/>
        <v>0</v>
      </c>
      <c r="N1053">
        <f t="shared" ca="1" si="143"/>
        <v>0</v>
      </c>
      <c r="O1053" t="e">
        <f t="shared" ca="1" si="141"/>
        <v>#N/A</v>
      </c>
      <c r="P1053" t="e">
        <f t="shared" ca="1" si="142"/>
        <v>#N/A</v>
      </c>
    </row>
    <row r="1054" spans="1:16">
      <c r="A1054" t="str">
        <f t="shared" si="136"/>
        <v/>
      </c>
      <c r="B1054" t="e">
        <f t="shared" ca="1" si="137"/>
        <v>#N/A</v>
      </c>
      <c r="E1054">
        <f t="shared" ca="1" si="138"/>
        <v>0</v>
      </c>
      <c r="H1054">
        <f t="shared" ca="1" si="139"/>
        <v>0</v>
      </c>
      <c r="I1054">
        <f t="shared" ca="1" si="140"/>
        <v>0</v>
      </c>
      <c r="J1054">
        <f t="shared" ca="1" si="143"/>
        <v>0</v>
      </c>
      <c r="K1054">
        <f t="shared" ca="1" si="143"/>
        <v>0</v>
      </c>
      <c r="L1054">
        <f t="shared" ca="1" si="143"/>
        <v>0</v>
      </c>
      <c r="M1054">
        <f t="shared" ca="1" si="143"/>
        <v>0</v>
      </c>
      <c r="N1054">
        <f t="shared" ca="1" si="143"/>
        <v>0</v>
      </c>
      <c r="O1054" t="e">
        <f t="shared" ca="1" si="141"/>
        <v>#N/A</v>
      </c>
      <c r="P1054" t="e">
        <f t="shared" ca="1" si="142"/>
        <v>#N/A</v>
      </c>
    </row>
    <row r="1055" spans="1:16">
      <c r="A1055" t="str">
        <f t="shared" si="136"/>
        <v/>
      </c>
      <c r="B1055" t="e">
        <f t="shared" ca="1" si="137"/>
        <v>#N/A</v>
      </c>
      <c r="E1055">
        <f t="shared" ca="1" si="138"/>
        <v>0</v>
      </c>
      <c r="H1055">
        <f t="shared" ca="1" si="139"/>
        <v>0</v>
      </c>
      <c r="I1055">
        <f t="shared" ca="1" si="140"/>
        <v>0</v>
      </c>
      <c r="J1055">
        <f t="shared" ca="1" si="143"/>
        <v>0</v>
      </c>
      <c r="K1055">
        <f t="shared" ca="1" si="143"/>
        <v>0</v>
      </c>
      <c r="L1055">
        <f t="shared" ca="1" si="143"/>
        <v>0</v>
      </c>
      <c r="M1055">
        <f t="shared" ca="1" si="143"/>
        <v>0</v>
      </c>
      <c r="N1055">
        <f t="shared" ca="1" si="143"/>
        <v>0</v>
      </c>
      <c r="O1055" t="e">
        <f t="shared" ca="1" si="141"/>
        <v>#N/A</v>
      </c>
      <c r="P1055" t="e">
        <f t="shared" ca="1" si="142"/>
        <v>#N/A</v>
      </c>
    </row>
    <row r="1056" spans="1:16">
      <c r="A1056" t="str">
        <f t="shared" si="136"/>
        <v/>
      </c>
      <c r="B1056" t="e">
        <f t="shared" ca="1" si="137"/>
        <v>#N/A</v>
      </c>
      <c r="E1056">
        <f t="shared" ca="1" si="138"/>
        <v>0</v>
      </c>
      <c r="H1056">
        <f t="shared" ca="1" si="139"/>
        <v>0</v>
      </c>
      <c r="I1056">
        <f t="shared" ca="1" si="140"/>
        <v>0</v>
      </c>
      <c r="J1056">
        <f t="shared" ca="1" si="143"/>
        <v>0</v>
      </c>
      <c r="K1056">
        <f t="shared" ca="1" si="143"/>
        <v>0</v>
      </c>
      <c r="L1056">
        <f t="shared" ca="1" si="143"/>
        <v>0</v>
      </c>
      <c r="M1056">
        <f t="shared" ca="1" si="143"/>
        <v>0</v>
      </c>
      <c r="N1056">
        <f t="shared" ca="1" si="143"/>
        <v>0</v>
      </c>
      <c r="O1056" t="e">
        <f t="shared" ca="1" si="141"/>
        <v>#N/A</v>
      </c>
      <c r="P1056" t="e">
        <f t="shared" ca="1" si="142"/>
        <v>#N/A</v>
      </c>
    </row>
    <row r="1057" spans="1:16">
      <c r="A1057" t="str">
        <f t="shared" si="136"/>
        <v/>
      </c>
      <c r="B1057" t="e">
        <f t="shared" ca="1" si="137"/>
        <v>#N/A</v>
      </c>
      <c r="E1057">
        <f t="shared" ca="1" si="138"/>
        <v>0</v>
      </c>
      <c r="H1057">
        <f t="shared" ca="1" si="139"/>
        <v>0</v>
      </c>
      <c r="I1057">
        <f t="shared" ca="1" si="140"/>
        <v>0</v>
      </c>
      <c r="J1057">
        <f t="shared" ca="1" si="143"/>
        <v>0</v>
      </c>
      <c r="K1057">
        <f t="shared" ca="1" si="143"/>
        <v>0</v>
      </c>
      <c r="L1057">
        <f t="shared" ca="1" si="143"/>
        <v>0</v>
      </c>
      <c r="M1057">
        <f t="shared" ca="1" si="143"/>
        <v>0</v>
      </c>
      <c r="N1057">
        <f t="shared" ca="1" si="143"/>
        <v>0</v>
      </c>
      <c r="O1057" t="e">
        <f t="shared" ca="1" si="141"/>
        <v>#N/A</v>
      </c>
      <c r="P1057" t="e">
        <f t="shared" ca="1" si="142"/>
        <v>#N/A</v>
      </c>
    </row>
    <row r="1058" spans="1:16">
      <c r="A1058" t="str">
        <f t="shared" si="136"/>
        <v/>
      </c>
      <c r="B1058" t="e">
        <f t="shared" ca="1" si="137"/>
        <v>#N/A</v>
      </c>
      <c r="E1058">
        <f t="shared" ca="1" si="138"/>
        <v>0</v>
      </c>
      <c r="H1058">
        <f t="shared" ca="1" si="139"/>
        <v>0</v>
      </c>
      <c r="I1058">
        <f t="shared" ca="1" si="140"/>
        <v>0</v>
      </c>
      <c r="J1058">
        <f t="shared" ca="1" si="143"/>
        <v>0</v>
      </c>
      <c r="K1058">
        <f t="shared" ca="1" si="143"/>
        <v>0</v>
      </c>
      <c r="L1058">
        <f t="shared" ca="1" si="143"/>
        <v>0</v>
      </c>
      <c r="M1058">
        <f t="shared" ca="1" si="143"/>
        <v>0</v>
      </c>
      <c r="N1058">
        <f t="shared" ca="1" si="143"/>
        <v>0</v>
      </c>
      <c r="O1058" t="e">
        <f t="shared" ca="1" si="141"/>
        <v>#N/A</v>
      </c>
      <c r="P1058" t="e">
        <f t="shared" ca="1" si="142"/>
        <v>#N/A</v>
      </c>
    </row>
    <row r="1059" spans="1:16">
      <c r="A1059" t="str">
        <f t="shared" si="136"/>
        <v/>
      </c>
      <c r="B1059" t="e">
        <f t="shared" ca="1" si="137"/>
        <v>#N/A</v>
      </c>
      <c r="E1059">
        <f t="shared" ca="1" si="138"/>
        <v>0</v>
      </c>
      <c r="H1059">
        <f t="shared" ca="1" si="139"/>
        <v>0</v>
      </c>
      <c r="I1059">
        <f t="shared" ca="1" si="140"/>
        <v>0</v>
      </c>
      <c r="J1059">
        <f t="shared" ca="1" si="143"/>
        <v>0</v>
      </c>
      <c r="K1059">
        <f t="shared" ca="1" si="143"/>
        <v>0</v>
      </c>
      <c r="L1059">
        <f t="shared" ca="1" si="143"/>
        <v>0</v>
      </c>
      <c r="M1059">
        <f t="shared" ca="1" si="143"/>
        <v>0</v>
      </c>
      <c r="N1059">
        <f t="shared" ca="1" si="143"/>
        <v>0</v>
      </c>
      <c r="O1059" t="e">
        <f t="shared" ca="1" si="141"/>
        <v>#N/A</v>
      </c>
      <c r="P1059" t="e">
        <f t="shared" ca="1" si="142"/>
        <v>#N/A</v>
      </c>
    </row>
    <row r="1060" spans="1:16">
      <c r="A1060" t="str">
        <f t="shared" si="136"/>
        <v/>
      </c>
      <c r="B1060" t="e">
        <f t="shared" ca="1" si="137"/>
        <v>#N/A</v>
      </c>
      <c r="E1060">
        <f t="shared" ca="1" si="138"/>
        <v>0</v>
      </c>
      <c r="H1060">
        <f t="shared" ca="1" si="139"/>
        <v>0</v>
      </c>
      <c r="I1060">
        <f t="shared" ca="1" si="140"/>
        <v>0</v>
      </c>
      <c r="J1060">
        <f t="shared" ca="1" si="143"/>
        <v>0</v>
      </c>
      <c r="K1060">
        <f t="shared" ca="1" si="143"/>
        <v>0</v>
      </c>
      <c r="L1060">
        <f t="shared" ca="1" si="143"/>
        <v>0</v>
      </c>
      <c r="M1060">
        <f t="shared" ca="1" si="143"/>
        <v>0</v>
      </c>
      <c r="N1060">
        <f t="shared" ca="1" si="143"/>
        <v>0</v>
      </c>
      <c r="O1060" t="e">
        <f t="shared" ca="1" si="141"/>
        <v>#N/A</v>
      </c>
      <c r="P1060" t="e">
        <f t="shared" ca="1" si="142"/>
        <v>#N/A</v>
      </c>
    </row>
    <row r="1061" spans="1:16">
      <c r="A1061" t="str">
        <f t="shared" si="136"/>
        <v/>
      </c>
      <c r="B1061" t="e">
        <f t="shared" ca="1" si="137"/>
        <v>#N/A</v>
      </c>
      <c r="E1061">
        <f t="shared" ca="1" si="138"/>
        <v>0</v>
      </c>
      <c r="H1061">
        <f t="shared" ca="1" si="139"/>
        <v>0</v>
      </c>
      <c r="I1061">
        <f t="shared" ca="1" si="140"/>
        <v>0</v>
      </c>
      <c r="J1061">
        <f t="shared" ca="1" si="143"/>
        <v>0</v>
      </c>
      <c r="K1061">
        <f t="shared" ca="1" si="143"/>
        <v>0</v>
      </c>
      <c r="L1061">
        <f t="shared" ca="1" si="143"/>
        <v>0</v>
      </c>
      <c r="M1061">
        <f t="shared" ca="1" si="143"/>
        <v>0</v>
      </c>
      <c r="N1061">
        <f t="shared" ca="1" si="143"/>
        <v>0</v>
      </c>
      <c r="O1061" t="e">
        <f t="shared" ca="1" si="141"/>
        <v>#N/A</v>
      </c>
      <c r="P1061" t="e">
        <f t="shared" ca="1" si="142"/>
        <v>#N/A</v>
      </c>
    </row>
    <row r="1062" spans="1:16">
      <c r="A1062" t="str">
        <f t="shared" si="136"/>
        <v/>
      </c>
      <c r="B1062" t="e">
        <f t="shared" ca="1" si="137"/>
        <v>#N/A</v>
      </c>
      <c r="E1062">
        <f t="shared" ca="1" si="138"/>
        <v>0</v>
      </c>
      <c r="H1062">
        <f t="shared" ca="1" si="139"/>
        <v>0</v>
      </c>
      <c r="I1062">
        <f t="shared" ca="1" si="140"/>
        <v>0</v>
      </c>
      <c r="J1062">
        <f t="shared" ca="1" si="143"/>
        <v>0</v>
      </c>
      <c r="K1062">
        <f t="shared" ca="1" si="143"/>
        <v>0</v>
      </c>
      <c r="L1062">
        <f t="shared" ca="1" si="143"/>
        <v>0</v>
      </c>
      <c r="M1062">
        <f t="shared" ca="1" si="143"/>
        <v>0</v>
      </c>
      <c r="N1062">
        <f t="shared" ca="1" si="143"/>
        <v>0</v>
      </c>
      <c r="O1062" t="e">
        <f t="shared" ca="1" si="141"/>
        <v>#N/A</v>
      </c>
      <c r="P1062" t="e">
        <f t="shared" ca="1" si="142"/>
        <v>#N/A</v>
      </c>
    </row>
    <row r="1063" spans="1:16">
      <c r="A1063" t="str">
        <f t="shared" si="136"/>
        <v/>
      </c>
      <c r="B1063" t="e">
        <f t="shared" ca="1" si="137"/>
        <v>#N/A</v>
      </c>
      <c r="E1063">
        <f t="shared" ca="1" si="138"/>
        <v>0</v>
      </c>
      <c r="H1063">
        <f t="shared" ca="1" si="139"/>
        <v>0</v>
      </c>
      <c r="I1063">
        <f t="shared" ca="1" si="140"/>
        <v>0</v>
      </c>
      <c r="J1063">
        <f t="shared" ca="1" si="143"/>
        <v>0</v>
      </c>
      <c r="K1063">
        <f t="shared" ca="1" si="143"/>
        <v>0</v>
      </c>
      <c r="L1063">
        <f t="shared" ca="1" si="143"/>
        <v>0</v>
      </c>
      <c r="M1063">
        <f t="shared" ca="1" si="143"/>
        <v>0</v>
      </c>
      <c r="N1063">
        <f t="shared" ca="1" si="143"/>
        <v>0</v>
      </c>
      <c r="O1063" t="e">
        <f t="shared" ca="1" si="141"/>
        <v>#N/A</v>
      </c>
      <c r="P1063" t="e">
        <f t="shared" ca="1" si="142"/>
        <v>#N/A</v>
      </c>
    </row>
    <row r="1064" spans="1:16">
      <c r="A1064" t="str">
        <f t="shared" si="136"/>
        <v/>
      </c>
      <c r="B1064" t="e">
        <f t="shared" ca="1" si="137"/>
        <v>#N/A</v>
      </c>
      <c r="E1064">
        <f t="shared" ca="1" si="138"/>
        <v>0</v>
      </c>
      <c r="H1064">
        <f t="shared" ca="1" si="139"/>
        <v>0</v>
      </c>
      <c r="I1064">
        <f t="shared" ca="1" si="140"/>
        <v>0</v>
      </c>
      <c r="J1064">
        <f t="shared" ca="1" si="143"/>
        <v>0</v>
      </c>
      <c r="K1064">
        <f t="shared" ca="1" si="143"/>
        <v>0</v>
      </c>
      <c r="L1064">
        <f t="shared" ca="1" si="143"/>
        <v>0</v>
      </c>
      <c r="M1064">
        <f t="shared" ca="1" si="143"/>
        <v>0</v>
      </c>
      <c r="N1064">
        <f t="shared" ca="1" si="143"/>
        <v>0</v>
      </c>
      <c r="O1064" t="e">
        <f t="shared" ca="1" si="141"/>
        <v>#N/A</v>
      </c>
      <c r="P1064" t="e">
        <f t="shared" ca="1" si="142"/>
        <v>#N/A</v>
      </c>
    </row>
    <row r="1065" spans="1:16">
      <c r="A1065" t="str">
        <f t="shared" si="136"/>
        <v/>
      </c>
      <c r="B1065" t="e">
        <f t="shared" ca="1" si="137"/>
        <v>#N/A</v>
      </c>
      <c r="E1065">
        <f t="shared" ca="1" si="138"/>
        <v>0</v>
      </c>
      <c r="H1065">
        <f t="shared" ca="1" si="139"/>
        <v>0</v>
      </c>
      <c r="I1065">
        <f t="shared" ca="1" si="140"/>
        <v>0</v>
      </c>
      <c r="J1065">
        <f t="shared" ca="1" si="143"/>
        <v>0</v>
      </c>
      <c r="K1065">
        <f t="shared" ca="1" si="143"/>
        <v>0</v>
      </c>
      <c r="L1065">
        <f t="shared" ca="1" si="143"/>
        <v>0</v>
      </c>
      <c r="M1065">
        <f t="shared" ca="1" si="143"/>
        <v>0</v>
      </c>
      <c r="N1065">
        <f t="shared" ca="1" si="143"/>
        <v>0</v>
      </c>
      <c r="O1065" t="e">
        <f t="shared" ca="1" si="141"/>
        <v>#N/A</v>
      </c>
      <c r="P1065" t="e">
        <f t="shared" ca="1" si="142"/>
        <v>#N/A</v>
      </c>
    </row>
    <row r="1066" spans="1:16">
      <c r="A1066" t="str">
        <f t="shared" si="136"/>
        <v/>
      </c>
      <c r="B1066" t="e">
        <f t="shared" ca="1" si="137"/>
        <v>#N/A</v>
      </c>
      <c r="E1066">
        <f t="shared" ca="1" si="138"/>
        <v>0</v>
      </c>
      <c r="H1066">
        <f t="shared" ca="1" si="139"/>
        <v>0</v>
      </c>
      <c r="I1066">
        <f t="shared" ca="1" si="140"/>
        <v>0</v>
      </c>
      <c r="J1066">
        <f t="shared" ca="1" si="143"/>
        <v>0</v>
      </c>
      <c r="K1066">
        <f t="shared" ca="1" si="143"/>
        <v>0</v>
      </c>
      <c r="L1066">
        <f t="shared" ca="1" si="143"/>
        <v>0</v>
      </c>
      <c r="M1066">
        <f t="shared" ca="1" si="143"/>
        <v>0</v>
      </c>
      <c r="N1066">
        <f t="shared" ca="1" si="143"/>
        <v>0</v>
      </c>
      <c r="O1066" t="e">
        <f t="shared" ca="1" si="141"/>
        <v>#N/A</v>
      </c>
      <c r="P1066" t="e">
        <f t="shared" ca="1" si="142"/>
        <v>#N/A</v>
      </c>
    </row>
    <row r="1067" spans="1:16">
      <c r="A1067" t="str">
        <f t="shared" si="136"/>
        <v/>
      </c>
      <c r="B1067" t="e">
        <f t="shared" ca="1" si="137"/>
        <v>#N/A</v>
      </c>
      <c r="E1067">
        <f t="shared" ca="1" si="138"/>
        <v>0</v>
      </c>
      <c r="H1067">
        <f t="shared" ca="1" si="139"/>
        <v>0</v>
      </c>
      <c r="I1067">
        <f t="shared" ca="1" si="140"/>
        <v>0</v>
      </c>
      <c r="J1067">
        <f t="shared" ca="1" si="143"/>
        <v>0</v>
      </c>
      <c r="K1067">
        <f t="shared" ca="1" si="143"/>
        <v>0</v>
      </c>
      <c r="L1067">
        <f t="shared" ca="1" si="143"/>
        <v>0</v>
      </c>
      <c r="M1067">
        <f t="shared" ca="1" si="143"/>
        <v>0</v>
      </c>
      <c r="N1067">
        <f t="shared" ca="1" si="143"/>
        <v>0</v>
      </c>
      <c r="O1067" t="e">
        <f t="shared" ca="1" si="141"/>
        <v>#N/A</v>
      </c>
      <c r="P1067" t="e">
        <f t="shared" ca="1" si="142"/>
        <v>#N/A</v>
      </c>
    </row>
    <row r="1068" spans="1:16">
      <c r="A1068" t="str">
        <f t="shared" si="136"/>
        <v/>
      </c>
      <c r="B1068" t="e">
        <f t="shared" ca="1" si="137"/>
        <v>#N/A</v>
      </c>
      <c r="E1068">
        <f t="shared" ca="1" si="138"/>
        <v>0</v>
      </c>
      <c r="H1068">
        <f t="shared" ca="1" si="139"/>
        <v>0</v>
      </c>
      <c r="I1068">
        <f t="shared" ca="1" si="140"/>
        <v>0</v>
      </c>
      <c r="J1068">
        <f t="shared" ca="1" si="143"/>
        <v>0</v>
      </c>
      <c r="K1068">
        <f t="shared" ca="1" si="143"/>
        <v>0</v>
      </c>
      <c r="L1068">
        <f t="shared" ca="1" si="143"/>
        <v>0</v>
      </c>
      <c r="M1068">
        <f t="shared" ca="1" si="143"/>
        <v>0</v>
      </c>
      <c r="N1068">
        <f t="shared" ca="1" si="143"/>
        <v>0</v>
      </c>
      <c r="O1068" t="e">
        <f t="shared" ca="1" si="141"/>
        <v>#N/A</v>
      </c>
      <c r="P1068" t="e">
        <f t="shared" ca="1" si="142"/>
        <v>#N/A</v>
      </c>
    </row>
    <row r="1069" spans="1:16">
      <c r="A1069" t="str">
        <f t="shared" si="136"/>
        <v/>
      </c>
      <c r="B1069" t="e">
        <f t="shared" ca="1" si="137"/>
        <v>#N/A</v>
      </c>
      <c r="E1069">
        <f t="shared" ca="1" si="138"/>
        <v>0</v>
      </c>
      <c r="H1069">
        <f t="shared" ca="1" si="139"/>
        <v>0</v>
      </c>
      <c r="I1069">
        <f t="shared" ca="1" si="140"/>
        <v>0</v>
      </c>
      <c r="J1069">
        <f t="shared" ca="1" si="143"/>
        <v>0</v>
      </c>
      <c r="K1069">
        <f t="shared" ca="1" si="143"/>
        <v>0</v>
      </c>
      <c r="L1069">
        <f t="shared" ca="1" si="143"/>
        <v>0</v>
      </c>
      <c r="M1069">
        <f t="shared" ca="1" si="143"/>
        <v>0</v>
      </c>
      <c r="N1069">
        <f t="shared" ca="1" si="143"/>
        <v>0</v>
      </c>
      <c r="O1069" t="e">
        <f t="shared" ca="1" si="141"/>
        <v>#N/A</v>
      </c>
      <c r="P1069" t="e">
        <f t="shared" ca="1" si="142"/>
        <v>#N/A</v>
      </c>
    </row>
    <row r="1070" spans="1:16">
      <c r="A1070" t="str">
        <f t="shared" si="136"/>
        <v/>
      </c>
      <c r="B1070" t="e">
        <f t="shared" ca="1" si="137"/>
        <v>#N/A</v>
      </c>
      <c r="E1070">
        <f t="shared" ca="1" si="138"/>
        <v>0</v>
      </c>
      <c r="H1070">
        <f t="shared" ca="1" si="139"/>
        <v>0</v>
      </c>
      <c r="I1070">
        <f t="shared" ca="1" si="140"/>
        <v>0</v>
      </c>
      <c r="J1070">
        <f t="shared" ca="1" si="143"/>
        <v>0</v>
      </c>
      <c r="K1070">
        <f t="shared" ca="1" si="143"/>
        <v>0</v>
      </c>
      <c r="L1070">
        <f t="shared" ca="1" si="143"/>
        <v>0</v>
      </c>
      <c r="M1070">
        <f t="shared" ca="1" si="143"/>
        <v>0</v>
      </c>
      <c r="N1070">
        <f t="shared" ca="1" si="143"/>
        <v>0</v>
      </c>
      <c r="O1070" t="e">
        <f t="shared" ca="1" si="141"/>
        <v>#N/A</v>
      </c>
      <c r="P1070" t="e">
        <f t="shared" ca="1" si="142"/>
        <v>#N/A</v>
      </c>
    </row>
    <row r="1071" spans="1:16">
      <c r="A1071" t="str">
        <f t="shared" si="136"/>
        <v/>
      </c>
      <c r="B1071" t="e">
        <f t="shared" ca="1" si="137"/>
        <v>#N/A</v>
      </c>
      <c r="E1071">
        <f t="shared" ca="1" si="138"/>
        <v>0</v>
      </c>
      <c r="H1071">
        <f t="shared" ca="1" si="139"/>
        <v>0</v>
      </c>
      <c r="I1071">
        <f t="shared" ca="1" si="140"/>
        <v>0</v>
      </c>
      <c r="J1071">
        <f t="shared" ca="1" si="143"/>
        <v>0</v>
      </c>
      <c r="K1071">
        <f t="shared" ca="1" si="143"/>
        <v>0</v>
      </c>
      <c r="L1071">
        <f t="shared" ca="1" si="143"/>
        <v>0</v>
      </c>
      <c r="M1071">
        <f t="shared" ca="1" si="143"/>
        <v>0</v>
      </c>
      <c r="N1071">
        <f t="shared" ca="1" si="143"/>
        <v>0</v>
      </c>
      <c r="O1071" t="e">
        <f t="shared" ca="1" si="141"/>
        <v>#N/A</v>
      </c>
      <c r="P1071" t="e">
        <f t="shared" ca="1" si="142"/>
        <v>#N/A</v>
      </c>
    </row>
    <row r="1072" spans="1:16">
      <c r="A1072" t="str">
        <f t="shared" si="136"/>
        <v/>
      </c>
      <c r="B1072" t="e">
        <f t="shared" ca="1" si="137"/>
        <v>#N/A</v>
      </c>
      <c r="E1072">
        <f t="shared" ca="1" si="138"/>
        <v>0</v>
      </c>
      <c r="H1072">
        <f t="shared" ca="1" si="139"/>
        <v>0</v>
      </c>
      <c r="I1072">
        <f t="shared" ca="1" si="140"/>
        <v>0</v>
      </c>
      <c r="J1072">
        <f t="shared" ca="1" si="143"/>
        <v>0</v>
      </c>
      <c r="K1072">
        <f t="shared" ca="1" si="143"/>
        <v>0</v>
      </c>
      <c r="L1072">
        <f t="shared" ca="1" si="143"/>
        <v>0</v>
      </c>
      <c r="M1072">
        <f t="shared" ca="1" si="143"/>
        <v>0</v>
      </c>
      <c r="N1072">
        <f t="shared" ca="1" si="143"/>
        <v>0</v>
      </c>
      <c r="O1072" t="e">
        <f t="shared" ca="1" si="141"/>
        <v>#N/A</v>
      </c>
      <c r="P1072" t="e">
        <f t="shared" ca="1" si="142"/>
        <v>#N/A</v>
      </c>
    </row>
    <row r="1073" spans="1:16">
      <c r="A1073" t="str">
        <f t="shared" si="136"/>
        <v/>
      </c>
      <c r="B1073" t="e">
        <f t="shared" ca="1" si="137"/>
        <v>#N/A</v>
      </c>
      <c r="E1073">
        <f t="shared" ca="1" si="138"/>
        <v>0</v>
      </c>
      <c r="H1073">
        <f t="shared" ca="1" si="139"/>
        <v>0</v>
      </c>
      <c r="I1073">
        <f t="shared" ca="1" si="140"/>
        <v>0</v>
      </c>
      <c r="J1073">
        <f t="shared" ca="1" si="143"/>
        <v>0</v>
      </c>
      <c r="K1073">
        <f t="shared" ca="1" si="143"/>
        <v>0</v>
      </c>
      <c r="L1073">
        <f t="shared" ca="1" si="143"/>
        <v>0</v>
      </c>
      <c r="M1073">
        <f t="shared" ca="1" si="143"/>
        <v>0</v>
      </c>
      <c r="N1073">
        <f t="shared" ca="1" si="143"/>
        <v>0</v>
      </c>
      <c r="O1073" t="e">
        <f t="shared" ca="1" si="141"/>
        <v>#N/A</v>
      </c>
      <c r="P1073" t="e">
        <f t="shared" ca="1" si="142"/>
        <v>#N/A</v>
      </c>
    </row>
    <row r="1074" spans="1:16">
      <c r="A1074" t="str">
        <f t="shared" si="136"/>
        <v/>
      </c>
      <c r="B1074" t="e">
        <f t="shared" ca="1" si="137"/>
        <v>#N/A</v>
      </c>
      <c r="E1074">
        <f t="shared" ca="1" si="138"/>
        <v>0</v>
      </c>
      <c r="H1074">
        <f t="shared" ca="1" si="139"/>
        <v>0</v>
      </c>
      <c r="I1074">
        <f t="shared" ca="1" si="140"/>
        <v>0</v>
      </c>
      <c r="J1074">
        <f t="shared" ca="1" si="143"/>
        <v>0</v>
      </c>
      <c r="K1074">
        <f t="shared" ca="1" si="143"/>
        <v>0</v>
      </c>
      <c r="L1074">
        <f t="shared" ca="1" si="143"/>
        <v>0</v>
      </c>
      <c r="M1074">
        <f t="shared" ca="1" si="143"/>
        <v>0</v>
      </c>
      <c r="N1074">
        <f t="shared" ca="1" si="143"/>
        <v>0</v>
      </c>
      <c r="O1074" t="e">
        <f t="shared" ca="1" si="141"/>
        <v>#N/A</v>
      </c>
      <c r="P1074" t="e">
        <f t="shared" ca="1" si="142"/>
        <v>#N/A</v>
      </c>
    </row>
    <row r="1075" spans="1:16">
      <c r="A1075" t="str">
        <f t="shared" si="136"/>
        <v/>
      </c>
      <c r="B1075" t="e">
        <f t="shared" ca="1" si="137"/>
        <v>#N/A</v>
      </c>
      <c r="E1075">
        <f t="shared" ca="1" si="138"/>
        <v>0</v>
      </c>
      <c r="H1075">
        <f t="shared" ca="1" si="139"/>
        <v>0</v>
      </c>
      <c r="I1075">
        <f t="shared" ca="1" si="140"/>
        <v>0</v>
      </c>
      <c r="J1075">
        <f t="shared" ca="1" si="143"/>
        <v>0</v>
      </c>
      <c r="K1075">
        <f t="shared" ca="1" si="143"/>
        <v>0</v>
      </c>
      <c r="L1075">
        <f t="shared" ca="1" si="143"/>
        <v>0</v>
      </c>
      <c r="M1075">
        <f t="shared" ca="1" si="143"/>
        <v>0</v>
      </c>
      <c r="N1075">
        <f t="shared" ca="1" si="143"/>
        <v>0</v>
      </c>
      <c r="O1075" t="e">
        <f t="shared" ca="1" si="141"/>
        <v>#N/A</v>
      </c>
      <c r="P1075" t="e">
        <f t="shared" ca="1" si="142"/>
        <v>#N/A</v>
      </c>
    </row>
    <row r="1076" spans="1:16">
      <c r="A1076" t="str">
        <f t="shared" si="136"/>
        <v/>
      </c>
      <c r="B1076" t="e">
        <f t="shared" ca="1" si="137"/>
        <v>#N/A</v>
      </c>
      <c r="E1076">
        <f t="shared" ca="1" si="138"/>
        <v>0</v>
      </c>
      <c r="H1076">
        <f t="shared" ca="1" si="139"/>
        <v>0</v>
      </c>
      <c r="I1076">
        <f t="shared" ca="1" si="140"/>
        <v>0</v>
      </c>
      <c r="J1076">
        <f t="shared" ca="1" si="143"/>
        <v>0</v>
      </c>
      <c r="K1076">
        <f t="shared" ca="1" si="143"/>
        <v>0</v>
      </c>
      <c r="L1076">
        <f t="shared" ca="1" si="143"/>
        <v>0</v>
      </c>
      <c r="M1076">
        <f t="shared" ca="1" si="143"/>
        <v>0</v>
      </c>
      <c r="N1076">
        <f t="shared" ca="1" si="143"/>
        <v>0</v>
      </c>
      <c r="O1076" t="e">
        <f t="shared" ca="1" si="141"/>
        <v>#N/A</v>
      </c>
      <c r="P1076" t="e">
        <f t="shared" ca="1" si="142"/>
        <v>#N/A</v>
      </c>
    </row>
    <row r="1077" spans="1:16">
      <c r="A1077" t="str">
        <f t="shared" si="136"/>
        <v/>
      </c>
      <c r="B1077" t="e">
        <f t="shared" ca="1" si="137"/>
        <v>#N/A</v>
      </c>
      <c r="E1077">
        <f t="shared" ca="1" si="138"/>
        <v>0</v>
      </c>
      <c r="H1077">
        <f t="shared" ca="1" si="139"/>
        <v>0</v>
      </c>
      <c r="I1077">
        <f t="shared" ca="1" si="140"/>
        <v>0</v>
      </c>
      <c r="J1077">
        <f t="shared" ca="1" si="143"/>
        <v>0</v>
      </c>
      <c r="K1077">
        <f t="shared" ca="1" si="143"/>
        <v>0</v>
      </c>
      <c r="L1077">
        <f t="shared" ca="1" si="143"/>
        <v>0</v>
      </c>
      <c r="M1077">
        <f t="shared" ca="1" si="143"/>
        <v>0</v>
      </c>
      <c r="N1077">
        <f t="shared" ca="1" si="143"/>
        <v>0</v>
      </c>
      <c r="O1077" t="e">
        <f t="shared" ca="1" si="141"/>
        <v>#N/A</v>
      </c>
      <c r="P1077" t="e">
        <f t="shared" ca="1" si="142"/>
        <v>#N/A</v>
      </c>
    </row>
    <row r="1078" spans="1:16">
      <c r="A1078" t="str">
        <f t="shared" si="136"/>
        <v/>
      </c>
      <c r="B1078" t="e">
        <f t="shared" ca="1" si="137"/>
        <v>#N/A</v>
      </c>
      <c r="E1078">
        <f t="shared" ca="1" si="138"/>
        <v>0</v>
      </c>
      <c r="H1078">
        <f t="shared" ca="1" si="139"/>
        <v>0</v>
      </c>
      <c r="I1078">
        <f t="shared" ca="1" si="140"/>
        <v>0</v>
      </c>
      <c r="J1078">
        <f t="shared" ca="1" si="143"/>
        <v>0</v>
      </c>
      <c r="K1078">
        <f t="shared" ca="1" si="143"/>
        <v>0</v>
      </c>
      <c r="L1078">
        <f t="shared" ca="1" si="143"/>
        <v>0</v>
      </c>
      <c r="M1078">
        <f t="shared" ca="1" si="143"/>
        <v>0</v>
      </c>
      <c r="N1078">
        <f t="shared" ca="1" si="143"/>
        <v>0</v>
      </c>
      <c r="O1078" t="e">
        <f t="shared" ca="1" si="141"/>
        <v>#N/A</v>
      </c>
      <c r="P1078" t="e">
        <f t="shared" ca="1" si="142"/>
        <v>#N/A</v>
      </c>
    </row>
    <row r="1079" spans="1:16">
      <c r="A1079" t="str">
        <f t="shared" si="136"/>
        <v/>
      </c>
      <c r="B1079" t="e">
        <f t="shared" ca="1" si="137"/>
        <v>#N/A</v>
      </c>
      <c r="E1079">
        <f t="shared" ca="1" si="138"/>
        <v>0</v>
      </c>
      <c r="H1079">
        <f t="shared" ca="1" si="139"/>
        <v>0</v>
      </c>
      <c r="I1079">
        <f t="shared" ca="1" si="140"/>
        <v>0</v>
      </c>
      <c r="J1079">
        <f t="shared" ca="1" si="143"/>
        <v>0</v>
      </c>
      <c r="K1079">
        <f t="shared" ca="1" si="143"/>
        <v>0</v>
      </c>
      <c r="L1079">
        <f t="shared" ca="1" si="143"/>
        <v>0</v>
      </c>
      <c r="M1079">
        <f t="shared" ca="1" si="143"/>
        <v>0</v>
      </c>
      <c r="N1079">
        <f t="shared" ca="1" si="143"/>
        <v>0</v>
      </c>
      <c r="O1079" t="e">
        <f t="shared" ca="1" si="141"/>
        <v>#N/A</v>
      </c>
      <c r="P1079" t="e">
        <f t="shared" ca="1" si="142"/>
        <v>#N/A</v>
      </c>
    </row>
    <row r="1080" spans="1:16">
      <c r="A1080" t="str">
        <f t="shared" si="136"/>
        <v/>
      </c>
      <c r="B1080" t="e">
        <f t="shared" ca="1" si="137"/>
        <v>#N/A</v>
      </c>
      <c r="E1080">
        <f t="shared" ca="1" si="138"/>
        <v>0</v>
      </c>
      <c r="H1080">
        <f t="shared" ca="1" si="139"/>
        <v>0</v>
      </c>
      <c r="I1080">
        <f t="shared" ca="1" si="140"/>
        <v>0</v>
      </c>
      <c r="J1080">
        <f t="shared" ca="1" si="143"/>
        <v>0</v>
      </c>
      <c r="K1080">
        <f t="shared" ca="1" si="143"/>
        <v>0</v>
      </c>
      <c r="L1080">
        <f t="shared" ca="1" si="143"/>
        <v>0</v>
      </c>
      <c r="M1080">
        <f t="shared" ca="1" si="143"/>
        <v>0</v>
      </c>
      <c r="N1080">
        <f t="shared" ca="1" si="143"/>
        <v>0</v>
      </c>
      <c r="O1080" t="e">
        <f t="shared" ca="1" si="141"/>
        <v>#N/A</v>
      </c>
      <c r="P1080" t="e">
        <f t="shared" ca="1" si="142"/>
        <v>#N/A</v>
      </c>
    </row>
    <row r="1081" spans="1:16">
      <c r="A1081" t="str">
        <f t="shared" si="136"/>
        <v/>
      </c>
      <c r="B1081" t="e">
        <f t="shared" ca="1" si="137"/>
        <v>#N/A</v>
      </c>
      <c r="E1081">
        <f t="shared" ca="1" si="138"/>
        <v>0</v>
      </c>
      <c r="H1081">
        <f t="shared" ca="1" si="139"/>
        <v>0</v>
      </c>
      <c r="I1081">
        <f t="shared" ca="1" si="140"/>
        <v>0</v>
      </c>
      <c r="J1081">
        <f t="shared" ca="1" si="143"/>
        <v>0</v>
      </c>
      <c r="K1081">
        <f t="shared" ca="1" si="143"/>
        <v>0</v>
      </c>
      <c r="L1081">
        <f t="shared" ca="1" si="143"/>
        <v>0</v>
      </c>
      <c r="M1081">
        <f t="shared" ca="1" si="143"/>
        <v>0</v>
      </c>
      <c r="N1081">
        <f t="shared" ca="1" si="143"/>
        <v>0</v>
      </c>
      <c r="O1081" t="e">
        <f t="shared" ca="1" si="141"/>
        <v>#N/A</v>
      </c>
      <c r="P1081" t="e">
        <f t="shared" ca="1" si="142"/>
        <v>#N/A</v>
      </c>
    </row>
    <row r="1082" spans="1:16">
      <c r="A1082" t="str">
        <f t="shared" si="136"/>
        <v/>
      </c>
      <c r="B1082" t="e">
        <f t="shared" ca="1" si="137"/>
        <v>#N/A</v>
      </c>
      <c r="E1082">
        <f t="shared" ca="1" si="138"/>
        <v>0</v>
      </c>
      <c r="H1082">
        <f t="shared" ca="1" si="139"/>
        <v>0</v>
      </c>
      <c r="I1082">
        <f t="shared" ca="1" si="140"/>
        <v>0</v>
      </c>
      <c r="J1082">
        <f t="shared" ca="1" si="143"/>
        <v>0</v>
      </c>
      <c r="K1082">
        <f t="shared" ca="1" si="143"/>
        <v>0</v>
      </c>
      <c r="L1082">
        <f t="shared" ca="1" si="143"/>
        <v>0</v>
      </c>
      <c r="M1082">
        <f t="shared" ca="1" si="143"/>
        <v>0</v>
      </c>
      <c r="N1082">
        <f t="shared" ca="1" si="143"/>
        <v>0</v>
      </c>
      <c r="O1082" t="e">
        <f t="shared" ca="1" si="141"/>
        <v>#N/A</v>
      </c>
      <c r="P1082" t="e">
        <f t="shared" ca="1" si="142"/>
        <v>#N/A</v>
      </c>
    </row>
    <row r="1083" spans="1:16">
      <c r="A1083" t="str">
        <f t="shared" si="136"/>
        <v/>
      </c>
      <c r="B1083" t="e">
        <f t="shared" ca="1" si="137"/>
        <v>#N/A</v>
      </c>
      <c r="E1083">
        <f t="shared" ca="1" si="138"/>
        <v>0</v>
      </c>
      <c r="H1083">
        <f t="shared" ca="1" si="139"/>
        <v>0</v>
      </c>
      <c r="I1083">
        <f t="shared" ca="1" si="140"/>
        <v>0</v>
      </c>
      <c r="J1083">
        <f t="shared" ca="1" si="143"/>
        <v>0</v>
      </c>
      <c r="K1083">
        <f t="shared" ca="1" si="143"/>
        <v>0</v>
      </c>
      <c r="L1083">
        <f t="shared" ca="1" si="143"/>
        <v>0</v>
      </c>
      <c r="M1083">
        <f t="shared" ca="1" si="143"/>
        <v>0</v>
      </c>
      <c r="N1083">
        <f t="shared" ca="1" si="143"/>
        <v>0</v>
      </c>
      <c r="O1083" t="e">
        <f t="shared" ca="1" si="141"/>
        <v>#N/A</v>
      </c>
      <c r="P1083" t="e">
        <f t="shared" ca="1" si="142"/>
        <v>#N/A</v>
      </c>
    </row>
    <row r="1084" spans="1:16">
      <c r="A1084" t="str">
        <f t="shared" si="136"/>
        <v/>
      </c>
      <c r="B1084" t="e">
        <f t="shared" ca="1" si="137"/>
        <v>#N/A</v>
      </c>
      <c r="E1084">
        <f t="shared" ca="1" si="138"/>
        <v>0</v>
      </c>
      <c r="H1084">
        <f t="shared" ca="1" si="139"/>
        <v>0</v>
      </c>
      <c r="I1084">
        <f t="shared" ca="1" si="140"/>
        <v>0</v>
      </c>
      <c r="J1084">
        <f t="shared" ca="1" si="143"/>
        <v>0</v>
      </c>
      <c r="K1084">
        <f t="shared" ca="1" si="143"/>
        <v>0</v>
      </c>
      <c r="L1084">
        <f t="shared" ca="1" si="143"/>
        <v>0</v>
      </c>
      <c r="M1084">
        <f t="shared" ca="1" si="143"/>
        <v>0</v>
      </c>
      <c r="N1084">
        <f t="shared" ca="1" si="143"/>
        <v>0</v>
      </c>
      <c r="O1084" t="e">
        <f t="shared" ca="1" si="141"/>
        <v>#N/A</v>
      </c>
      <c r="P1084" t="e">
        <f t="shared" ca="1" si="142"/>
        <v>#N/A</v>
      </c>
    </row>
    <row r="1085" spans="1:16">
      <c r="A1085" t="str">
        <f t="shared" si="136"/>
        <v/>
      </c>
      <c r="B1085" t="e">
        <f t="shared" ca="1" si="137"/>
        <v>#N/A</v>
      </c>
      <c r="E1085">
        <f t="shared" ca="1" si="138"/>
        <v>0</v>
      </c>
      <c r="H1085">
        <f t="shared" ca="1" si="139"/>
        <v>0</v>
      </c>
      <c r="I1085">
        <f t="shared" ca="1" si="140"/>
        <v>0</v>
      </c>
      <c r="J1085">
        <f t="shared" ca="1" si="143"/>
        <v>0</v>
      </c>
      <c r="K1085">
        <f t="shared" ca="1" si="143"/>
        <v>0</v>
      </c>
      <c r="L1085">
        <f t="shared" ca="1" si="143"/>
        <v>0</v>
      </c>
      <c r="M1085">
        <f t="shared" ca="1" si="143"/>
        <v>0</v>
      </c>
      <c r="N1085">
        <f t="shared" ca="1" si="143"/>
        <v>0</v>
      </c>
      <c r="O1085" t="e">
        <f t="shared" ca="1" si="141"/>
        <v>#N/A</v>
      </c>
      <c r="P1085" t="e">
        <f t="shared" ca="1" si="142"/>
        <v>#N/A</v>
      </c>
    </row>
    <row r="1086" spans="1:16">
      <c r="A1086" t="str">
        <f t="shared" si="136"/>
        <v/>
      </c>
      <c r="B1086" t="e">
        <f t="shared" ca="1" si="137"/>
        <v>#N/A</v>
      </c>
      <c r="E1086">
        <f t="shared" ca="1" si="138"/>
        <v>0</v>
      </c>
      <c r="H1086">
        <f t="shared" ca="1" si="139"/>
        <v>0</v>
      </c>
      <c r="I1086">
        <f t="shared" ca="1" si="140"/>
        <v>0</v>
      </c>
      <c r="J1086">
        <f t="shared" ca="1" si="143"/>
        <v>0</v>
      </c>
      <c r="K1086">
        <f t="shared" ca="1" si="143"/>
        <v>0</v>
      </c>
      <c r="L1086">
        <f t="shared" ca="1" si="143"/>
        <v>0</v>
      </c>
      <c r="M1086">
        <f t="shared" ca="1" si="143"/>
        <v>0</v>
      </c>
      <c r="N1086">
        <f t="shared" ca="1" si="143"/>
        <v>0</v>
      </c>
      <c r="O1086" t="e">
        <f t="shared" ca="1" si="141"/>
        <v>#N/A</v>
      </c>
      <c r="P1086" t="e">
        <f t="shared" ca="1" si="142"/>
        <v>#N/A</v>
      </c>
    </row>
    <row r="1087" spans="1:16">
      <c r="A1087" t="str">
        <f t="shared" si="136"/>
        <v/>
      </c>
      <c r="B1087" t="e">
        <f t="shared" ca="1" si="137"/>
        <v>#N/A</v>
      </c>
      <c r="E1087">
        <f t="shared" ca="1" si="138"/>
        <v>0</v>
      </c>
      <c r="H1087">
        <f t="shared" ca="1" si="139"/>
        <v>0</v>
      </c>
      <c r="I1087">
        <f t="shared" ca="1" si="140"/>
        <v>0</v>
      </c>
      <c r="J1087">
        <f t="shared" ca="1" si="143"/>
        <v>0</v>
      </c>
      <c r="K1087">
        <f t="shared" ca="1" si="143"/>
        <v>0</v>
      </c>
      <c r="L1087">
        <f t="shared" ca="1" si="143"/>
        <v>0</v>
      </c>
      <c r="M1087">
        <f t="shared" ca="1" si="143"/>
        <v>0</v>
      </c>
      <c r="N1087">
        <f t="shared" ca="1" si="143"/>
        <v>0</v>
      </c>
      <c r="O1087" t="e">
        <f t="shared" ca="1" si="141"/>
        <v>#N/A</v>
      </c>
      <c r="P1087" t="e">
        <f t="shared" ca="1" si="142"/>
        <v>#N/A</v>
      </c>
    </row>
    <row r="1088" spans="1:16">
      <c r="A1088" t="str">
        <f t="shared" si="136"/>
        <v/>
      </c>
      <c r="B1088" t="e">
        <f t="shared" ca="1" si="137"/>
        <v>#N/A</v>
      </c>
      <c r="E1088">
        <f t="shared" ca="1" si="138"/>
        <v>0</v>
      </c>
      <c r="H1088">
        <f t="shared" ca="1" si="139"/>
        <v>0</v>
      </c>
      <c r="I1088">
        <f t="shared" ca="1" si="140"/>
        <v>0</v>
      </c>
      <c r="J1088">
        <f t="shared" ca="1" si="143"/>
        <v>0</v>
      </c>
      <c r="K1088">
        <f t="shared" ca="1" si="143"/>
        <v>0</v>
      </c>
      <c r="L1088">
        <f t="shared" ca="1" si="143"/>
        <v>0</v>
      </c>
      <c r="M1088">
        <f t="shared" ca="1" si="143"/>
        <v>0</v>
      </c>
      <c r="N1088">
        <f t="shared" ca="1" si="143"/>
        <v>0</v>
      </c>
      <c r="O1088" t="e">
        <f t="shared" ca="1" si="141"/>
        <v>#N/A</v>
      </c>
      <c r="P1088" t="e">
        <f t="shared" ca="1" si="142"/>
        <v>#N/A</v>
      </c>
    </row>
    <row r="1089" spans="1:16">
      <c r="A1089" t="str">
        <f t="shared" si="136"/>
        <v/>
      </c>
      <c r="B1089" t="e">
        <f t="shared" ca="1" si="137"/>
        <v>#N/A</v>
      </c>
      <c r="E1089">
        <f t="shared" ca="1" si="138"/>
        <v>0</v>
      </c>
      <c r="H1089">
        <f t="shared" ca="1" si="139"/>
        <v>0</v>
      </c>
      <c r="I1089">
        <f t="shared" ca="1" si="140"/>
        <v>0</v>
      </c>
      <c r="J1089">
        <f t="shared" ca="1" si="143"/>
        <v>0</v>
      </c>
      <c r="K1089">
        <f t="shared" ca="1" si="143"/>
        <v>0</v>
      </c>
      <c r="L1089">
        <f t="shared" ca="1" si="143"/>
        <v>0</v>
      </c>
      <c r="M1089">
        <f t="shared" ca="1" si="143"/>
        <v>0</v>
      </c>
      <c r="N1089">
        <f t="shared" ca="1" si="143"/>
        <v>0</v>
      </c>
      <c r="O1089" t="e">
        <f t="shared" ca="1" si="141"/>
        <v>#N/A</v>
      </c>
      <c r="P1089" t="e">
        <f t="shared" ca="1" si="142"/>
        <v>#N/A</v>
      </c>
    </row>
    <row r="1090" spans="1:16">
      <c r="A1090" t="str">
        <f t="shared" si="136"/>
        <v/>
      </c>
      <c r="B1090" t="e">
        <f t="shared" ca="1" si="137"/>
        <v>#N/A</v>
      </c>
      <c r="E1090">
        <f t="shared" ca="1" si="138"/>
        <v>0</v>
      </c>
      <c r="H1090">
        <f t="shared" ca="1" si="139"/>
        <v>0</v>
      </c>
      <c r="I1090">
        <f t="shared" ca="1" si="140"/>
        <v>0</v>
      </c>
      <c r="J1090">
        <f t="shared" ca="1" si="143"/>
        <v>0</v>
      </c>
      <c r="K1090">
        <f t="shared" ca="1" si="143"/>
        <v>0</v>
      </c>
      <c r="L1090">
        <f t="shared" ca="1" si="143"/>
        <v>0</v>
      </c>
      <c r="M1090">
        <f t="shared" ca="1" si="143"/>
        <v>0</v>
      </c>
      <c r="N1090">
        <f t="shared" ca="1" si="143"/>
        <v>0</v>
      </c>
      <c r="O1090" t="e">
        <f t="shared" ca="1" si="141"/>
        <v>#N/A</v>
      </c>
      <c r="P1090" t="e">
        <f t="shared" ca="1" si="142"/>
        <v>#N/A</v>
      </c>
    </row>
    <row r="1091" spans="1:16">
      <c r="A1091" t="str">
        <f t="shared" si="136"/>
        <v/>
      </c>
      <c r="B1091" t="e">
        <f t="shared" ca="1" si="137"/>
        <v>#N/A</v>
      </c>
      <c r="E1091">
        <f t="shared" ca="1" si="138"/>
        <v>0</v>
      </c>
      <c r="H1091">
        <f t="shared" ca="1" si="139"/>
        <v>0</v>
      </c>
      <c r="I1091">
        <f t="shared" ca="1" si="140"/>
        <v>0</v>
      </c>
      <c r="J1091">
        <f t="shared" ca="1" si="143"/>
        <v>0</v>
      </c>
      <c r="K1091">
        <f t="shared" ca="1" si="143"/>
        <v>0</v>
      </c>
      <c r="L1091">
        <f t="shared" ca="1" si="143"/>
        <v>0</v>
      </c>
      <c r="M1091">
        <f t="shared" ca="1" si="143"/>
        <v>0</v>
      </c>
      <c r="N1091">
        <f t="shared" ca="1" si="143"/>
        <v>0</v>
      </c>
      <c r="O1091" t="e">
        <f t="shared" ca="1" si="141"/>
        <v>#N/A</v>
      </c>
      <c r="P1091" t="e">
        <f t="shared" ca="1" si="142"/>
        <v>#N/A</v>
      </c>
    </row>
    <row r="1092" spans="1:16">
      <c r="A1092" t="str">
        <f t="shared" si="136"/>
        <v/>
      </c>
      <c r="B1092" t="e">
        <f t="shared" ca="1" si="137"/>
        <v>#N/A</v>
      </c>
      <c r="E1092">
        <f t="shared" ca="1" si="138"/>
        <v>0</v>
      </c>
      <c r="H1092">
        <f t="shared" ca="1" si="139"/>
        <v>0</v>
      </c>
      <c r="I1092">
        <f t="shared" ca="1" si="140"/>
        <v>0</v>
      </c>
      <c r="J1092">
        <f t="shared" ca="1" si="143"/>
        <v>0</v>
      </c>
      <c r="K1092">
        <f t="shared" ca="1" si="143"/>
        <v>0</v>
      </c>
      <c r="L1092">
        <f t="shared" ca="1" si="143"/>
        <v>0</v>
      </c>
      <c r="M1092">
        <f t="shared" ca="1" si="143"/>
        <v>0</v>
      </c>
      <c r="N1092">
        <f t="shared" ca="1" si="143"/>
        <v>0</v>
      </c>
      <c r="O1092" t="e">
        <f t="shared" ca="1" si="141"/>
        <v>#N/A</v>
      </c>
      <c r="P1092" t="e">
        <f t="shared" ca="1" si="142"/>
        <v>#N/A</v>
      </c>
    </row>
    <row r="1093" spans="1:16">
      <c r="A1093" t="str">
        <f t="shared" si="136"/>
        <v/>
      </c>
      <c r="B1093" t="e">
        <f t="shared" ca="1" si="137"/>
        <v>#N/A</v>
      </c>
      <c r="E1093">
        <f t="shared" ca="1" si="138"/>
        <v>0</v>
      </c>
      <c r="H1093">
        <f t="shared" ca="1" si="139"/>
        <v>0</v>
      </c>
      <c r="I1093">
        <f t="shared" ca="1" si="140"/>
        <v>0</v>
      </c>
      <c r="J1093">
        <f t="shared" ca="1" si="143"/>
        <v>0</v>
      </c>
      <c r="K1093">
        <f t="shared" ca="1" si="143"/>
        <v>0</v>
      </c>
      <c r="L1093">
        <f t="shared" ca="1" si="143"/>
        <v>0</v>
      </c>
      <c r="M1093">
        <f t="shared" ca="1" si="143"/>
        <v>0</v>
      </c>
      <c r="N1093">
        <f t="shared" ca="1" si="143"/>
        <v>0</v>
      </c>
      <c r="O1093" t="e">
        <f t="shared" ca="1" si="141"/>
        <v>#N/A</v>
      </c>
      <c r="P1093" t="e">
        <f t="shared" ca="1" si="142"/>
        <v>#N/A</v>
      </c>
    </row>
    <row r="1094" spans="1:16">
      <c r="A1094" t="str">
        <f t="shared" si="136"/>
        <v/>
      </c>
      <c r="B1094" t="e">
        <f t="shared" ca="1" si="137"/>
        <v>#N/A</v>
      </c>
      <c r="E1094">
        <f t="shared" ca="1" si="138"/>
        <v>0</v>
      </c>
      <c r="H1094">
        <f t="shared" ca="1" si="139"/>
        <v>0</v>
      </c>
      <c r="I1094">
        <f t="shared" ca="1" si="140"/>
        <v>0</v>
      </c>
      <c r="J1094">
        <f t="shared" ca="1" si="143"/>
        <v>0</v>
      </c>
      <c r="K1094">
        <f t="shared" ca="1" si="143"/>
        <v>0</v>
      </c>
      <c r="L1094">
        <f t="shared" ca="1" si="143"/>
        <v>0</v>
      </c>
      <c r="M1094">
        <f t="shared" ca="1" si="143"/>
        <v>0</v>
      </c>
      <c r="N1094">
        <f t="shared" ca="1" si="143"/>
        <v>0</v>
      </c>
      <c r="O1094" t="e">
        <f t="shared" ca="1" si="141"/>
        <v>#N/A</v>
      </c>
      <c r="P1094" t="e">
        <f t="shared" ca="1" si="142"/>
        <v>#N/A</v>
      </c>
    </row>
    <row r="1095" spans="1:16">
      <c r="A1095" t="str">
        <f t="shared" si="136"/>
        <v/>
      </c>
      <c r="B1095" t="e">
        <f t="shared" ca="1" si="137"/>
        <v>#N/A</v>
      </c>
      <c r="E1095">
        <f t="shared" ca="1" si="138"/>
        <v>0</v>
      </c>
      <c r="H1095">
        <f t="shared" ca="1" si="139"/>
        <v>0</v>
      </c>
      <c r="I1095">
        <f t="shared" ca="1" si="140"/>
        <v>0</v>
      </c>
      <c r="J1095">
        <f t="shared" ca="1" si="143"/>
        <v>0</v>
      </c>
      <c r="K1095">
        <f t="shared" ca="1" si="143"/>
        <v>0</v>
      </c>
      <c r="L1095">
        <f t="shared" ca="1" si="143"/>
        <v>0</v>
      </c>
      <c r="M1095">
        <f t="shared" ca="1" si="143"/>
        <v>0</v>
      </c>
      <c r="N1095">
        <f t="shared" ca="1" si="143"/>
        <v>0</v>
      </c>
      <c r="O1095" t="e">
        <f t="shared" ca="1" si="141"/>
        <v>#N/A</v>
      </c>
      <c r="P1095" t="e">
        <f t="shared" ca="1" si="142"/>
        <v>#N/A</v>
      </c>
    </row>
    <row r="1096" spans="1:16">
      <c r="A1096" t="str">
        <f t="shared" si="136"/>
        <v/>
      </c>
      <c r="B1096" t="e">
        <f t="shared" ca="1" si="137"/>
        <v>#N/A</v>
      </c>
      <c r="E1096">
        <f t="shared" ca="1" si="138"/>
        <v>0</v>
      </c>
      <c r="H1096">
        <f t="shared" ca="1" si="139"/>
        <v>0</v>
      </c>
      <c r="I1096">
        <f t="shared" ca="1" si="140"/>
        <v>0</v>
      </c>
      <c r="J1096">
        <f t="shared" ca="1" si="143"/>
        <v>0</v>
      </c>
      <c r="K1096">
        <f t="shared" ca="1" si="143"/>
        <v>0</v>
      </c>
      <c r="L1096">
        <f t="shared" ca="1" si="143"/>
        <v>0</v>
      </c>
      <c r="M1096">
        <f t="shared" ca="1" si="143"/>
        <v>0</v>
      </c>
      <c r="N1096">
        <f t="shared" ca="1" si="143"/>
        <v>0</v>
      </c>
      <c r="O1096" t="e">
        <f t="shared" ca="1" si="141"/>
        <v>#N/A</v>
      </c>
      <c r="P1096" t="e">
        <f t="shared" ca="1" si="142"/>
        <v>#N/A</v>
      </c>
    </row>
    <row r="1097" spans="1:16">
      <c r="A1097" t="str">
        <f t="shared" si="136"/>
        <v/>
      </c>
      <c r="B1097" t="e">
        <f t="shared" ca="1" si="137"/>
        <v>#N/A</v>
      </c>
      <c r="E1097">
        <f t="shared" ca="1" si="138"/>
        <v>0</v>
      </c>
      <c r="H1097">
        <f t="shared" ca="1" si="139"/>
        <v>0</v>
      </c>
      <c r="I1097">
        <f t="shared" ca="1" si="140"/>
        <v>0</v>
      </c>
      <c r="J1097">
        <f t="shared" ca="1" si="143"/>
        <v>0</v>
      </c>
      <c r="K1097">
        <f t="shared" ca="1" si="143"/>
        <v>0</v>
      </c>
      <c r="L1097">
        <f t="shared" ca="1" si="143"/>
        <v>0</v>
      </c>
      <c r="M1097">
        <f t="shared" ca="1" si="143"/>
        <v>0</v>
      </c>
      <c r="N1097">
        <f t="shared" ca="1" si="143"/>
        <v>0</v>
      </c>
      <c r="O1097" t="e">
        <f t="shared" ca="1" si="141"/>
        <v>#N/A</v>
      </c>
      <c r="P1097" t="e">
        <f t="shared" ca="1" si="142"/>
        <v>#N/A</v>
      </c>
    </row>
    <row r="1098" spans="1:16">
      <c r="A1098" t="str">
        <f t="shared" si="136"/>
        <v/>
      </c>
      <c r="B1098" t="e">
        <f t="shared" ca="1" si="137"/>
        <v>#N/A</v>
      </c>
      <c r="E1098">
        <f t="shared" ca="1" si="138"/>
        <v>0</v>
      </c>
      <c r="H1098">
        <f t="shared" ca="1" si="139"/>
        <v>0</v>
      </c>
      <c r="I1098">
        <f t="shared" ca="1" si="140"/>
        <v>0</v>
      </c>
      <c r="J1098">
        <f t="shared" ca="1" si="143"/>
        <v>0</v>
      </c>
      <c r="K1098">
        <f t="shared" ca="1" si="143"/>
        <v>0</v>
      </c>
      <c r="L1098">
        <f t="shared" ca="1" si="143"/>
        <v>0</v>
      </c>
      <c r="M1098">
        <f t="shared" ca="1" si="143"/>
        <v>0</v>
      </c>
      <c r="N1098">
        <f t="shared" ca="1" si="143"/>
        <v>0</v>
      </c>
      <c r="O1098" t="e">
        <f t="shared" ca="1" si="141"/>
        <v>#N/A</v>
      </c>
      <c r="P1098" t="e">
        <f t="shared" ca="1" si="142"/>
        <v>#N/A</v>
      </c>
    </row>
    <row r="1099" spans="1:16">
      <c r="A1099" t="str">
        <f t="shared" si="136"/>
        <v/>
      </c>
      <c r="B1099" t="e">
        <f t="shared" ca="1" si="137"/>
        <v>#N/A</v>
      </c>
      <c r="E1099">
        <f t="shared" ca="1" si="138"/>
        <v>0</v>
      </c>
      <c r="H1099">
        <f t="shared" ca="1" si="139"/>
        <v>0</v>
      </c>
      <c r="I1099">
        <f t="shared" ca="1" si="140"/>
        <v>0</v>
      </c>
      <c r="J1099">
        <f t="shared" ca="1" si="143"/>
        <v>0</v>
      </c>
      <c r="K1099">
        <f t="shared" ca="1" si="143"/>
        <v>0</v>
      </c>
      <c r="L1099">
        <f t="shared" ca="1" si="143"/>
        <v>0</v>
      </c>
      <c r="M1099">
        <f t="shared" ca="1" si="143"/>
        <v>0</v>
      </c>
      <c r="N1099">
        <f t="shared" ca="1" si="143"/>
        <v>0</v>
      </c>
      <c r="O1099" t="e">
        <f t="shared" ca="1" si="141"/>
        <v>#N/A</v>
      </c>
      <c r="P1099" t="e">
        <f t="shared" ca="1" si="142"/>
        <v>#N/A</v>
      </c>
    </row>
    <row r="1100" spans="1:16">
      <c r="A1100" t="str">
        <f t="shared" si="136"/>
        <v/>
      </c>
      <c r="B1100" t="e">
        <f t="shared" ca="1" si="137"/>
        <v>#N/A</v>
      </c>
      <c r="E1100">
        <f t="shared" ca="1" si="138"/>
        <v>0</v>
      </c>
      <c r="H1100">
        <f t="shared" ca="1" si="139"/>
        <v>0</v>
      </c>
      <c r="I1100">
        <f t="shared" ca="1" si="140"/>
        <v>0</v>
      </c>
      <c r="J1100">
        <f t="shared" ca="1" si="143"/>
        <v>0</v>
      </c>
      <c r="K1100">
        <f t="shared" ca="1" si="143"/>
        <v>0</v>
      </c>
      <c r="L1100">
        <f t="shared" ca="1" si="143"/>
        <v>0</v>
      </c>
      <c r="M1100">
        <f t="shared" ca="1" si="143"/>
        <v>0</v>
      </c>
      <c r="N1100">
        <f t="shared" ca="1" si="143"/>
        <v>0</v>
      </c>
      <c r="O1100" t="e">
        <f t="shared" ca="1" si="141"/>
        <v>#N/A</v>
      </c>
      <c r="P1100" t="e">
        <f t="shared" ca="1" si="142"/>
        <v>#N/A</v>
      </c>
    </row>
    <row r="1101" spans="1:16">
      <c r="A1101" t="str">
        <f t="shared" si="136"/>
        <v/>
      </c>
      <c r="B1101" t="e">
        <f t="shared" ca="1" si="137"/>
        <v>#N/A</v>
      </c>
      <c r="E1101">
        <f t="shared" ca="1" si="138"/>
        <v>0</v>
      </c>
      <c r="H1101">
        <f t="shared" ca="1" si="139"/>
        <v>0</v>
      </c>
      <c r="I1101">
        <f t="shared" ca="1" si="140"/>
        <v>0</v>
      </c>
      <c r="J1101">
        <f t="shared" ca="1" si="143"/>
        <v>0</v>
      </c>
      <c r="K1101">
        <f t="shared" ca="1" si="143"/>
        <v>0</v>
      </c>
      <c r="L1101">
        <f t="shared" ca="1" si="143"/>
        <v>0</v>
      </c>
      <c r="M1101">
        <f t="shared" ca="1" si="143"/>
        <v>0</v>
      </c>
      <c r="N1101">
        <f t="shared" ca="1" si="143"/>
        <v>0</v>
      </c>
      <c r="O1101" t="e">
        <f t="shared" ca="1" si="141"/>
        <v>#N/A</v>
      </c>
      <c r="P1101" t="e">
        <f t="shared" ca="1" si="142"/>
        <v>#N/A</v>
      </c>
    </row>
    <row r="1102" spans="1:16">
      <c r="A1102" t="str">
        <f t="shared" si="136"/>
        <v/>
      </c>
      <c r="B1102" t="e">
        <f t="shared" ca="1" si="137"/>
        <v>#N/A</v>
      </c>
      <c r="E1102">
        <f t="shared" ca="1" si="138"/>
        <v>0</v>
      </c>
      <c r="H1102">
        <f t="shared" ca="1" si="139"/>
        <v>0</v>
      </c>
      <c r="I1102">
        <f t="shared" ca="1" si="140"/>
        <v>0</v>
      </c>
      <c r="J1102">
        <f t="shared" ref="J1102:N1152" ca="1" si="144">IF(IFERROR(VLOOKUP($C1102,INDIRECT(J$14&amp;"D:D"),1,FALSE),0)&lt;&gt;0,J$14,0)</f>
        <v>0</v>
      </c>
      <c r="K1102">
        <f t="shared" ca="1" si="144"/>
        <v>0</v>
      </c>
      <c r="L1102">
        <f t="shared" ca="1" si="144"/>
        <v>0</v>
      </c>
      <c r="M1102">
        <f t="shared" ca="1" si="144"/>
        <v>0</v>
      </c>
      <c r="N1102">
        <f t="shared" ca="1" si="144"/>
        <v>0</v>
      </c>
      <c r="O1102" t="e">
        <f t="shared" ca="1" si="141"/>
        <v>#N/A</v>
      </c>
      <c r="P1102" t="e">
        <f t="shared" ca="1" si="142"/>
        <v>#N/A</v>
      </c>
    </row>
    <row r="1103" spans="1:16">
      <c r="A1103" t="str">
        <f t="shared" si="136"/>
        <v/>
      </c>
      <c r="B1103" t="e">
        <f t="shared" ca="1" si="137"/>
        <v>#N/A</v>
      </c>
      <c r="E1103">
        <f t="shared" ca="1" si="138"/>
        <v>0</v>
      </c>
      <c r="H1103">
        <f t="shared" ca="1" si="139"/>
        <v>0</v>
      </c>
      <c r="I1103">
        <f t="shared" ca="1" si="140"/>
        <v>0</v>
      </c>
      <c r="J1103">
        <f t="shared" ca="1" si="144"/>
        <v>0</v>
      </c>
      <c r="K1103">
        <f t="shared" ca="1" si="144"/>
        <v>0</v>
      </c>
      <c r="L1103">
        <f t="shared" ca="1" si="144"/>
        <v>0</v>
      </c>
      <c r="M1103">
        <f t="shared" ca="1" si="144"/>
        <v>0</v>
      </c>
      <c r="N1103">
        <f t="shared" ca="1" si="144"/>
        <v>0</v>
      </c>
      <c r="O1103" t="e">
        <f t="shared" ca="1" si="141"/>
        <v>#N/A</v>
      </c>
      <c r="P1103" t="e">
        <f t="shared" ca="1" si="142"/>
        <v>#N/A</v>
      </c>
    </row>
    <row r="1104" spans="1:16">
      <c r="A1104" t="str">
        <f t="shared" ref="A1104:A1167" si="145">MID(D1104,LEN(C1104)+2,LEN(D1104)-LEN(C1104))</f>
        <v/>
      </c>
      <c r="B1104" t="e">
        <f t="shared" ref="B1104:B1167" ca="1" si="146">VLOOKUP(H1104,$A$1:$K$6,11,FALSE)</f>
        <v>#N/A</v>
      </c>
      <c r="E1104">
        <f t="shared" ref="E1104:E1167" ca="1" si="147">IFERROR(VLOOKUP(C1104,INDIRECT($H1104&amp;$O1104),MATCH($A1104,INDIRECT($H1104&amp;$P1104),0),FALSE),0)</f>
        <v>0</v>
      </c>
      <c r="H1104">
        <f t="shared" ref="H1104:H1167" ca="1" si="148">IF(I1104&lt;&gt;0,I1104,IF(J1104&lt;&gt;0,J1104,IF(K1104&lt;&gt;0,K1104,IF(L1104&lt;&gt;0,L1104,IF(M1104&lt;&gt;0,M1104,N1104)))))</f>
        <v>0</v>
      </c>
      <c r="I1104">
        <f t="shared" ref="I1104:I1167" ca="1" si="149">IF(IFERROR(VLOOKUP($C1104,INDIRECT(I$14&amp;"E:E"),1,FALSE),0)&lt;&gt;0,I$14,0)</f>
        <v>0</v>
      </c>
      <c r="J1104">
        <f t="shared" ca="1" si="144"/>
        <v>0</v>
      </c>
      <c r="K1104">
        <f t="shared" ca="1" si="144"/>
        <v>0</v>
      </c>
      <c r="L1104">
        <f t="shared" ca="1" si="144"/>
        <v>0</v>
      </c>
      <c r="M1104">
        <f t="shared" ca="1" si="144"/>
        <v>0</v>
      </c>
      <c r="N1104">
        <f t="shared" ca="1" si="144"/>
        <v>0</v>
      </c>
      <c r="O1104" t="e">
        <f t="shared" ref="O1104:O1167" ca="1" si="150">VLOOKUP($H1104,$G$8:$I$13,2,FALSE)</f>
        <v>#N/A</v>
      </c>
      <c r="P1104" t="e">
        <f t="shared" ref="P1104:P1167" ca="1" si="151">VLOOKUP($H1104,$G$8:$I$13,3,FALSE)</f>
        <v>#N/A</v>
      </c>
    </row>
    <row r="1105" spans="1:16">
      <c r="A1105" t="str">
        <f t="shared" si="145"/>
        <v/>
      </c>
      <c r="B1105" t="e">
        <f t="shared" ca="1" si="146"/>
        <v>#N/A</v>
      </c>
      <c r="E1105">
        <f t="shared" ca="1" si="147"/>
        <v>0</v>
      </c>
      <c r="H1105">
        <f t="shared" ca="1" si="148"/>
        <v>0</v>
      </c>
      <c r="I1105">
        <f t="shared" ca="1" si="149"/>
        <v>0</v>
      </c>
      <c r="J1105">
        <f t="shared" ca="1" si="144"/>
        <v>0</v>
      </c>
      <c r="K1105">
        <f t="shared" ca="1" si="144"/>
        <v>0</v>
      </c>
      <c r="L1105">
        <f t="shared" ca="1" si="144"/>
        <v>0</v>
      </c>
      <c r="M1105">
        <f t="shared" ca="1" si="144"/>
        <v>0</v>
      </c>
      <c r="N1105">
        <f t="shared" ca="1" si="144"/>
        <v>0</v>
      </c>
      <c r="O1105" t="e">
        <f t="shared" ca="1" si="150"/>
        <v>#N/A</v>
      </c>
      <c r="P1105" t="e">
        <f t="shared" ca="1" si="151"/>
        <v>#N/A</v>
      </c>
    </row>
    <row r="1106" spans="1:16">
      <c r="A1106" t="str">
        <f t="shared" si="145"/>
        <v/>
      </c>
      <c r="B1106" t="e">
        <f t="shared" ca="1" si="146"/>
        <v>#N/A</v>
      </c>
      <c r="E1106">
        <f t="shared" ca="1" si="147"/>
        <v>0</v>
      </c>
      <c r="H1106">
        <f t="shared" ca="1" si="148"/>
        <v>0</v>
      </c>
      <c r="I1106">
        <f t="shared" ca="1" si="149"/>
        <v>0</v>
      </c>
      <c r="J1106">
        <f t="shared" ca="1" si="144"/>
        <v>0</v>
      </c>
      <c r="K1106">
        <f t="shared" ca="1" si="144"/>
        <v>0</v>
      </c>
      <c r="L1106">
        <f t="shared" ca="1" si="144"/>
        <v>0</v>
      </c>
      <c r="M1106">
        <f t="shared" ca="1" si="144"/>
        <v>0</v>
      </c>
      <c r="N1106">
        <f t="shared" ca="1" si="144"/>
        <v>0</v>
      </c>
      <c r="O1106" t="e">
        <f t="shared" ca="1" si="150"/>
        <v>#N/A</v>
      </c>
      <c r="P1106" t="e">
        <f t="shared" ca="1" si="151"/>
        <v>#N/A</v>
      </c>
    </row>
    <row r="1107" spans="1:16">
      <c r="A1107" t="str">
        <f t="shared" si="145"/>
        <v/>
      </c>
      <c r="B1107" t="e">
        <f t="shared" ca="1" si="146"/>
        <v>#N/A</v>
      </c>
      <c r="E1107">
        <f t="shared" ca="1" si="147"/>
        <v>0</v>
      </c>
      <c r="H1107">
        <f t="shared" ca="1" si="148"/>
        <v>0</v>
      </c>
      <c r="I1107">
        <f t="shared" ca="1" si="149"/>
        <v>0</v>
      </c>
      <c r="J1107">
        <f t="shared" ca="1" si="144"/>
        <v>0</v>
      </c>
      <c r="K1107">
        <f t="shared" ca="1" si="144"/>
        <v>0</v>
      </c>
      <c r="L1107">
        <f t="shared" ca="1" si="144"/>
        <v>0</v>
      </c>
      <c r="M1107">
        <f t="shared" ca="1" si="144"/>
        <v>0</v>
      </c>
      <c r="N1107">
        <f t="shared" ca="1" si="144"/>
        <v>0</v>
      </c>
      <c r="O1107" t="e">
        <f t="shared" ca="1" si="150"/>
        <v>#N/A</v>
      </c>
      <c r="P1107" t="e">
        <f t="shared" ca="1" si="151"/>
        <v>#N/A</v>
      </c>
    </row>
    <row r="1108" spans="1:16">
      <c r="A1108" t="str">
        <f t="shared" si="145"/>
        <v/>
      </c>
      <c r="B1108" t="e">
        <f t="shared" ca="1" si="146"/>
        <v>#N/A</v>
      </c>
      <c r="E1108">
        <f t="shared" ca="1" si="147"/>
        <v>0</v>
      </c>
      <c r="H1108">
        <f t="shared" ca="1" si="148"/>
        <v>0</v>
      </c>
      <c r="I1108">
        <f t="shared" ca="1" si="149"/>
        <v>0</v>
      </c>
      <c r="J1108">
        <f t="shared" ca="1" si="144"/>
        <v>0</v>
      </c>
      <c r="K1108">
        <f t="shared" ca="1" si="144"/>
        <v>0</v>
      </c>
      <c r="L1108">
        <f t="shared" ca="1" si="144"/>
        <v>0</v>
      </c>
      <c r="M1108">
        <f t="shared" ca="1" si="144"/>
        <v>0</v>
      </c>
      <c r="N1108">
        <f t="shared" ca="1" si="144"/>
        <v>0</v>
      </c>
      <c r="O1108" t="e">
        <f t="shared" ca="1" si="150"/>
        <v>#N/A</v>
      </c>
      <c r="P1108" t="e">
        <f t="shared" ca="1" si="151"/>
        <v>#N/A</v>
      </c>
    </row>
    <row r="1109" spans="1:16">
      <c r="A1109" t="str">
        <f t="shared" si="145"/>
        <v/>
      </c>
      <c r="B1109" t="e">
        <f t="shared" ca="1" si="146"/>
        <v>#N/A</v>
      </c>
      <c r="E1109">
        <f t="shared" ca="1" si="147"/>
        <v>0</v>
      </c>
      <c r="H1109">
        <f t="shared" ca="1" si="148"/>
        <v>0</v>
      </c>
      <c r="I1109">
        <f t="shared" ca="1" si="149"/>
        <v>0</v>
      </c>
      <c r="J1109">
        <f t="shared" ca="1" si="144"/>
        <v>0</v>
      </c>
      <c r="K1109">
        <f t="shared" ca="1" si="144"/>
        <v>0</v>
      </c>
      <c r="L1109">
        <f t="shared" ca="1" si="144"/>
        <v>0</v>
      </c>
      <c r="M1109">
        <f t="shared" ca="1" si="144"/>
        <v>0</v>
      </c>
      <c r="N1109">
        <f t="shared" ca="1" si="144"/>
        <v>0</v>
      </c>
      <c r="O1109" t="e">
        <f t="shared" ca="1" si="150"/>
        <v>#N/A</v>
      </c>
      <c r="P1109" t="e">
        <f t="shared" ca="1" si="151"/>
        <v>#N/A</v>
      </c>
    </row>
    <row r="1110" spans="1:16">
      <c r="A1110" t="str">
        <f t="shared" si="145"/>
        <v/>
      </c>
      <c r="B1110" t="e">
        <f t="shared" ca="1" si="146"/>
        <v>#N/A</v>
      </c>
      <c r="E1110">
        <f t="shared" ca="1" si="147"/>
        <v>0</v>
      </c>
      <c r="H1110">
        <f t="shared" ca="1" si="148"/>
        <v>0</v>
      </c>
      <c r="I1110">
        <f t="shared" ca="1" si="149"/>
        <v>0</v>
      </c>
      <c r="J1110">
        <f t="shared" ca="1" si="144"/>
        <v>0</v>
      </c>
      <c r="K1110">
        <f t="shared" ca="1" si="144"/>
        <v>0</v>
      </c>
      <c r="L1110">
        <f t="shared" ca="1" si="144"/>
        <v>0</v>
      </c>
      <c r="M1110">
        <f t="shared" ca="1" si="144"/>
        <v>0</v>
      </c>
      <c r="N1110">
        <f t="shared" ca="1" si="144"/>
        <v>0</v>
      </c>
      <c r="O1110" t="e">
        <f t="shared" ca="1" si="150"/>
        <v>#N/A</v>
      </c>
      <c r="P1110" t="e">
        <f t="shared" ca="1" si="151"/>
        <v>#N/A</v>
      </c>
    </row>
    <row r="1111" spans="1:16">
      <c r="A1111" t="str">
        <f t="shared" si="145"/>
        <v/>
      </c>
      <c r="B1111" t="e">
        <f t="shared" ca="1" si="146"/>
        <v>#N/A</v>
      </c>
      <c r="E1111">
        <f t="shared" ca="1" si="147"/>
        <v>0</v>
      </c>
      <c r="H1111">
        <f t="shared" ca="1" si="148"/>
        <v>0</v>
      </c>
      <c r="I1111">
        <f t="shared" ca="1" si="149"/>
        <v>0</v>
      </c>
      <c r="J1111">
        <f t="shared" ca="1" si="144"/>
        <v>0</v>
      </c>
      <c r="K1111">
        <f t="shared" ca="1" si="144"/>
        <v>0</v>
      </c>
      <c r="L1111">
        <f t="shared" ca="1" si="144"/>
        <v>0</v>
      </c>
      <c r="M1111">
        <f t="shared" ca="1" si="144"/>
        <v>0</v>
      </c>
      <c r="N1111">
        <f t="shared" ca="1" si="144"/>
        <v>0</v>
      </c>
      <c r="O1111" t="e">
        <f t="shared" ca="1" si="150"/>
        <v>#N/A</v>
      </c>
      <c r="P1111" t="e">
        <f t="shared" ca="1" si="151"/>
        <v>#N/A</v>
      </c>
    </row>
    <row r="1112" spans="1:16">
      <c r="A1112" t="str">
        <f t="shared" si="145"/>
        <v/>
      </c>
      <c r="B1112" t="e">
        <f t="shared" ca="1" si="146"/>
        <v>#N/A</v>
      </c>
      <c r="E1112">
        <f t="shared" ca="1" si="147"/>
        <v>0</v>
      </c>
      <c r="H1112">
        <f t="shared" ca="1" si="148"/>
        <v>0</v>
      </c>
      <c r="I1112">
        <f t="shared" ca="1" si="149"/>
        <v>0</v>
      </c>
      <c r="J1112">
        <f t="shared" ca="1" si="144"/>
        <v>0</v>
      </c>
      <c r="K1112">
        <f t="shared" ca="1" si="144"/>
        <v>0</v>
      </c>
      <c r="L1112">
        <f t="shared" ca="1" si="144"/>
        <v>0</v>
      </c>
      <c r="M1112">
        <f t="shared" ca="1" si="144"/>
        <v>0</v>
      </c>
      <c r="N1112">
        <f t="shared" ca="1" si="144"/>
        <v>0</v>
      </c>
      <c r="O1112" t="e">
        <f t="shared" ca="1" si="150"/>
        <v>#N/A</v>
      </c>
      <c r="P1112" t="e">
        <f t="shared" ca="1" si="151"/>
        <v>#N/A</v>
      </c>
    </row>
    <row r="1113" spans="1:16">
      <c r="A1113" t="str">
        <f t="shared" si="145"/>
        <v/>
      </c>
      <c r="B1113" t="e">
        <f t="shared" ca="1" si="146"/>
        <v>#N/A</v>
      </c>
      <c r="E1113">
        <f t="shared" ca="1" si="147"/>
        <v>0</v>
      </c>
      <c r="H1113">
        <f t="shared" ca="1" si="148"/>
        <v>0</v>
      </c>
      <c r="I1113">
        <f t="shared" ca="1" si="149"/>
        <v>0</v>
      </c>
      <c r="J1113">
        <f t="shared" ca="1" si="144"/>
        <v>0</v>
      </c>
      <c r="K1113">
        <f t="shared" ca="1" si="144"/>
        <v>0</v>
      </c>
      <c r="L1113">
        <f t="shared" ca="1" si="144"/>
        <v>0</v>
      </c>
      <c r="M1113">
        <f t="shared" ca="1" si="144"/>
        <v>0</v>
      </c>
      <c r="N1113">
        <f t="shared" ca="1" si="144"/>
        <v>0</v>
      </c>
      <c r="O1113" t="e">
        <f t="shared" ca="1" si="150"/>
        <v>#N/A</v>
      </c>
      <c r="P1113" t="e">
        <f t="shared" ca="1" si="151"/>
        <v>#N/A</v>
      </c>
    </row>
    <row r="1114" spans="1:16">
      <c r="A1114" t="str">
        <f t="shared" si="145"/>
        <v/>
      </c>
      <c r="B1114" t="e">
        <f t="shared" ca="1" si="146"/>
        <v>#N/A</v>
      </c>
      <c r="E1114">
        <f t="shared" ca="1" si="147"/>
        <v>0</v>
      </c>
      <c r="H1114">
        <f t="shared" ca="1" si="148"/>
        <v>0</v>
      </c>
      <c r="I1114">
        <f t="shared" ca="1" si="149"/>
        <v>0</v>
      </c>
      <c r="J1114">
        <f t="shared" ca="1" si="144"/>
        <v>0</v>
      </c>
      <c r="K1114">
        <f t="shared" ca="1" si="144"/>
        <v>0</v>
      </c>
      <c r="L1114">
        <f t="shared" ca="1" si="144"/>
        <v>0</v>
      </c>
      <c r="M1114">
        <f t="shared" ca="1" si="144"/>
        <v>0</v>
      </c>
      <c r="N1114">
        <f t="shared" ca="1" si="144"/>
        <v>0</v>
      </c>
      <c r="O1114" t="e">
        <f t="shared" ca="1" si="150"/>
        <v>#N/A</v>
      </c>
      <c r="P1114" t="e">
        <f t="shared" ca="1" si="151"/>
        <v>#N/A</v>
      </c>
    </row>
    <row r="1115" spans="1:16">
      <c r="A1115" t="str">
        <f t="shared" si="145"/>
        <v/>
      </c>
      <c r="B1115" t="e">
        <f t="shared" ca="1" si="146"/>
        <v>#N/A</v>
      </c>
      <c r="E1115">
        <f t="shared" ca="1" si="147"/>
        <v>0</v>
      </c>
      <c r="H1115">
        <f t="shared" ca="1" si="148"/>
        <v>0</v>
      </c>
      <c r="I1115">
        <f t="shared" ca="1" si="149"/>
        <v>0</v>
      </c>
      <c r="J1115">
        <f t="shared" ca="1" si="144"/>
        <v>0</v>
      </c>
      <c r="K1115">
        <f t="shared" ca="1" si="144"/>
        <v>0</v>
      </c>
      <c r="L1115">
        <f t="shared" ca="1" si="144"/>
        <v>0</v>
      </c>
      <c r="M1115">
        <f t="shared" ca="1" si="144"/>
        <v>0</v>
      </c>
      <c r="N1115">
        <f t="shared" ca="1" si="144"/>
        <v>0</v>
      </c>
      <c r="O1115" t="e">
        <f t="shared" ca="1" si="150"/>
        <v>#N/A</v>
      </c>
      <c r="P1115" t="e">
        <f t="shared" ca="1" si="151"/>
        <v>#N/A</v>
      </c>
    </row>
    <row r="1116" spans="1:16">
      <c r="A1116" t="str">
        <f t="shared" si="145"/>
        <v/>
      </c>
      <c r="B1116" t="e">
        <f t="shared" ca="1" si="146"/>
        <v>#N/A</v>
      </c>
      <c r="E1116">
        <f t="shared" ca="1" si="147"/>
        <v>0</v>
      </c>
      <c r="H1116">
        <f t="shared" ca="1" si="148"/>
        <v>0</v>
      </c>
      <c r="I1116">
        <f t="shared" ca="1" si="149"/>
        <v>0</v>
      </c>
      <c r="J1116">
        <f t="shared" ca="1" si="144"/>
        <v>0</v>
      </c>
      <c r="K1116">
        <f t="shared" ca="1" si="144"/>
        <v>0</v>
      </c>
      <c r="L1116">
        <f t="shared" ca="1" si="144"/>
        <v>0</v>
      </c>
      <c r="M1116">
        <f t="shared" ca="1" si="144"/>
        <v>0</v>
      </c>
      <c r="N1116">
        <f t="shared" ca="1" si="144"/>
        <v>0</v>
      </c>
      <c r="O1116" t="e">
        <f t="shared" ca="1" si="150"/>
        <v>#N/A</v>
      </c>
      <c r="P1116" t="e">
        <f t="shared" ca="1" si="151"/>
        <v>#N/A</v>
      </c>
    </row>
    <row r="1117" spans="1:16">
      <c r="A1117" t="str">
        <f t="shared" si="145"/>
        <v/>
      </c>
      <c r="B1117" t="e">
        <f t="shared" ca="1" si="146"/>
        <v>#N/A</v>
      </c>
      <c r="E1117">
        <f t="shared" ca="1" si="147"/>
        <v>0</v>
      </c>
      <c r="H1117">
        <f t="shared" ca="1" si="148"/>
        <v>0</v>
      </c>
      <c r="I1117">
        <f t="shared" ca="1" si="149"/>
        <v>0</v>
      </c>
      <c r="J1117">
        <f t="shared" ca="1" si="144"/>
        <v>0</v>
      </c>
      <c r="K1117">
        <f t="shared" ca="1" si="144"/>
        <v>0</v>
      </c>
      <c r="L1117">
        <f t="shared" ca="1" si="144"/>
        <v>0</v>
      </c>
      <c r="M1117">
        <f t="shared" ca="1" si="144"/>
        <v>0</v>
      </c>
      <c r="N1117">
        <f t="shared" ca="1" si="144"/>
        <v>0</v>
      </c>
      <c r="O1117" t="e">
        <f t="shared" ca="1" si="150"/>
        <v>#N/A</v>
      </c>
      <c r="P1117" t="e">
        <f t="shared" ca="1" si="151"/>
        <v>#N/A</v>
      </c>
    </row>
    <row r="1118" spans="1:16">
      <c r="A1118" t="str">
        <f t="shared" si="145"/>
        <v/>
      </c>
      <c r="B1118" t="e">
        <f t="shared" ca="1" si="146"/>
        <v>#N/A</v>
      </c>
      <c r="E1118">
        <f t="shared" ca="1" si="147"/>
        <v>0</v>
      </c>
      <c r="H1118">
        <f t="shared" ca="1" si="148"/>
        <v>0</v>
      </c>
      <c r="I1118">
        <f t="shared" ca="1" si="149"/>
        <v>0</v>
      </c>
      <c r="J1118">
        <f t="shared" ca="1" si="144"/>
        <v>0</v>
      </c>
      <c r="K1118">
        <f t="shared" ca="1" si="144"/>
        <v>0</v>
      </c>
      <c r="L1118">
        <f t="shared" ca="1" si="144"/>
        <v>0</v>
      </c>
      <c r="M1118">
        <f t="shared" ca="1" si="144"/>
        <v>0</v>
      </c>
      <c r="N1118">
        <f t="shared" ca="1" si="144"/>
        <v>0</v>
      </c>
      <c r="O1118" t="e">
        <f t="shared" ca="1" si="150"/>
        <v>#N/A</v>
      </c>
      <c r="P1118" t="e">
        <f t="shared" ca="1" si="151"/>
        <v>#N/A</v>
      </c>
    </row>
    <row r="1119" spans="1:16">
      <c r="A1119" t="str">
        <f t="shared" si="145"/>
        <v/>
      </c>
      <c r="B1119" t="e">
        <f t="shared" ca="1" si="146"/>
        <v>#N/A</v>
      </c>
      <c r="E1119">
        <f t="shared" ca="1" si="147"/>
        <v>0</v>
      </c>
      <c r="H1119">
        <f t="shared" ca="1" si="148"/>
        <v>0</v>
      </c>
      <c r="I1119">
        <f t="shared" ca="1" si="149"/>
        <v>0</v>
      </c>
      <c r="J1119">
        <f t="shared" ca="1" si="144"/>
        <v>0</v>
      </c>
      <c r="K1119">
        <f t="shared" ca="1" si="144"/>
        <v>0</v>
      </c>
      <c r="L1119">
        <f t="shared" ca="1" si="144"/>
        <v>0</v>
      </c>
      <c r="M1119">
        <f t="shared" ca="1" si="144"/>
        <v>0</v>
      </c>
      <c r="N1119">
        <f t="shared" ca="1" si="144"/>
        <v>0</v>
      </c>
      <c r="O1119" t="e">
        <f t="shared" ca="1" si="150"/>
        <v>#N/A</v>
      </c>
      <c r="P1119" t="e">
        <f t="shared" ca="1" si="151"/>
        <v>#N/A</v>
      </c>
    </row>
    <row r="1120" spans="1:16">
      <c r="A1120" t="str">
        <f t="shared" si="145"/>
        <v/>
      </c>
      <c r="B1120" t="e">
        <f t="shared" ca="1" si="146"/>
        <v>#N/A</v>
      </c>
      <c r="E1120">
        <f t="shared" ca="1" si="147"/>
        <v>0</v>
      </c>
      <c r="H1120">
        <f t="shared" ca="1" si="148"/>
        <v>0</v>
      </c>
      <c r="I1120">
        <f t="shared" ca="1" si="149"/>
        <v>0</v>
      </c>
      <c r="J1120">
        <f t="shared" ca="1" si="144"/>
        <v>0</v>
      </c>
      <c r="K1120">
        <f t="shared" ca="1" si="144"/>
        <v>0</v>
      </c>
      <c r="L1120">
        <f t="shared" ca="1" si="144"/>
        <v>0</v>
      </c>
      <c r="M1120">
        <f t="shared" ca="1" si="144"/>
        <v>0</v>
      </c>
      <c r="N1120">
        <f t="shared" ca="1" si="144"/>
        <v>0</v>
      </c>
      <c r="O1120" t="e">
        <f t="shared" ca="1" si="150"/>
        <v>#N/A</v>
      </c>
      <c r="P1120" t="e">
        <f t="shared" ca="1" si="151"/>
        <v>#N/A</v>
      </c>
    </row>
    <row r="1121" spans="1:16">
      <c r="A1121" t="str">
        <f t="shared" si="145"/>
        <v/>
      </c>
      <c r="B1121" t="e">
        <f t="shared" ca="1" si="146"/>
        <v>#N/A</v>
      </c>
      <c r="E1121">
        <f t="shared" ca="1" si="147"/>
        <v>0</v>
      </c>
      <c r="H1121">
        <f t="shared" ca="1" si="148"/>
        <v>0</v>
      </c>
      <c r="I1121">
        <f t="shared" ca="1" si="149"/>
        <v>0</v>
      </c>
      <c r="J1121">
        <f t="shared" ca="1" si="144"/>
        <v>0</v>
      </c>
      <c r="K1121">
        <f t="shared" ca="1" si="144"/>
        <v>0</v>
      </c>
      <c r="L1121">
        <f t="shared" ca="1" si="144"/>
        <v>0</v>
      </c>
      <c r="M1121">
        <f t="shared" ca="1" si="144"/>
        <v>0</v>
      </c>
      <c r="N1121">
        <f t="shared" ca="1" si="144"/>
        <v>0</v>
      </c>
      <c r="O1121" t="e">
        <f t="shared" ca="1" si="150"/>
        <v>#N/A</v>
      </c>
      <c r="P1121" t="e">
        <f t="shared" ca="1" si="151"/>
        <v>#N/A</v>
      </c>
    </row>
    <row r="1122" spans="1:16">
      <c r="A1122" t="str">
        <f t="shared" si="145"/>
        <v/>
      </c>
      <c r="B1122" t="e">
        <f t="shared" ca="1" si="146"/>
        <v>#N/A</v>
      </c>
      <c r="E1122">
        <f t="shared" ca="1" si="147"/>
        <v>0</v>
      </c>
      <c r="H1122">
        <f t="shared" ca="1" si="148"/>
        <v>0</v>
      </c>
      <c r="I1122">
        <f t="shared" ca="1" si="149"/>
        <v>0</v>
      </c>
      <c r="J1122">
        <f t="shared" ca="1" si="144"/>
        <v>0</v>
      </c>
      <c r="K1122">
        <f t="shared" ca="1" si="144"/>
        <v>0</v>
      </c>
      <c r="L1122">
        <f t="shared" ca="1" si="144"/>
        <v>0</v>
      </c>
      <c r="M1122">
        <f t="shared" ca="1" si="144"/>
        <v>0</v>
      </c>
      <c r="N1122">
        <f t="shared" ca="1" si="144"/>
        <v>0</v>
      </c>
      <c r="O1122" t="e">
        <f t="shared" ca="1" si="150"/>
        <v>#N/A</v>
      </c>
      <c r="P1122" t="e">
        <f t="shared" ca="1" si="151"/>
        <v>#N/A</v>
      </c>
    </row>
    <row r="1123" spans="1:16">
      <c r="A1123" t="str">
        <f t="shared" si="145"/>
        <v/>
      </c>
      <c r="B1123" t="e">
        <f t="shared" ca="1" si="146"/>
        <v>#N/A</v>
      </c>
      <c r="E1123">
        <f t="shared" ca="1" si="147"/>
        <v>0</v>
      </c>
      <c r="H1123">
        <f t="shared" ca="1" si="148"/>
        <v>0</v>
      </c>
      <c r="I1123">
        <f t="shared" ca="1" si="149"/>
        <v>0</v>
      </c>
      <c r="J1123">
        <f t="shared" ca="1" si="144"/>
        <v>0</v>
      </c>
      <c r="K1123">
        <f t="shared" ca="1" si="144"/>
        <v>0</v>
      </c>
      <c r="L1123">
        <f t="shared" ca="1" si="144"/>
        <v>0</v>
      </c>
      <c r="M1123">
        <f t="shared" ca="1" si="144"/>
        <v>0</v>
      </c>
      <c r="N1123">
        <f t="shared" ca="1" si="144"/>
        <v>0</v>
      </c>
      <c r="O1123" t="e">
        <f t="shared" ca="1" si="150"/>
        <v>#N/A</v>
      </c>
      <c r="P1123" t="e">
        <f t="shared" ca="1" si="151"/>
        <v>#N/A</v>
      </c>
    </row>
    <row r="1124" spans="1:16">
      <c r="A1124" t="str">
        <f t="shared" si="145"/>
        <v/>
      </c>
      <c r="B1124" t="e">
        <f t="shared" ca="1" si="146"/>
        <v>#N/A</v>
      </c>
      <c r="E1124">
        <f t="shared" ca="1" si="147"/>
        <v>0</v>
      </c>
      <c r="H1124">
        <f t="shared" ca="1" si="148"/>
        <v>0</v>
      </c>
      <c r="I1124">
        <f t="shared" ca="1" si="149"/>
        <v>0</v>
      </c>
      <c r="J1124">
        <f t="shared" ca="1" si="144"/>
        <v>0</v>
      </c>
      <c r="K1124">
        <f t="shared" ca="1" si="144"/>
        <v>0</v>
      </c>
      <c r="L1124">
        <f t="shared" ca="1" si="144"/>
        <v>0</v>
      </c>
      <c r="M1124">
        <f t="shared" ca="1" si="144"/>
        <v>0</v>
      </c>
      <c r="N1124">
        <f t="shared" ca="1" si="144"/>
        <v>0</v>
      </c>
      <c r="O1124" t="e">
        <f t="shared" ca="1" si="150"/>
        <v>#N/A</v>
      </c>
      <c r="P1124" t="e">
        <f t="shared" ca="1" si="151"/>
        <v>#N/A</v>
      </c>
    </row>
    <row r="1125" spans="1:16">
      <c r="A1125" t="str">
        <f t="shared" si="145"/>
        <v/>
      </c>
      <c r="B1125" t="e">
        <f t="shared" ca="1" si="146"/>
        <v>#N/A</v>
      </c>
      <c r="E1125">
        <f t="shared" ca="1" si="147"/>
        <v>0</v>
      </c>
      <c r="H1125">
        <f t="shared" ca="1" si="148"/>
        <v>0</v>
      </c>
      <c r="I1125">
        <f t="shared" ca="1" si="149"/>
        <v>0</v>
      </c>
      <c r="J1125">
        <f t="shared" ca="1" si="144"/>
        <v>0</v>
      </c>
      <c r="K1125">
        <f t="shared" ca="1" si="144"/>
        <v>0</v>
      </c>
      <c r="L1125">
        <f t="shared" ca="1" si="144"/>
        <v>0</v>
      </c>
      <c r="M1125">
        <f t="shared" ca="1" si="144"/>
        <v>0</v>
      </c>
      <c r="N1125">
        <f t="shared" ca="1" si="144"/>
        <v>0</v>
      </c>
      <c r="O1125" t="e">
        <f t="shared" ca="1" si="150"/>
        <v>#N/A</v>
      </c>
      <c r="P1125" t="e">
        <f t="shared" ca="1" si="151"/>
        <v>#N/A</v>
      </c>
    </row>
    <row r="1126" spans="1:16">
      <c r="A1126" t="str">
        <f t="shared" si="145"/>
        <v/>
      </c>
      <c r="B1126" t="e">
        <f t="shared" ca="1" si="146"/>
        <v>#N/A</v>
      </c>
      <c r="E1126">
        <f t="shared" ca="1" si="147"/>
        <v>0</v>
      </c>
      <c r="H1126">
        <f t="shared" ca="1" si="148"/>
        <v>0</v>
      </c>
      <c r="I1126">
        <f t="shared" ca="1" si="149"/>
        <v>0</v>
      </c>
      <c r="J1126">
        <f t="shared" ca="1" si="144"/>
        <v>0</v>
      </c>
      <c r="K1126">
        <f t="shared" ca="1" si="144"/>
        <v>0</v>
      </c>
      <c r="L1126">
        <f t="shared" ca="1" si="144"/>
        <v>0</v>
      </c>
      <c r="M1126">
        <f t="shared" ca="1" si="144"/>
        <v>0</v>
      </c>
      <c r="N1126">
        <f t="shared" ca="1" si="144"/>
        <v>0</v>
      </c>
      <c r="O1126" t="e">
        <f t="shared" ca="1" si="150"/>
        <v>#N/A</v>
      </c>
      <c r="P1126" t="e">
        <f t="shared" ca="1" si="151"/>
        <v>#N/A</v>
      </c>
    </row>
    <row r="1127" spans="1:16">
      <c r="A1127" t="str">
        <f t="shared" si="145"/>
        <v/>
      </c>
      <c r="B1127" t="e">
        <f t="shared" ca="1" si="146"/>
        <v>#N/A</v>
      </c>
      <c r="E1127">
        <f t="shared" ca="1" si="147"/>
        <v>0</v>
      </c>
      <c r="H1127">
        <f t="shared" ca="1" si="148"/>
        <v>0</v>
      </c>
      <c r="I1127">
        <f t="shared" ca="1" si="149"/>
        <v>0</v>
      </c>
      <c r="J1127">
        <f t="shared" ca="1" si="144"/>
        <v>0</v>
      </c>
      <c r="K1127">
        <f t="shared" ca="1" si="144"/>
        <v>0</v>
      </c>
      <c r="L1127">
        <f t="shared" ca="1" si="144"/>
        <v>0</v>
      </c>
      <c r="M1127">
        <f t="shared" ca="1" si="144"/>
        <v>0</v>
      </c>
      <c r="N1127">
        <f t="shared" ca="1" si="144"/>
        <v>0</v>
      </c>
      <c r="O1127" t="e">
        <f t="shared" ca="1" si="150"/>
        <v>#N/A</v>
      </c>
      <c r="P1127" t="e">
        <f t="shared" ca="1" si="151"/>
        <v>#N/A</v>
      </c>
    </row>
    <row r="1128" spans="1:16">
      <c r="A1128" t="str">
        <f t="shared" si="145"/>
        <v/>
      </c>
      <c r="B1128" t="e">
        <f t="shared" ca="1" si="146"/>
        <v>#N/A</v>
      </c>
      <c r="E1128">
        <f t="shared" ca="1" si="147"/>
        <v>0</v>
      </c>
      <c r="H1128">
        <f t="shared" ca="1" si="148"/>
        <v>0</v>
      </c>
      <c r="I1128">
        <f t="shared" ca="1" si="149"/>
        <v>0</v>
      </c>
      <c r="J1128">
        <f t="shared" ca="1" si="144"/>
        <v>0</v>
      </c>
      <c r="K1128">
        <f t="shared" ca="1" si="144"/>
        <v>0</v>
      </c>
      <c r="L1128">
        <f t="shared" ca="1" si="144"/>
        <v>0</v>
      </c>
      <c r="M1128">
        <f t="shared" ca="1" si="144"/>
        <v>0</v>
      </c>
      <c r="N1128">
        <f t="shared" ca="1" si="144"/>
        <v>0</v>
      </c>
      <c r="O1128" t="e">
        <f t="shared" ca="1" si="150"/>
        <v>#N/A</v>
      </c>
      <c r="P1128" t="e">
        <f t="shared" ca="1" si="151"/>
        <v>#N/A</v>
      </c>
    </row>
    <row r="1129" spans="1:16">
      <c r="A1129" t="str">
        <f t="shared" si="145"/>
        <v/>
      </c>
      <c r="B1129" t="e">
        <f t="shared" ca="1" si="146"/>
        <v>#N/A</v>
      </c>
      <c r="E1129">
        <f t="shared" ca="1" si="147"/>
        <v>0</v>
      </c>
      <c r="H1129">
        <f t="shared" ca="1" si="148"/>
        <v>0</v>
      </c>
      <c r="I1129">
        <f t="shared" ca="1" si="149"/>
        <v>0</v>
      </c>
      <c r="J1129">
        <f t="shared" ca="1" si="144"/>
        <v>0</v>
      </c>
      <c r="K1129">
        <f t="shared" ca="1" si="144"/>
        <v>0</v>
      </c>
      <c r="L1129">
        <f t="shared" ca="1" si="144"/>
        <v>0</v>
      </c>
      <c r="M1129">
        <f t="shared" ca="1" si="144"/>
        <v>0</v>
      </c>
      <c r="N1129">
        <f t="shared" ca="1" si="144"/>
        <v>0</v>
      </c>
      <c r="O1129" t="e">
        <f t="shared" ca="1" si="150"/>
        <v>#N/A</v>
      </c>
      <c r="P1129" t="e">
        <f t="shared" ca="1" si="151"/>
        <v>#N/A</v>
      </c>
    </row>
    <row r="1130" spans="1:16">
      <c r="A1130" t="str">
        <f t="shared" si="145"/>
        <v/>
      </c>
      <c r="B1130" t="e">
        <f t="shared" ca="1" si="146"/>
        <v>#N/A</v>
      </c>
      <c r="E1130">
        <f t="shared" ca="1" si="147"/>
        <v>0</v>
      </c>
      <c r="H1130">
        <f t="shared" ca="1" si="148"/>
        <v>0</v>
      </c>
      <c r="I1130">
        <f t="shared" ca="1" si="149"/>
        <v>0</v>
      </c>
      <c r="J1130">
        <f t="shared" ca="1" si="144"/>
        <v>0</v>
      </c>
      <c r="K1130">
        <f t="shared" ca="1" si="144"/>
        <v>0</v>
      </c>
      <c r="L1130">
        <f t="shared" ca="1" si="144"/>
        <v>0</v>
      </c>
      <c r="M1130">
        <f t="shared" ca="1" si="144"/>
        <v>0</v>
      </c>
      <c r="N1130">
        <f t="shared" ca="1" si="144"/>
        <v>0</v>
      </c>
      <c r="O1130" t="e">
        <f t="shared" ca="1" si="150"/>
        <v>#N/A</v>
      </c>
      <c r="P1130" t="e">
        <f t="shared" ca="1" si="151"/>
        <v>#N/A</v>
      </c>
    </row>
    <row r="1131" spans="1:16">
      <c r="A1131" t="str">
        <f t="shared" si="145"/>
        <v/>
      </c>
      <c r="B1131" t="e">
        <f t="shared" ca="1" si="146"/>
        <v>#N/A</v>
      </c>
      <c r="E1131">
        <f t="shared" ca="1" si="147"/>
        <v>0</v>
      </c>
      <c r="H1131">
        <f t="shared" ca="1" si="148"/>
        <v>0</v>
      </c>
      <c r="I1131">
        <f t="shared" ca="1" si="149"/>
        <v>0</v>
      </c>
      <c r="J1131">
        <f t="shared" ca="1" si="144"/>
        <v>0</v>
      </c>
      <c r="K1131">
        <f t="shared" ca="1" si="144"/>
        <v>0</v>
      </c>
      <c r="L1131">
        <f t="shared" ca="1" si="144"/>
        <v>0</v>
      </c>
      <c r="M1131">
        <f t="shared" ca="1" si="144"/>
        <v>0</v>
      </c>
      <c r="N1131">
        <f t="shared" ca="1" si="144"/>
        <v>0</v>
      </c>
      <c r="O1131" t="e">
        <f t="shared" ca="1" si="150"/>
        <v>#N/A</v>
      </c>
      <c r="P1131" t="e">
        <f t="shared" ca="1" si="151"/>
        <v>#N/A</v>
      </c>
    </row>
    <row r="1132" spans="1:16">
      <c r="A1132" t="str">
        <f t="shared" si="145"/>
        <v/>
      </c>
      <c r="B1132" t="e">
        <f t="shared" ca="1" si="146"/>
        <v>#N/A</v>
      </c>
      <c r="E1132">
        <f t="shared" ca="1" si="147"/>
        <v>0</v>
      </c>
      <c r="H1132">
        <f t="shared" ca="1" si="148"/>
        <v>0</v>
      </c>
      <c r="I1132">
        <f t="shared" ca="1" si="149"/>
        <v>0</v>
      </c>
      <c r="J1132">
        <f t="shared" ca="1" si="144"/>
        <v>0</v>
      </c>
      <c r="K1132">
        <f t="shared" ca="1" si="144"/>
        <v>0</v>
      </c>
      <c r="L1132">
        <f t="shared" ca="1" si="144"/>
        <v>0</v>
      </c>
      <c r="M1132">
        <f t="shared" ca="1" si="144"/>
        <v>0</v>
      </c>
      <c r="N1132">
        <f t="shared" ca="1" si="144"/>
        <v>0</v>
      </c>
      <c r="O1132" t="e">
        <f t="shared" ca="1" si="150"/>
        <v>#N/A</v>
      </c>
      <c r="P1132" t="e">
        <f t="shared" ca="1" si="151"/>
        <v>#N/A</v>
      </c>
    </row>
    <row r="1133" spans="1:16">
      <c r="A1133" t="str">
        <f t="shared" si="145"/>
        <v/>
      </c>
      <c r="B1133" t="e">
        <f t="shared" ca="1" si="146"/>
        <v>#N/A</v>
      </c>
      <c r="E1133">
        <f t="shared" ca="1" si="147"/>
        <v>0</v>
      </c>
      <c r="H1133">
        <f t="shared" ca="1" si="148"/>
        <v>0</v>
      </c>
      <c r="I1133">
        <f t="shared" ca="1" si="149"/>
        <v>0</v>
      </c>
      <c r="J1133">
        <f t="shared" ca="1" si="144"/>
        <v>0</v>
      </c>
      <c r="K1133">
        <f t="shared" ca="1" si="144"/>
        <v>0</v>
      </c>
      <c r="L1133">
        <f t="shared" ca="1" si="144"/>
        <v>0</v>
      </c>
      <c r="M1133">
        <f t="shared" ca="1" si="144"/>
        <v>0</v>
      </c>
      <c r="N1133">
        <f t="shared" ca="1" si="144"/>
        <v>0</v>
      </c>
      <c r="O1133" t="e">
        <f t="shared" ca="1" si="150"/>
        <v>#N/A</v>
      </c>
      <c r="P1133" t="e">
        <f t="shared" ca="1" si="151"/>
        <v>#N/A</v>
      </c>
    </row>
    <row r="1134" spans="1:16">
      <c r="A1134" t="str">
        <f t="shared" si="145"/>
        <v/>
      </c>
      <c r="B1134" t="e">
        <f t="shared" ca="1" si="146"/>
        <v>#N/A</v>
      </c>
      <c r="E1134">
        <f t="shared" ca="1" si="147"/>
        <v>0</v>
      </c>
      <c r="H1134">
        <f t="shared" ca="1" si="148"/>
        <v>0</v>
      </c>
      <c r="I1134">
        <f t="shared" ca="1" si="149"/>
        <v>0</v>
      </c>
      <c r="J1134">
        <f t="shared" ca="1" si="144"/>
        <v>0</v>
      </c>
      <c r="K1134">
        <f t="shared" ca="1" si="144"/>
        <v>0</v>
      </c>
      <c r="L1134">
        <f t="shared" ca="1" si="144"/>
        <v>0</v>
      </c>
      <c r="M1134">
        <f t="shared" ca="1" si="144"/>
        <v>0</v>
      </c>
      <c r="N1134">
        <f t="shared" ca="1" si="144"/>
        <v>0</v>
      </c>
      <c r="O1134" t="e">
        <f t="shared" ca="1" si="150"/>
        <v>#N/A</v>
      </c>
      <c r="P1134" t="e">
        <f t="shared" ca="1" si="151"/>
        <v>#N/A</v>
      </c>
    </row>
    <row r="1135" spans="1:16">
      <c r="A1135" t="str">
        <f t="shared" si="145"/>
        <v/>
      </c>
      <c r="B1135" t="e">
        <f t="shared" ca="1" si="146"/>
        <v>#N/A</v>
      </c>
      <c r="E1135">
        <f t="shared" ca="1" si="147"/>
        <v>0</v>
      </c>
      <c r="H1135">
        <f t="shared" ca="1" si="148"/>
        <v>0</v>
      </c>
      <c r="I1135">
        <f t="shared" ca="1" si="149"/>
        <v>0</v>
      </c>
      <c r="J1135">
        <f t="shared" ca="1" si="144"/>
        <v>0</v>
      </c>
      <c r="K1135">
        <f t="shared" ca="1" si="144"/>
        <v>0</v>
      </c>
      <c r="L1135">
        <f t="shared" ca="1" si="144"/>
        <v>0</v>
      </c>
      <c r="M1135">
        <f t="shared" ca="1" si="144"/>
        <v>0</v>
      </c>
      <c r="N1135">
        <f t="shared" ca="1" si="144"/>
        <v>0</v>
      </c>
      <c r="O1135" t="e">
        <f t="shared" ca="1" si="150"/>
        <v>#N/A</v>
      </c>
      <c r="P1135" t="e">
        <f t="shared" ca="1" si="151"/>
        <v>#N/A</v>
      </c>
    </row>
    <row r="1136" spans="1:16">
      <c r="A1136" t="str">
        <f t="shared" si="145"/>
        <v/>
      </c>
      <c r="B1136" t="e">
        <f t="shared" ca="1" si="146"/>
        <v>#N/A</v>
      </c>
      <c r="E1136">
        <f t="shared" ca="1" si="147"/>
        <v>0</v>
      </c>
      <c r="H1136">
        <f t="shared" ca="1" si="148"/>
        <v>0</v>
      </c>
      <c r="I1136">
        <f t="shared" ca="1" si="149"/>
        <v>0</v>
      </c>
      <c r="J1136">
        <f t="shared" ca="1" si="144"/>
        <v>0</v>
      </c>
      <c r="K1136">
        <f t="shared" ca="1" si="144"/>
        <v>0</v>
      </c>
      <c r="L1136">
        <f t="shared" ca="1" si="144"/>
        <v>0</v>
      </c>
      <c r="M1136">
        <f t="shared" ca="1" si="144"/>
        <v>0</v>
      </c>
      <c r="N1136">
        <f t="shared" ca="1" si="144"/>
        <v>0</v>
      </c>
      <c r="O1136" t="e">
        <f t="shared" ca="1" si="150"/>
        <v>#N/A</v>
      </c>
      <c r="P1136" t="e">
        <f t="shared" ca="1" si="151"/>
        <v>#N/A</v>
      </c>
    </row>
    <row r="1137" spans="1:16">
      <c r="A1137" t="str">
        <f t="shared" si="145"/>
        <v/>
      </c>
      <c r="B1137" t="e">
        <f t="shared" ca="1" si="146"/>
        <v>#N/A</v>
      </c>
      <c r="E1137">
        <f t="shared" ca="1" si="147"/>
        <v>0</v>
      </c>
      <c r="H1137">
        <f t="shared" ca="1" si="148"/>
        <v>0</v>
      </c>
      <c r="I1137">
        <f t="shared" ca="1" si="149"/>
        <v>0</v>
      </c>
      <c r="J1137">
        <f t="shared" ca="1" si="144"/>
        <v>0</v>
      </c>
      <c r="K1137">
        <f t="shared" ca="1" si="144"/>
        <v>0</v>
      </c>
      <c r="L1137">
        <f t="shared" ca="1" si="144"/>
        <v>0</v>
      </c>
      <c r="M1137">
        <f t="shared" ca="1" si="144"/>
        <v>0</v>
      </c>
      <c r="N1137">
        <f t="shared" ca="1" si="144"/>
        <v>0</v>
      </c>
      <c r="O1137" t="e">
        <f t="shared" ca="1" si="150"/>
        <v>#N/A</v>
      </c>
      <c r="P1137" t="e">
        <f t="shared" ca="1" si="151"/>
        <v>#N/A</v>
      </c>
    </row>
    <row r="1138" spans="1:16">
      <c r="A1138" t="str">
        <f t="shared" si="145"/>
        <v/>
      </c>
      <c r="B1138" t="e">
        <f t="shared" ca="1" si="146"/>
        <v>#N/A</v>
      </c>
      <c r="E1138">
        <f t="shared" ca="1" si="147"/>
        <v>0</v>
      </c>
      <c r="H1138">
        <f t="shared" ca="1" si="148"/>
        <v>0</v>
      </c>
      <c r="I1138">
        <f t="shared" ca="1" si="149"/>
        <v>0</v>
      </c>
      <c r="J1138">
        <f t="shared" ca="1" si="144"/>
        <v>0</v>
      </c>
      <c r="K1138">
        <f t="shared" ca="1" si="144"/>
        <v>0</v>
      </c>
      <c r="L1138">
        <f t="shared" ca="1" si="144"/>
        <v>0</v>
      </c>
      <c r="M1138">
        <f t="shared" ca="1" si="144"/>
        <v>0</v>
      </c>
      <c r="N1138">
        <f t="shared" ca="1" si="144"/>
        <v>0</v>
      </c>
      <c r="O1138" t="e">
        <f t="shared" ca="1" si="150"/>
        <v>#N/A</v>
      </c>
      <c r="P1138" t="e">
        <f t="shared" ca="1" si="151"/>
        <v>#N/A</v>
      </c>
    </row>
    <row r="1139" spans="1:16">
      <c r="A1139" t="str">
        <f t="shared" si="145"/>
        <v/>
      </c>
      <c r="B1139" t="e">
        <f t="shared" ca="1" si="146"/>
        <v>#N/A</v>
      </c>
      <c r="E1139">
        <f t="shared" ca="1" si="147"/>
        <v>0</v>
      </c>
      <c r="H1139">
        <f t="shared" ca="1" si="148"/>
        <v>0</v>
      </c>
      <c r="I1139">
        <f t="shared" ca="1" si="149"/>
        <v>0</v>
      </c>
      <c r="J1139">
        <f t="shared" ca="1" si="144"/>
        <v>0</v>
      </c>
      <c r="K1139">
        <f t="shared" ca="1" si="144"/>
        <v>0</v>
      </c>
      <c r="L1139">
        <f t="shared" ca="1" si="144"/>
        <v>0</v>
      </c>
      <c r="M1139">
        <f t="shared" ca="1" si="144"/>
        <v>0</v>
      </c>
      <c r="N1139">
        <f t="shared" ca="1" si="144"/>
        <v>0</v>
      </c>
      <c r="O1139" t="e">
        <f t="shared" ca="1" si="150"/>
        <v>#N/A</v>
      </c>
      <c r="P1139" t="e">
        <f t="shared" ca="1" si="151"/>
        <v>#N/A</v>
      </c>
    </row>
    <row r="1140" spans="1:16">
      <c r="A1140" t="str">
        <f t="shared" si="145"/>
        <v/>
      </c>
      <c r="B1140" t="e">
        <f t="shared" ca="1" si="146"/>
        <v>#N/A</v>
      </c>
      <c r="E1140">
        <f t="shared" ca="1" si="147"/>
        <v>0</v>
      </c>
      <c r="H1140">
        <f t="shared" ca="1" si="148"/>
        <v>0</v>
      </c>
      <c r="I1140">
        <f t="shared" ca="1" si="149"/>
        <v>0</v>
      </c>
      <c r="J1140">
        <f t="shared" ca="1" si="144"/>
        <v>0</v>
      </c>
      <c r="K1140">
        <f t="shared" ca="1" si="144"/>
        <v>0</v>
      </c>
      <c r="L1140">
        <f t="shared" ca="1" si="144"/>
        <v>0</v>
      </c>
      <c r="M1140">
        <f t="shared" ca="1" si="144"/>
        <v>0</v>
      </c>
      <c r="N1140">
        <f t="shared" ca="1" si="144"/>
        <v>0</v>
      </c>
      <c r="O1140" t="e">
        <f t="shared" ca="1" si="150"/>
        <v>#N/A</v>
      </c>
      <c r="P1140" t="e">
        <f t="shared" ca="1" si="151"/>
        <v>#N/A</v>
      </c>
    </row>
    <row r="1141" spans="1:16">
      <c r="A1141" t="str">
        <f t="shared" si="145"/>
        <v/>
      </c>
      <c r="B1141" t="e">
        <f t="shared" ca="1" si="146"/>
        <v>#N/A</v>
      </c>
      <c r="E1141">
        <f t="shared" ca="1" si="147"/>
        <v>0</v>
      </c>
      <c r="H1141">
        <f t="shared" ca="1" si="148"/>
        <v>0</v>
      </c>
      <c r="I1141">
        <f t="shared" ca="1" si="149"/>
        <v>0</v>
      </c>
      <c r="J1141">
        <f t="shared" ca="1" si="144"/>
        <v>0</v>
      </c>
      <c r="K1141">
        <f t="shared" ca="1" si="144"/>
        <v>0</v>
      </c>
      <c r="L1141">
        <f t="shared" ca="1" si="144"/>
        <v>0</v>
      </c>
      <c r="M1141">
        <f t="shared" ca="1" si="144"/>
        <v>0</v>
      </c>
      <c r="N1141">
        <f t="shared" ca="1" si="144"/>
        <v>0</v>
      </c>
      <c r="O1141" t="e">
        <f t="shared" ca="1" si="150"/>
        <v>#N/A</v>
      </c>
      <c r="P1141" t="e">
        <f t="shared" ca="1" si="151"/>
        <v>#N/A</v>
      </c>
    </row>
    <row r="1142" spans="1:16">
      <c r="A1142" t="str">
        <f t="shared" si="145"/>
        <v/>
      </c>
      <c r="B1142" t="e">
        <f t="shared" ca="1" si="146"/>
        <v>#N/A</v>
      </c>
      <c r="E1142">
        <f t="shared" ca="1" si="147"/>
        <v>0</v>
      </c>
      <c r="H1142">
        <f t="shared" ca="1" si="148"/>
        <v>0</v>
      </c>
      <c r="I1142">
        <f t="shared" ca="1" si="149"/>
        <v>0</v>
      </c>
      <c r="J1142">
        <f t="shared" ca="1" si="144"/>
        <v>0</v>
      </c>
      <c r="K1142">
        <f t="shared" ca="1" si="144"/>
        <v>0</v>
      </c>
      <c r="L1142">
        <f t="shared" ca="1" si="144"/>
        <v>0</v>
      </c>
      <c r="M1142">
        <f t="shared" ca="1" si="144"/>
        <v>0</v>
      </c>
      <c r="N1142">
        <f t="shared" ca="1" si="144"/>
        <v>0</v>
      </c>
      <c r="O1142" t="e">
        <f t="shared" ca="1" si="150"/>
        <v>#N/A</v>
      </c>
      <c r="P1142" t="e">
        <f t="shared" ca="1" si="151"/>
        <v>#N/A</v>
      </c>
    </row>
    <row r="1143" spans="1:16">
      <c r="A1143" t="str">
        <f t="shared" si="145"/>
        <v/>
      </c>
      <c r="B1143" t="e">
        <f t="shared" ca="1" si="146"/>
        <v>#N/A</v>
      </c>
      <c r="E1143">
        <f t="shared" ca="1" si="147"/>
        <v>0</v>
      </c>
      <c r="H1143">
        <f t="shared" ca="1" si="148"/>
        <v>0</v>
      </c>
      <c r="I1143">
        <f t="shared" ca="1" si="149"/>
        <v>0</v>
      </c>
      <c r="J1143">
        <f t="shared" ca="1" si="144"/>
        <v>0</v>
      </c>
      <c r="K1143">
        <f t="shared" ca="1" si="144"/>
        <v>0</v>
      </c>
      <c r="L1143">
        <f t="shared" ca="1" si="144"/>
        <v>0</v>
      </c>
      <c r="M1143">
        <f t="shared" ca="1" si="144"/>
        <v>0</v>
      </c>
      <c r="N1143">
        <f t="shared" ca="1" si="144"/>
        <v>0</v>
      </c>
      <c r="O1143" t="e">
        <f t="shared" ca="1" si="150"/>
        <v>#N/A</v>
      </c>
      <c r="P1143" t="e">
        <f t="shared" ca="1" si="151"/>
        <v>#N/A</v>
      </c>
    </row>
    <row r="1144" spans="1:16">
      <c r="A1144" t="str">
        <f t="shared" si="145"/>
        <v/>
      </c>
      <c r="B1144" t="e">
        <f t="shared" ca="1" si="146"/>
        <v>#N/A</v>
      </c>
      <c r="E1144">
        <f t="shared" ca="1" si="147"/>
        <v>0</v>
      </c>
      <c r="H1144">
        <f t="shared" ca="1" si="148"/>
        <v>0</v>
      </c>
      <c r="I1144">
        <f t="shared" ca="1" si="149"/>
        <v>0</v>
      </c>
      <c r="J1144">
        <f t="shared" ca="1" si="144"/>
        <v>0</v>
      </c>
      <c r="K1144">
        <f t="shared" ca="1" si="144"/>
        <v>0</v>
      </c>
      <c r="L1144">
        <f t="shared" ca="1" si="144"/>
        <v>0</v>
      </c>
      <c r="M1144">
        <f t="shared" ca="1" si="144"/>
        <v>0</v>
      </c>
      <c r="N1144">
        <f t="shared" ca="1" si="144"/>
        <v>0</v>
      </c>
      <c r="O1144" t="e">
        <f t="shared" ca="1" si="150"/>
        <v>#N/A</v>
      </c>
      <c r="P1144" t="e">
        <f t="shared" ca="1" si="151"/>
        <v>#N/A</v>
      </c>
    </row>
    <row r="1145" spans="1:16">
      <c r="A1145" t="str">
        <f t="shared" si="145"/>
        <v/>
      </c>
      <c r="B1145" t="e">
        <f t="shared" ca="1" si="146"/>
        <v>#N/A</v>
      </c>
      <c r="E1145">
        <f t="shared" ca="1" si="147"/>
        <v>0</v>
      </c>
      <c r="H1145">
        <f t="shared" ca="1" si="148"/>
        <v>0</v>
      </c>
      <c r="I1145">
        <f t="shared" ca="1" si="149"/>
        <v>0</v>
      </c>
      <c r="J1145">
        <f t="shared" ca="1" si="144"/>
        <v>0</v>
      </c>
      <c r="K1145">
        <f t="shared" ca="1" si="144"/>
        <v>0</v>
      </c>
      <c r="L1145">
        <f t="shared" ca="1" si="144"/>
        <v>0</v>
      </c>
      <c r="M1145">
        <f t="shared" ca="1" si="144"/>
        <v>0</v>
      </c>
      <c r="N1145">
        <f t="shared" ca="1" si="144"/>
        <v>0</v>
      </c>
      <c r="O1145" t="e">
        <f t="shared" ca="1" si="150"/>
        <v>#N/A</v>
      </c>
      <c r="P1145" t="e">
        <f t="shared" ca="1" si="151"/>
        <v>#N/A</v>
      </c>
    </row>
    <row r="1146" spans="1:16">
      <c r="A1146" t="str">
        <f t="shared" si="145"/>
        <v/>
      </c>
      <c r="B1146" t="e">
        <f t="shared" ca="1" si="146"/>
        <v>#N/A</v>
      </c>
      <c r="E1146">
        <f t="shared" ca="1" si="147"/>
        <v>0</v>
      </c>
      <c r="H1146">
        <f t="shared" ca="1" si="148"/>
        <v>0</v>
      </c>
      <c r="I1146">
        <f t="shared" ca="1" si="149"/>
        <v>0</v>
      </c>
      <c r="J1146">
        <f t="shared" ca="1" si="144"/>
        <v>0</v>
      </c>
      <c r="K1146">
        <f t="shared" ca="1" si="144"/>
        <v>0</v>
      </c>
      <c r="L1146">
        <f t="shared" ca="1" si="144"/>
        <v>0</v>
      </c>
      <c r="M1146">
        <f t="shared" ca="1" si="144"/>
        <v>0</v>
      </c>
      <c r="N1146">
        <f t="shared" ca="1" si="144"/>
        <v>0</v>
      </c>
      <c r="O1146" t="e">
        <f t="shared" ca="1" si="150"/>
        <v>#N/A</v>
      </c>
      <c r="P1146" t="e">
        <f t="shared" ca="1" si="151"/>
        <v>#N/A</v>
      </c>
    </row>
    <row r="1147" spans="1:16">
      <c r="A1147" t="str">
        <f t="shared" si="145"/>
        <v/>
      </c>
      <c r="B1147" t="e">
        <f t="shared" ca="1" si="146"/>
        <v>#N/A</v>
      </c>
      <c r="E1147">
        <f t="shared" ca="1" si="147"/>
        <v>0</v>
      </c>
      <c r="H1147">
        <f t="shared" ca="1" si="148"/>
        <v>0</v>
      </c>
      <c r="I1147">
        <f t="shared" ca="1" si="149"/>
        <v>0</v>
      </c>
      <c r="J1147">
        <f t="shared" ca="1" si="144"/>
        <v>0</v>
      </c>
      <c r="K1147">
        <f t="shared" ca="1" si="144"/>
        <v>0</v>
      </c>
      <c r="L1147">
        <f t="shared" ca="1" si="144"/>
        <v>0</v>
      </c>
      <c r="M1147">
        <f t="shared" ca="1" si="144"/>
        <v>0</v>
      </c>
      <c r="N1147">
        <f t="shared" ca="1" si="144"/>
        <v>0</v>
      </c>
      <c r="O1147" t="e">
        <f t="shared" ca="1" si="150"/>
        <v>#N/A</v>
      </c>
      <c r="P1147" t="e">
        <f t="shared" ca="1" si="151"/>
        <v>#N/A</v>
      </c>
    </row>
    <row r="1148" spans="1:16">
      <c r="A1148" t="str">
        <f t="shared" si="145"/>
        <v/>
      </c>
      <c r="B1148" t="e">
        <f t="shared" ca="1" si="146"/>
        <v>#N/A</v>
      </c>
      <c r="E1148">
        <f t="shared" ca="1" si="147"/>
        <v>0</v>
      </c>
      <c r="H1148">
        <f t="shared" ca="1" si="148"/>
        <v>0</v>
      </c>
      <c r="I1148">
        <f t="shared" ca="1" si="149"/>
        <v>0</v>
      </c>
      <c r="J1148">
        <f t="shared" ca="1" si="144"/>
        <v>0</v>
      </c>
      <c r="K1148">
        <f t="shared" ca="1" si="144"/>
        <v>0</v>
      </c>
      <c r="L1148">
        <f t="shared" ca="1" si="144"/>
        <v>0</v>
      </c>
      <c r="M1148">
        <f t="shared" ca="1" si="144"/>
        <v>0</v>
      </c>
      <c r="N1148">
        <f t="shared" ca="1" si="144"/>
        <v>0</v>
      </c>
      <c r="O1148" t="e">
        <f t="shared" ca="1" si="150"/>
        <v>#N/A</v>
      </c>
      <c r="P1148" t="e">
        <f t="shared" ca="1" si="151"/>
        <v>#N/A</v>
      </c>
    </row>
    <row r="1149" spans="1:16">
      <c r="A1149" t="str">
        <f t="shared" si="145"/>
        <v/>
      </c>
      <c r="B1149" t="e">
        <f t="shared" ca="1" si="146"/>
        <v>#N/A</v>
      </c>
      <c r="E1149">
        <f t="shared" ca="1" si="147"/>
        <v>0</v>
      </c>
      <c r="H1149">
        <f t="shared" ca="1" si="148"/>
        <v>0</v>
      </c>
      <c r="I1149">
        <f t="shared" ca="1" si="149"/>
        <v>0</v>
      </c>
      <c r="J1149">
        <f t="shared" ca="1" si="144"/>
        <v>0</v>
      </c>
      <c r="K1149">
        <f t="shared" ca="1" si="144"/>
        <v>0</v>
      </c>
      <c r="L1149">
        <f t="shared" ca="1" si="144"/>
        <v>0</v>
      </c>
      <c r="M1149">
        <f t="shared" ca="1" si="144"/>
        <v>0</v>
      </c>
      <c r="N1149">
        <f t="shared" ca="1" si="144"/>
        <v>0</v>
      </c>
      <c r="O1149" t="e">
        <f t="shared" ca="1" si="150"/>
        <v>#N/A</v>
      </c>
      <c r="P1149" t="e">
        <f t="shared" ca="1" si="151"/>
        <v>#N/A</v>
      </c>
    </row>
    <row r="1150" spans="1:16">
      <c r="A1150" t="str">
        <f t="shared" si="145"/>
        <v/>
      </c>
      <c r="B1150" t="e">
        <f t="shared" ca="1" si="146"/>
        <v>#N/A</v>
      </c>
      <c r="E1150">
        <f t="shared" ca="1" si="147"/>
        <v>0</v>
      </c>
      <c r="H1150">
        <f t="shared" ca="1" si="148"/>
        <v>0</v>
      </c>
      <c r="I1150">
        <f t="shared" ca="1" si="149"/>
        <v>0</v>
      </c>
      <c r="J1150">
        <f t="shared" ca="1" si="144"/>
        <v>0</v>
      </c>
      <c r="K1150">
        <f t="shared" ca="1" si="144"/>
        <v>0</v>
      </c>
      <c r="L1150">
        <f t="shared" ca="1" si="144"/>
        <v>0</v>
      </c>
      <c r="M1150">
        <f t="shared" ca="1" si="144"/>
        <v>0</v>
      </c>
      <c r="N1150">
        <f t="shared" ca="1" si="144"/>
        <v>0</v>
      </c>
      <c r="O1150" t="e">
        <f t="shared" ca="1" si="150"/>
        <v>#N/A</v>
      </c>
      <c r="P1150" t="e">
        <f t="shared" ca="1" si="151"/>
        <v>#N/A</v>
      </c>
    </row>
    <row r="1151" spans="1:16">
      <c r="A1151" t="str">
        <f t="shared" si="145"/>
        <v/>
      </c>
      <c r="B1151" t="e">
        <f t="shared" ca="1" si="146"/>
        <v>#N/A</v>
      </c>
      <c r="E1151">
        <f t="shared" ca="1" si="147"/>
        <v>0</v>
      </c>
      <c r="H1151">
        <f t="shared" ca="1" si="148"/>
        <v>0</v>
      </c>
      <c r="I1151">
        <f t="shared" ca="1" si="149"/>
        <v>0</v>
      </c>
      <c r="J1151">
        <f t="shared" ca="1" si="144"/>
        <v>0</v>
      </c>
      <c r="K1151">
        <f t="shared" ca="1" si="144"/>
        <v>0</v>
      </c>
      <c r="L1151">
        <f t="shared" ca="1" si="144"/>
        <v>0</v>
      </c>
      <c r="M1151">
        <f t="shared" ca="1" si="144"/>
        <v>0</v>
      </c>
      <c r="N1151">
        <f t="shared" ca="1" si="144"/>
        <v>0</v>
      </c>
      <c r="O1151" t="e">
        <f t="shared" ca="1" si="150"/>
        <v>#N/A</v>
      </c>
      <c r="P1151" t="e">
        <f t="shared" ca="1" si="151"/>
        <v>#N/A</v>
      </c>
    </row>
    <row r="1152" spans="1:16">
      <c r="A1152" t="str">
        <f t="shared" si="145"/>
        <v/>
      </c>
      <c r="B1152" t="e">
        <f t="shared" ca="1" si="146"/>
        <v>#N/A</v>
      </c>
      <c r="E1152">
        <f t="shared" ca="1" si="147"/>
        <v>0</v>
      </c>
      <c r="H1152">
        <f t="shared" ca="1" si="148"/>
        <v>0</v>
      </c>
      <c r="I1152">
        <f t="shared" ca="1" si="149"/>
        <v>0</v>
      </c>
      <c r="J1152">
        <f t="shared" ca="1" si="144"/>
        <v>0</v>
      </c>
      <c r="K1152">
        <f t="shared" ca="1" si="144"/>
        <v>0</v>
      </c>
      <c r="L1152">
        <f t="shared" ca="1" si="144"/>
        <v>0</v>
      </c>
      <c r="M1152">
        <f t="shared" ca="1" si="144"/>
        <v>0</v>
      </c>
      <c r="N1152">
        <f t="shared" ca="1" si="144"/>
        <v>0</v>
      </c>
      <c r="O1152" t="e">
        <f t="shared" ca="1" si="150"/>
        <v>#N/A</v>
      </c>
      <c r="P1152" t="e">
        <f t="shared" ca="1" si="151"/>
        <v>#N/A</v>
      </c>
    </row>
    <row r="1153" spans="1:16">
      <c r="A1153" t="str">
        <f t="shared" si="145"/>
        <v/>
      </c>
      <c r="B1153" t="e">
        <f t="shared" ca="1" si="146"/>
        <v>#N/A</v>
      </c>
      <c r="E1153">
        <f t="shared" ca="1" si="147"/>
        <v>0</v>
      </c>
      <c r="H1153">
        <f t="shared" ca="1" si="148"/>
        <v>0</v>
      </c>
      <c r="I1153">
        <f t="shared" ca="1" si="149"/>
        <v>0</v>
      </c>
      <c r="J1153">
        <f t="shared" ref="J1153:N1203" ca="1" si="152">IF(IFERROR(VLOOKUP($C1153,INDIRECT(J$14&amp;"D:D"),1,FALSE),0)&lt;&gt;0,J$14,0)</f>
        <v>0</v>
      </c>
      <c r="K1153">
        <f t="shared" ca="1" si="152"/>
        <v>0</v>
      </c>
      <c r="L1153">
        <f t="shared" ca="1" si="152"/>
        <v>0</v>
      </c>
      <c r="M1153">
        <f t="shared" ca="1" si="152"/>
        <v>0</v>
      </c>
      <c r="N1153">
        <f t="shared" ca="1" si="152"/>
        <v>0</v>
      </c>
      <c r="O1153" t="e">
        <f t="shared" ca="1" si="150"/>
        <v>#N/A</v>
      </c>
      <c r="P1153" t="e">
        <f t="shared" ca="1" si="151"/>
        <v>#N/A</v>
      </c>
    </row>
    <row r="1154" spans="1:16">
      <c r="A1154" t="str">
        <f t="shared" si="145"/>
        <v/>
      </c>
      <c r="B1154" t="e">
        <f t="shared" ca="1" si="146"/>
        <v>#N/A</v>
      </c>
      <c r="E1154">
        <f t="shared" ca="1" si="147"/>
        <v>0</v>
      </c>
      <c r="H1154">
        <f t="shared" ca="1" si="148"/>
        <v>0</v>
      </c>
      <c r="I1154">
        <f t="shared" ca="1" si="149"/>
        <v>0</v>
      </c>
      <c r="J1154">
        <f t="shared" ca="1" si="152"/>
        <v>0</v>
      </c>
      <c r="K1154">
        <f t="shared" ca="1" si="152"/>
        <v>0</v>
      </c>
      <c r="L1154">
        <f t="shared" ca="1" si="152"/>
        <v>0</v>
      </c>
      <c r="M1154">
        <f t="shared" ca="1" si="152"/>
        <v>0</v>
      </c>
      <c r="N1154">
        <f t="shared" ca="1" si="152"/>
        <v>0</v>
      </c>
      <c r="O1154" t="e">
        <f t="shared" ca="1" si="150"/>
        <v>#N/A</v>
      </c>
      <c r="P1154" t="e">
        <f t="shared" ca="1" si="151"/>
        <v>#N/A</v>
      </c>
    </row>
    <row r="1155" spans="1:16">
      <c r="A1155" t="str">
        <f t="shared" si="145"/>
        <v/>
      </c>
      <c r="B1155" t="e">
        <f t="shared" ca="1" si="146"/>
        <v>#N/A</v>
      </c>
      <c r="E1155">
        <f t="shared" ca="1" si="147"/>
        <v>0</v>
      </c>
      <c r="H1155">
        <f t="shared" ca="1" si="148"/>
        <v>0</v>
      </c>
      <c r="I1155">
        <f t="shared" ca="1" si="149"/>
        <v>0</v>
      </c>
      <c r="J1155">
        <f t="shared" ca="1" si="152"/>
        <v>0</v>
      </c>
      <c r="K1155">
        <f t="shared" ca="1" si="152"/>
        <v>0</v>
      </c>
      <c r="L1155">
        <f t="shared" ca="1" si="152"/>
        <v>0</v>
      </c>
      <c r="M1155">
        <f t="shared" ca="1" si="152"/>
        <v>0</v>
      </c>
      <c r="N1155">
        <f t="shared" ca="1" si="152"/>
        <v>0</v>
      </c>
      <c r="O1155" t="e">
        <f t="shared" ca="1" si="150"/>
        <v>#N/A</v>
      </c>
      <c r="P1155" t="e">
        <f t="shared" ca="1" si="151"/>
        <v>#N/A</v>
      </c>
    </row>
    <row r="1156" spans="1:16">
      <c r="A1156" t="str">
        <f t="shared" si="145"/>
        <v/>
      </c>
      <c r="B1156" t="e">
        <f t="shared" ca="1" si="146"/>
        <v>#N/A</v>
      </c>
      <c r="E1156">
        <f t="shared" ca="1" si="147"/>
        <v>0</v>
      </c>
      <c r="H1156">
        <f t="shared" ca="1" si="148"/>
        <v>0</v>
      </c>
      <c r="I1156">
        <f t="shared" ca="1" si="149"/>
        <v>0</v>
      </c>
      <c r="J1156">
        <f t="shared" ca="1" si="152"/>
        <v>0</v>
      </c>
      <c r="K1156">
        <f t="shared" ca="1" si="152"/>
        <v>0</v>
      </c>
      <c r="L1156">
        <f t="shared" ca="1" si="152"/>
        <v>0</v>
      </c>
      <c r="M1156">
        <f t="shared" ca="1" si="152"/>
        <v>0</v>
      </c>
      <c r="N1156">
        <f t="shared" ca="1" si="152"/>
        <v>0</v>
      </c>
      <c r="O1156" t="e">
        <f t="shared" ca="1" si="150"/>
        <v>#N/A</v>
      </c>
      <c r="P1156" t="e">
        <f t="shared" ca="1" si="151"/>
        <v>#N/A</v>
      </c>
    </row>
    <row r="1157" spans="1:16">
      <c r="A1157" t="str">
        <f t="shared" si="145"/>
        <v/>
      </c>
      <c r="B1157" t="e">
        <f t="shared" ca="1" si="146"/>
        <v>#N/A</v>
      </c>
      <c r="E1157">
        <f t="shared" ca="1" si="147"/>
        <v>0</v>
      </c>
      <c r="H1157">
        <f t="shared" ca="1" si="148"/>
        <v>0</v>
      </c>
      <c r="I1157">
        <f t="shared" ca="1" si="149"/>
        <v>0</v>
      </c>
      <c r="J1157">
        <f t="shared" ca="1" si="152"/>
        <v>0</v>
      </c>
      <c r="K1157">
        <f t="shared" ca="1" si="152"/>
        <v>0</v>
      </c>
      <c r="L1157">
        <f t="shared" ca="1" si="152"/>
        <v>0</v>
      </c>
      <c r="M1157">
        <f t="shared" ca="1" si="152"/>
        <v>0</v>
      </c>
      <c r="N1157">
        <f t="shared" ca="1" si="152"/>
        <v>0</v>
      </c>
      <c r="O1157" t="e">
        <f t="shared" ca="1" si="150"/>
        <v>#N/A</v>
      </c>
      <c r="P1157" t="e">
        <f t="shared" ca="1" si="151"/>
        <v>#N/A</v>
      </c>
    </row>
    <row r="1158" spans="1:16">
      <c r="A1158" t="str">
        <f t="shared" si="145"/>
        <v/>
      </c>
      <c r="B1158" t="e">
        <f t="shared" ca="1" si="146"/>
        <v>#N/A</v>
      </c>
      <c r="E1158">
        <f t="shared" ca="1" si="147"/>
        <v>0</v>
      </c>
      <c r="H1158">
        <f t="shared" ca="1" si="148"/>
        <v>0</v>
      </c>
      <c r="I1158">
        <f t="shared" ca="1" si="149"/>
        <v>0</v>
      </c>
      <c r="J1158">
        <f t="shared" ca="1" si="152"/>
        <v>0</v>
      </c>
      <c r="K1158">
        <f t="shared" ca="1" si="152"/>
        <v>0</v>
      </c>
      <c r="L1158">
        <f t="shared" ca="1" si="152"/>
        <v>0</v>
      </c>
      <c r="M1158">
        <f t="shared" ca="1" si="152"/>
        <v>0</v>
      </c>
      <c r="N1158">
        <f t="shared" ca="1" si="152"/>
        <v>0</v>
      </c>
      <c r="O1158" t="e">
        <f t="shared" ca="1" si="150"/>
        <v>#N/A</v>
      </c>
      <c r="P1158" t="e">
        <f t="shared" ca="1" si="151"/>
        <v>#N/A</v>
      </c>
    </row>
    <row r="1159" spans="1:16">
      <c r="A1159" t="str">
        <f t="shared" si="145"/>
        <v/>
      </c>
      <c r="B1159" t="e">
        <f t="shared" ca="1" si="146"/>
        <v>#N/A</v>
      </c>
      <c r="E1159">
        <f t="shared" ca="1" si="147"/>
        <v>0</v>
      </c>
      <c r="H1159">
        <f t="shared" ca="1" si="148"/>
        <v>0</v>
      </c>
      <c r="I1159">
        <f t="shared" ca="1" si="149"/>
        <v>0</v>
      </c>
      <c r="J1159">
        <f t="shared" ca="1" si="152"/>
        <v>0</v>
      </c>
      <c r="K1159">
        <f t="shared" ca="1" si="152"/>
        <v>0</v>
      </c>
      <c r="L1159">
        <f t="shared" ca="1" si="152"/>
        <v>0</v>
      </c>
      <c r="M1159">
        <f t="shared" ca="1" si="152"/>
        <v>0</v>
      </c>
      <c r="N1159">
        <f t="shared" ca="1" si="152"/>
        <v>0</v>
      </c>
      <c r="O1159" t="e">
        <f t="shared" ca="1" si="150"/>
        <v>#N/A</v>
      </c>
      <c r="P1159" t="e">
        <f t="shared" ca="1" si="151"/>
        <v>#N/A</v>
      </c>
    </row>
    <row r="1160" spans="1:16">
      <c r="A1160" t="str">
        <f t="shared" si="145"/>
        <v/>
      </c>
      <c r="B1160" t="e">
        <f t="shared" ca="1" si="146"/>
        <v>#N/A</v>
      </c>
      <c r="E1160">
        <f t="shared" ca="1" si="147"/>
        <v>0</v>
      </c>
      <c r="H1160">
        <f t="shared" ca="1" si="148"/>
        <v>0</v>
      </c>
      <c r="I1160">
        <f t="shared" ca="1" si="149"/>
        <v>0</v>
      </c>
      <c r="J1160">
        <f t="shared" ca="1" si="152"/>
        <v>0</v>
      </c>
      <c r="K1160">
        <f t="shared" ca="1" si="152"/>
        <v>0</v>
      </c>
      <c r="L1160">
        <f t="shared" ca="1" si="152"/>
        <v>0</v>
      </c>
      <c r="M1160">
        <f t="shared" ca="1" si="152"/>
        <v>0</v>
      </c>
      <c r="N1160">
        <f t="shared" ca="1" si="152"/>
        <v>0</v>
      </c>
      <c r="O1160" t="e">
        <f t="shared" ca="1" si="150"/>
        <v>#N/A</v>
      </c>
      <c r="P1160" t="e">
        <f t="shared" ca="1" si="151"/>
        <v>#N/A</v>
      </c>
    </row>
    <row r="1161" spans="1:16">
      <c r="A1161" t="str">
        <f t="shared" si="145"/>
        <v/>
      </c>
      <c r="B1161" t="e">
        <f t="shared" ca="1" si="146"/>
        <v>#N/A</v>
      </c>
      <c r="E1161">
        <f t="shared" ca="1" si="147"/>
        <v>0</v>
      </c>
      <c r="H1161">
        <f t="shared" ca="1" si="148"/>
        <v>0</v>
      </c>
      <c r="I1161">
        <f t="shared" ca="1" si="149"/>
        <v>0</v>
      </c>
      <c r="J1161">
        <f t="shared" ca="1" si="152"/>
        <v>0</v>
      </c>
      <c r="K1161">
        <f t="shared" ca="1" si="152"/>
        <v>0</v>
      </c>
      <c r="L1161">
        <f t="shared" ca="1" si="152"/>
        <v>0</v>
      </c>
      <c r="M1161">
        <f t="shared" ca="1" si="152"/>
        <v>0</v>
      </c>
      <c r="N1161">
        <f t="shared" ca="1" si="152"/>
        <v>0</v>
      </c>
      <c r="O1161" t="e">
        <f t="shared" ca="1" si="150"/>
        <v>#N/A</v>
      </c>
      <c r="P1161" t="e">
        <f t="shared" ca="1" si="151"/>
        <v>#N/A</v>
      </c>
    </row>
    <row r="1162" spans="1:16">
      <c r="A1162" t="str">
        <f t="shared" si="145"/>
        <v/>
      </c>
      <c r="B1162" t="e">
        <f t="shared" ca="1" si="146"/>
        <v>#N/A</v>
      </c>
      <c r="E1162">
        <f t="shared" ca="1" si="147"/>
        <v>0</v>
      </c>
      <c r="H1162">
        <f t="shared" ca="1" si="148"/>
        <v>0</v>
      </c>
      <c r="I1162">
        <f t="shared" ca="1" si="149"/>
        <v>0</v>
      </c>
      <c r="J1162">
        <f t="shared" ca="1" si="152"/>
        <v>0</v>
      </c>
      <c r="K1162">
        <f t="shared" ca="1" si="152"/>
        <v>0</v>
      </c>
      <c r="L1162">
        <f t="shared" ca="1" si="152"/>
        <v>0</v>
      </c>
      <c r="M1162">
        <f t="shared" ca="1" si="152"/>
        <v>0</v>
      </c>
      <c r="N1162">
        <f t="shared" ca="1" si="152"/>
        <v>0</v>
      </c>
      <c r="O1162" t="e">
        <f t="shared" ca="1" si="150"/>
        <v>#N/A</v>
      </c>
      <c r="P1162" t="e">
        <f t="shared" ca="1" si="151"/>
        <v>#N/A</v>
      </c>
    </row>
    <row r="1163" spans="1:16">
      <c r="A1163" t="str">
        <f t="shared" si="145"/>
        <v/>
      </c>
      <c r="B1163" t="e">
        <f t="shared" ca="1" si="146"/>
        <v>#N/A</v>
      </c>
      <c r="E1163">
        <f t="shared" ca="1" si="147"/>
        <v>0</v>
      </c>
      <c r="H1163">
        <f t="shared" ca="1" si="148"/>
        <v>0</v>
      </c>
      <c r="I1163">
        <f t="shared" ca="1" si="149"/>
        <v>0</v>
      </c>
      <c r="J1163">
        <f t="shared" ca="1" si="152"/>
        <v>0</v>
      </c>
      <c r="K1163">
        <f t="shared" ca="1" si="152"/>
        <v>0</v>
      </c>
      <c r="L1163">
        <f t="shared" ca="1" si="152"/>
        <v>0</v>
      </c>
      <c r="M1163">
        <f t="shared" ca="1" si="152"/>
        <v>0</v>
      </c>
      <c r="N1163">
        <f t="shared" ca="1" si="152"/>
        <v>0</v>
      </c>
      <c r="O1163" t="e">
        <f t="shared" ca="1" si="150"/>
        <v>#N/A</v>
      </c>
      <c r="P1163" t="e">
        <f t="shared" ca="1" si="151"/>
        <v>#N/A</v>
      </c>
    </row>
    <row r="1164" spans="1:16">
      <c r="A1164" t="str">
        <f t="shared" si="145"/>
        <v/>
      </c>
      <c r="B1164" t="e">
        <f t="shared" ca="1" si="146"/>
        <v>#N/A</v>
      </c>
      <c r="E1164">
        <f t="shared" ca="1" si="147"/>
        <v>0</v>
      </c>
      <c r="H1164">
        <f t="shared" ca="1" si="148"/>
        <v>0</v>
      </c>
      <c r="I1164">
        <f t="shared" ca="1" si="149"/>
        <v>0</v>
      </c>
      <c r="J1164">
        <f t="shared" ca="1" si="152"/>
        <v>0</v>
      </c>
      <c r="K1164">
        <f t="shared" ca="1" si="152"/>
        <v>0</v>
      </c>
      <c r="L1164">
        <f t="shared" ca="1" si="152"/>
        <v>0</v>
      </c>
      <c r="M1164">
        <f t="shared" ca="1" si="152"/>
        <v>0</v>
      </c>
      <c r="N1164">
        <f t="shared" ca="1" si="152"/>
        <v>0</v>
      </c>
      <c r="O1164" t="e">
        <f t="shared" ca="1" si="150"/>
        <v>#N/A</v>
      </c>
      <c r="P1164" t="e">
        <f t="shared" ca="1" si="151"/>
        <v>#N/A</v>
      </c>
    </row>
    <row r="1165" spans="1:16">
      <c r="A1165" t="str">
        <f t="shared" si="145"/>
        <v/>
      </c>
      <c r="B1165" t="e">
        <f t="shared" ca="1" si="146"/>
        <v>#N/A</v>
      </c>
      <c r="E1165">
        <f t="shared" ca="1" si="147"/>
        <v>0</v>
      </c>
      <c r="H1165">
        <f t="shared" ca="1" si="148"/>
        <v>0</v>
      </c>
      <c r="I1165">
        <f t="shared" ca="1" si="149"/>
        <v>0</v>
      </c>
      <c r="J1165">
        <f t="shared" ca="1" si="152"/>
        <v>0</v>
      </c>
      <c r="K1165">
        <f t="shared" ca="1" si="152"/>
        <v>0</v>
      </c>
      <c r="L1165">
        <f t="shared" ca="1" si="152"/>
        <v>0</v>
      </c>
      <c r="M1165">
        <f t="shared" ca="1" si="152"/>
        <v>0</v>
      </c>
      <c r="N1165">
        <f t="shared" ca="1" si="152"/>
        <v>0</v>
      </c>
      <c r="O1165" t="e">
        <f t="shared" ca="1" si="150"/>
        <v>#N/A</v>
      </c>
      <c r="P1165" t="e">
        <f t="shared" ca="1" si="151"/>
        <v>#N/A</v>
      </c>
    </row>
    <row r="1166" spans="1:16">
      <c r="A1166" t="str">
        <f t="shared" si="145"/>
        <v/>
      </c>
      <c r="B1166" t="e">
        <f t="shared" ca="1" si="146"/>
        <v>#N/A</v>
      </c>
      <c r="E1166">
        <f t="shared" ca="1" si="147"/>
        <v>0</v>
      </c>
      <c r="H1166">
        <f t="shared" ca="1" si="148"/>
        <v>0</v>
      </c>
      <c r="I1166">
        <f t="shared" ca="1" si="149"/>
        <v>0</v>
      </c>
      <c r="J1166">
        <f t="shared" ca="1" si="152"/>
        <v>0</v>
      </c>
      <c r="K1166">
        <f t="shared" ca="1" si="152"/>
        <v>0</v>
      </c>
      <c r="L1166">
        <f t="shared" ca="1" si="152"/>
        <v>0</v>
      </c>
      <c r="M1166">
        <f t="shared" ca="1" si="152"/>
        <v>0</v>
      </c>
      <c r="N1166">
        <f t="shared" ca="1" si="152"/>
        <v>0</v>
      </c>
      <c r="O1166" t="e">
        <f t="shared" ca="1" si="150"/>
        <v>#N/A</v>
      </c>
      <c r="P1166" t="e">
        <f t="shared" ca="1" si="151"/>
        <v>#N/A</v>
      </c>
    </row>
    <row r="1167" spans="1:16">
      <c r="A1167" t="str">
        <f t="shared" si="145"/>
        <v/>
      </c>
      <c r="B1167" t="e">
        <f t="shared" ca="1" si="146"/>
        <v>#N/A</v>
      </c>
      <c r="E1167">
        <f t="shared" ca="1" si="147"/>
        <v>0</v>
      </c>
      <c r="H1167">
        <f t="shared" ca="1" si="148"/>
        <v>0</v>
      </c>
      <c r="I1167">
        <f t="shared" ca="1" si="149"/>
        <v>0</v>
      </c>
      <c r="J1167">
        <f t="shared" ca="1" si="152"/>
        <v>0</v>
      </c>
      <c r="K1167">
        <f t="shared" ca="1" si="152"/>
        <v>0</v>
      </c>
      <c r="L1167">
        <f t="shared" ca="1" si="152"/>
        <v>0</v>
      </c>
      <c r="M1167">
        <f t="shared" ca="1" si="152"/>
        <v>0</v>
      </c>
      <c r="N1167">
        <f t="shared" ca="1" si="152"/>
        <v>0</v>
      </c>
      <c r="O1167" t="e">
        <f t="shared" ca="1" si="150"/>
        <v>#N/A</v>
      </c>
      <c r="P1167" t="e">
        <f t="shared" ca="1" si="151"/>
        <v>#N/A</v>
      </c>
    </row>
    <row r="1168" spans="1:16">
      <c r="A1168" t="str">
        <f t="shared" ref="A1168:A1231" si="153">MID(D1168,LEN(C1168)+2,LEN(D1168)-LEN(C1168))</f>
        <v/>
      </c>
      <c r="B1168" t="e">
        <f t="shared" ref="B1168:B1231" ca="1" si="154">VLOOKUP(H1168,$A$1:$K$6,11,FALSE)</f>
        <v>#N/A</v>
      </c>
      <c r="E1168">
        <f t="shared" ref="E1168:E1231" ca="1" si="155">IFERROR(VLOOKUP(C1168,INDIRECT($H1168&amp;$O1168),MATCH($A1168,INDIRECT($H1168&amp;$P1168),0),FALSE),0)</f>
        <v>0</v>
      </c>
      <c r="H1168">
        <f t="shared" ref="H1168:H1231" ca="1" si="156">IF(I1168&lt;&gt;0,I1168,IF(J1168&lt;&gt;0,J1168,IF(K1168&lt;&gt;0,K1168,IF(L1168&lt;&gt;0,L1168,IF(M1168&lt;&gt;0,M1168,N1168)))))</f>
        <v>0</v>
      </c>
      <c r="I1168">
        <f t="shared" ref="I1168:I1231" ca="1" si="157">IF(IFERROR(VLOOKUP($C1168,INDIRECT(I$14&amp;"E:E"),1,FALSE),0)&lt;&gt;0,I$14,0)</f>
        <v>0</v>
      </c>
      <c r="J1168">
        <f t="shared" ca="1" si="152"/>
        <v>0</v>
      </c>
      <c r="K1168">
        <f t="shared" ca="1" si="152"/>
        <v>0</v>
      </c>
      <c r="L1168">
        <f t="shared" ca="1" si="152"/>
        <v>0</v>
      </c>
      <c r="M1168">
        <f t="shared" ca="1" si="152"/>
        <v>0</v>
      </c>
      <c r="N1168">
        <f t="shared" ca="1" si="152"/>
        <v>0</v>
      </c>
      <c r="O1168" t="e">
        <f t="shared" ref="O1168:O1231" ca="1" si="158">VLOOKUP($H1168,$G$8:$I$13,2,FALSE)</f>
        <v>#N/A</v>
      </c>
      <c r="P1168" t="e">
        <f t="shared" ref="P1168:P1231" ca="1" si="159">VLOOKUP($H1168,$G$8:$I$13,3,FALSE)</f>
        <v>#N/A</v>
      </c>
    </row>
    <row r="1169" spans="1:16">
      <c r="A1169" t="str">
        <f t="shared" si="153"/>
        <v/>
      </c>
      <c r="B1169" t="e">
        <f t="shared" ca="1" si="154"/>
        <v>#N/A</v>
      </c>
      <c r="E1169">
        <f t="shared" ca="1" si="155"/>
        <v>0</v>
      </c>
      <c r="H1169">
        <f t="shared" ca="1" si="156"/>
        <v>0</v>
      </c>
      <c r="I1169">
        <f t="shared" ca="1" si="157"/>
        <v>0</v>
      </c>
      <c r="J1169">
        <f t="shared" ca="1" si="152"/>
        <v>0</v>
      </c>
      <c r="K1169">
        <f t="shared" ca="1" si="152"/>
        <v>0</v>
      </c>
      <c r="L1169">
        <f t="shared" ca="1" si="152"/>
        <v>0</v>
      </c>
      <c r="M1169">
        <f t="shared" ca="1" si="152"/>
        <v>0</v>
      </c>
      <c r="N1169">
        <f t="shared" ca="1" si="152"/>
        <v>0</v>
      </c>
      <c r="O1169" t="e">
        <f t="shared" ca="1" si="158"/>
        <v>#N/A</v>
      </c>
      <c r="P1169" t="e">
        <f t="shared" ca="1" si="159"/>
        <v>#N/A</v>
      </c>
    </row>
    <row r="1170" spans="1:16">
      <c r="A1170" t="str">
        <f t="shared" si="153"/>
        <v/>
      </c>
      <c r="B1170" t="e">
        <f t="shared" ca="1" si="154"/>
        <v>#N/A</v>
      </c>
      <c r="E1170">
        <f t="shared" ca="1" si="155"/>
        <v>0</v>
      </c>
      <c r="H1170">
        <f t="shared" ca="1" si="156"/>
        <v>0</v>
      </c>
      <c r="I1170">
        <f t="shared" ca="1" si="157"/>
        <v>0</v>
      </c>
      <c r="J1170">
        <f t="shared" ca="1" si="152"/>
        <v>0</v>
      </c>
      <c r="K1170">
        <f t="shared" ca="1" si="152"/>
        <v>0</v>
      </c>
      <c r="L1170">
        <f t="shared" ca="1" si="152"/>
        <v>0</v>
      </c>
      <c r="M1170">
        <f t="shared" ca="1" si="152"/>
        <v>0</v>
      </c>
      <c r="N1170">
        <f t="shared" ca="1" si="152"/>
        <v>0</v>
      </c>
      <c r="O1170" t="e">
        <f t="shared" ca="1" si="158"/>
        <v>#N/A</v>
      </c>
      <c r="P1170" t="e">
        <f t="shared" ca="1" si="159"/>
        <v>#N/A</v>
      </c>
    </row>
    <row r="1171" spans="1:16">
      <c r="A1171" t="str">
        <f t="shared" si="153"/>
        <v/>
      </c>
      <c r="B1171" t="e">
        <f t="shared" ca="1" si="154"/>
        <v>#N/A</v>
      </c>
      <c r="E1171">
        <f t="shared" ca="1" si="155"/>
        <v>0</v>
      </c>
      <c r="H1171">
        <f t="shared" ca="1" si="156"/>
        <v>0</v>
      </c>
      <c r="I1171">
        <f t="shared" ca="1" si="157"/>
        <v>0</v>
      </c>
      <c r="J1171">
        <f t="shared" ca="1" si="152"/>
        <v>0</v>
      </c>
      <c r="K1171">
        <f t="shared" ca="1" si="152"/>
        <v>0</v>
      </c>
      <c r="L1171">
        <f t="shared" ca="1" si="152"/>
        <v>0</v>
      </c>
      <c r="M1171">
        <f t="shared" ca="1" si="152"/>
        <v>0</v>
      </c>
      <c r="N1171">
        <f t="shared" ca="1" si="152"/>
        <v>0</v>
      </c>
      <c r="O1171" t="e">
        <f t="shared" ca="1" si="158"/>
        <v>#N/A</v>
      </c>
      <c r="P1171" t="e">
        <f t="shared" ca="1" si="159"/>
        <v>#N/A</v>
      </c>
    </row>
    <row r="1172" spans="1:16">
      <c r="A1172" t="str">
        <f t="shared" si="153"/>
        <v/>
      </c>
      <c r="B1172" t="e">
        <f t="shared" ca="1" si="154"/>
        <v>#N/A</v>
      </c>
      <c r="E1172">
        <f t="shared" ca="1" si="155"/>
        <v>0</v>
      </c>
      <c r="H1172">
        <f t="shared" ca="1" si="156"/>
        <v>0</v>
      </c>
      <c r="I1172">
        <f t="shared" ca="1" si="157"/>
        <v>0</v>
      </c>
      <c r="J1172">
        <f t="shared" ca="1" si="152"/>
        <v>0</v>
      </c>
      <c r="K1172">
        <f t="shared" ca="1" si="152"/>
        <v>0</v>
      </c>
      <c r="L1172">
        <f t="shared" ca="1" si="152"/>
        <v>0</v>
      </c>
      <c r="M1172">
        <f t="shared" ca="1" si="152"/>
        <v>0</v>
      </c>
      <c r="N1172">
        <f t="shared" ca="1" si="152"/>
        <v>0</v>
      </c>
      <c r="O1172" t="e">
        <f t="shared" ca="1" si="158"/>
        <v>#N/A</v>
      </c>
      <c r="P1172" t="e">
        <f t="shared" ca="1" si="159"/>
        <v>#N/A</v>
      </c>
    </row>
    <row r="1173" spans="1:16">
      <c r="A1173" t="str">
        <f t="shared" si="153"/>
        <v/>
      </c>
      <c r="B1173" t="e">
        <f t="shared" ca="1" si="154"/>
        <v>#N/A</v>
      </c>
      <c r="E1173">
        <f t="shared" ca="1" si="155"/>
        <v>0</v>
      </c>
      <c r="H1173">
        <f t="shared" ca="1" si="156"/>
        <v>0</v>
      </c>
      <c r="I1173">
        <f t="shared" ca="1" si="157"/>
        <v>0</v>
      </c>
      <c r="J1173">
        <f t="shared" ca="1" si="152"/>
        <v>0</v>
      </c>
      <c r="K1173">
        <f t="shared" ca="1" si="152"/>
        <v>0</v>
      </c>
      <c r="L1173">
        <f t="shared" ca="1" si="152"/>
        <v>0</v>
      </c>
      <c r="M1173">
        <f t="shared" ca="1" si="152"/>
        <v>0</v>
      </c>
      <c r="N1173">
        <f t="shared" ca="1" si="152"/>
        <v>0</v>
      </c>
      <c r="O1173" t="e">
        <f t="shared" ca="1" si="158"/>
        <v>#N/A</v>
      </c>
      <c r="P1173" t="e">
        <f t="shared" ca="1" si="159"/>
        <v>#N/A</v>
      </c>
    </row>
    <row r="1174" spans="1:16">
      <c r="A1174" t="str">
        <f t="shared" si="153"/>
        <v/>
      </c>
      <c r="B1174" t="e">
        <f t="shared" ca="1" si="154"/>
        <v>#N/A</v>
      </c>
      <c r="E1174">
        <f t="shared" ca="1" si="155"/>
        <v>0</v>
      </c>
      <c r="H1174">
        <f t="shared" ca="1" si="156"/>
        <v>0</v>
      </c>
      <c r="I1174">
        <f t="shared" ca="1" si="157"/>
        <v>0</v>
      </c>
      <c r="J1174">
        <f t="shared" ca="1" si="152"/>
        <v>0</v>
      </c>
      <c r="K1174">
        <f t="shared" ca="1" si="152"/>
        <v>0</v>
      </c>
      <c r="L1174">
        <f t="shared" ca="1" si="152"/>
        <v>0</v>
      </c>
      <c r="M1174">
        <f t="shared" ca="1" si="152"/>
        <v>0</v>
      </c>
      <c r="N1174">
        <f t="shared" ca="1" si="152"/>
        <v>0</v>
      </c>
      <c r="O1174" t="e">
        <f t="shared" ca="1" si="158"/>
        <v>#N/A</v>
      </c>
      <c r="P1174" t="e">
        <f t="shared" ca="1" si="159"/>
        <v>#N/A</v>
      </c>
    </row>
    <row r="1175" spans="1:16">
      <c r="A1175" t="str">
        <f t="shared" si="153"/>
        <v/>
      </c>
      <c r="B1175" t="e">
        <f t="shared" ca="1" si="154"/>
        <v>#N/A</v>
      </c>
      <c r="E1175">
        <f t="shared" ca="1" si="155"/>
        <v>0</v>
      </c>
      <c r="H1175">
        <f t="shared" ca="1" si="156"/>
        <v>0</v>
      </c>
      <c r="I1175">
        <f t="shared" ca="1" si="157"/>
        <v>0</v>
      </c>
      <c r="J1175">
        <f t="shared" ca="1" si="152"/>
        <v>0</v>
      </c>
      <c r="K1175">
        <f t="shared" ca="1" si="152"/>
        <v>0</v>
      </c>
      <c r="L1175">
        <f t="shared" ca="1" si="152"/>
        <v>0</v>
      </c>
      <c r="M1175">
        <f t="shared" ca="1" si="152"/>
        <v>0</v>
      </c>
      <c r="N1175">
        <f t="shared" ca="1" si="152"/>
        <v>0</v>
      </c>
      <c r="O1175" t="e">
        <f t="shared" ca="1" si="158"/>
        <v>#N/A</v>
      </c>
      <c r="P1175" t="e">
        <f t="shared" ca="1" si="159"/>
        <v>#N/A</v>
      </c>
    </row>
    <row r="1176" spans="1:16">
      <c r="A1176" t="str">
        <f t="shared" si="153"/>
        <v/>
      </c>
      <c r="B1176" t="e">
        <f t="shared" ca="1" si="154"/>
        <v>#N/A</v>
      </c>
      <c r="E1176">
        <f t="shared" ca="1" si="155"/>
        <v>0</v>
      </c>
      <c r="H1176">
        <f t="shared" ca="1" si="156"/>
        <v>0</v>
      </c>
      <c r="I1176">
        <f t="shared" ca="1" si="157"/>
        <v>0</v>
      </c>
      <c r="J1176">
        <f t="shared" ca="1" si="152"/>
        <v>0</v>
      </c>
      <c r="K1176">
        <f t="shared" ca="1" si="152"/>
        <v>0</v>
      </c>
      <c r="L1176">
        <f t="shared" ca="1" si="152"/>
        <v>0</v>
      </c>
      <c r="M1176">
        <f t="shared" ca="1" si="152"/>
        <v>0</v>
      </c>
      <c r="N1176">
        <f t="shared" ca="1" si="152"/>
        <v>0</v>
      </c>
      <c r="O1176" t="e">
        <f t="shared" ca="1" si="158"/>
        <v>#N/A</v>
      </c>
      <c r="P1176" t="e">
        <f t="shared" ca="1" si="159"/>
        <v>#N/A</v>
      </c>
    </row>
    <row r="1177" spans="1:16">
      <c r="A1177" t="str">
        <f t="shared" si="153"/>
        <v/>
      </c>
      <c r="B1177" t="e">
        <f t="shared" ca="1" si="154"/>
        <v>#N/A</v>
      </c>
      <c r="E1177">
        <f t="shared" ca="1" si="155"/>
        <v>0</v>
      </c>
      <c r="H1177">
        <f t="shared" ca="1" si="156"/>
        <v>0</v>
      </c>
      <c r="I1177">
        <f t="shared" ca="1" si="157"/>
        <v>0</v>
      </c>
      <c r="J1177">
        <f t="shared" ca="1" si="152"/>
        <v>0</v>
      </c>
      <c r="K1177">
        <f t="shared" ca="1" si="152"/>
        <v>0</v>
      </c>
      <c r="L1177">
        <f t="shared" ca="1" si="152"/>
        <v>0</v>
      </c>
      <c r="M1177">
        <f t="shared" ca="1" si="152"/>
        <v>0</v>
      </c>
      <c r="N1177">
        <f t="shared" ca="1" si="152"/>
        <v>0</v>
      </c>
      <c r="O1177" t="e">
        <f t="shared" ca="1" si="158"/>
        <v>#N/A</v>
      </c>
      <c r="P1177" t="e">
        <f t="shared" ca="1" si="159"/>
        <v>#N/A</v>
      </c>
    </row>
    <row r="1178" spans="1:16">
      <c r="A1178" t="str">
        <f t="shared" si="153"/>
        <v/>
      </c>
      <c r="B1178" t="e">
        <f t="shared" ca="1" si="154"/>
        <v>#N/A</v>
      </c>
      <c r="C1178" s="248"/>
      <c r="D1178" s="1"/>
      <c r="E1178">
        <f t="shared" ca="1" si="155"/>
        <v>0</v>
      </c>
      <c r="H1178">
        <f t="shared" ca="1" si="156"/>
        <v>0</v>
      </c>
      <c r="I1178">
        <f t="shared" ca="1" si="157"/>
        <v>0</v>
      </c>
      <c r="J1178">
        <f t="shared" ca="1" si="152"/>
        <v>0</v>
      </c>
      <c r="K1178">
        <f t="shared" ca="1" si="152"/>
        <v>0</v>
      </c>
      <c r="L1178">
        <f t="shared" ca="1" si="152"/>
        <v>0</v>
      </c>
      <c r="M1178">
        <f t="shared" ca="1" si="152"/>
        <v>0</v>
      </c>
      <c r="N1178">
        <f t="shared" ca="1" si="152"/>
        <v>0</v>
      </c>
      <c r="O1178" t="e">
        <f t="shared" ca="1" si="158"/>
        <v>#N/A</v>
      </c>
      <c r="P1178" t="e">
        <f t="shared" ca="1" si="159"/>
        <v>#N/A</v>
      </c>
    </row>
    <row r="1179" spans="1:16">
      <c r="A1179" t="str">
        <f t="shared" si="153"/>
        <v/>
      </c>
      <c r="B1179" t="e">
        <f t="shared" ca="1" si="154"/>
        <v>#N/A</v>
      </c>
      <c r="C1179" s="248"/>
      <c r="D1179" s="1"/>
      <c r="E1179">
        <f t="shared" ca="1" si="155"/>
        <v>0</v>
      </c>
      <c r="H1179">
        <f t="shared" ca="1" si="156"/>
        <v>0</v>
      </c>
      <c r="I1179">
        <f t="shared" ca="1" si="157"/>
        <v>0</v>
      </c>
      <c r="J1179">
        <f t="shared" ca="1" si="152"/>
        <v>0</v>
      </c>
      <c r="K1179">
        <f t="shared" ca="1" si="152"/>
        <v>0</v>
      </c>
      <c r="L1179">
        <f t="shared" ca="1" si="152"/>
        <v>0</v>
      </c>
      <c r="M1179">
        <f t="shared" ca="1" si="152"/>
        <v>0</v>
      </c>
      <c r="N1179">
        <f t="shared" ca="1" si="152"/>
        <v>0</v>
      </c>
      <c r="O1179" t="e">
        <f t="shared" ca="1" si="158"/>
        <v>#N/A</v>
      </c>
      <c r="P1179" t="e">
        <f t="shared" ca="1" si="159"/>
        <v>#N/A</v>
      </c>
    </row>
    <row r="1180" spans="1:16">
      <c r="A1180" t="str">
        <f t="shared" si="153"/>
        <v/>
      </c>
      <c r="B1180" t="e">
        <f t="shared" ca="1" si="154"/>
        <v>#N/A</v>
      </c>
      <c r="C1180" s="248"/>
      <c r="D1180" s="1"/>
      <c r="E1180">
        <f t="shared" ca="1" si="155"/>
        <v>0</v>
      </c>
      <c r="H1180">
        <f t="shared" ca="1" si="156"/>
        <v>0</v>
      </c>
      <c r="I1180">
        <f t="shared" ca="1" si="157"/>
        <v>0</v>
      </c>
      <c r="J1180">
        <f t="shared" ca="1" si="152"/>
        <v>0</v>
      </c>
      <c r="K1180">
        <f t="shared" ca="1" si="152"/>
        <v>0</v>
      </c>
      <c r="L1180">
        <f t="shared" ca="1" si="152"/>
        <v>0</v>
      </c>
      <c r="M1180">
        <f t="shared" ca="1" si="152"/>
        <v>0</v>
      </c>
      <c r="N1180">
        <f t="shared" ca="1" si="152"/>
        <v>0</v>
      </c>
      <c r="O1180" t="e">
        <f t="shared" ca="1" si="158"/>
        <v>#N/A</v>
      </c>
      <c r="P1180" t="e">
        <f t="shared" ca="1" si="159"/>
        <v>#N/A</v>
      </c>
    </row>
    <row r="1181" spans="1:16">
      <c r="A1181" t="str">
        <f t="shared" si="153"/>
        <v/>
      </c>
      <c r="B1181" t="e">
        <f t="shared" ca="1" si="154"/>
        <v>#N/A</v>
      </c>
      <c r="C1181" s="248"/>
      <c r="D1181" s="1"/>
      <c r="E1181">
        <f t="shared" ca="1" si="155"/>
        <v>0</v>
      </c>
      <c r="H1181">
        <f t="shared" ca="1" si="156"/>
        <v>0</v>
      </c>
      <c r="I1181">
        <f t="shared" ca="1" si="157"/>
        <v>0</v>
      </c>
      <c r="J1181">
        <f t="shared" ca="1" si="152"/>
        <v>0</v>
      </c>
      <c r="K1181">
        <f t="shared" ca="1" si="152"/>
        <v>0</v>
      </c>
      <c r="L1181">
        <f t="shared" ca="1" si="152"/>
        <v>0</v>
      </c>
      <c r="M1181">
        <f t="shared" ca="1" si="152"/>
        <v>0</v>
      </c>
      <c r="N1181">
        <f t="shared" ca="1" si="152"/>
        <v>0</v>
      </c>
      <c r="O1181" t="e">
        <f t="shared" ca="1" si="158"/>
        <v>#N/A</v>
      </c>
      <c r="P1181" t="e">
        <f t="shared" ca="1" si="159"/>
        <v>#N/A</v>
      </c>
    </row>
    <row r="1182" spans="1:16">
      <c r="A1182" t="str">
        <f t="shared" si="153"/>
        <v/>
      </c>
      <c r="B1182" t="e">
        <f t="shared" ca="1" si="154"/>
        <v>#N/A</v>
      </c>
      <c r="C1182" s="248"/>
      <c r="D1182" s="1"/>
      <c r="E1182">
        <f t="shared" ca="1" si="155"/>
        <v>0</v>
      </c>
      <c r="H1182">
        <f t="shared" ca="1" si="156"/>
        <v>0</v>
      </c>
      <c r="I1182">
        <f t="shared" ca="1" si="157"/>
        <v>0</v>
      </c>
      <c r="J1182">
        <f t="shared" ca="1" si="152"/>
        <v>0</v>
      </c>
      <c r="K1182">
        <f t="shared" ca="1" si="152"/>
        <v>0</v>
      </c>
      <c r="L1182">
        <f t="shared" ca="1" si="152"/>
        <v>0</v>
      </c>
      <c r="M1182">
        <f t="shared" ca="1" si="152"/>
        <v>0</v>
      </c>
      <c r="N1182">
        <f t="shared" ca="1" si="152"/>
        <v>0</v>
      </c>
      <c r="O1182" t="e">
        <f t="shared" ca="1" si="158"/>
        <v>#N/A</v>
      </c>
      <c r="P1182" t="e">
        <f t="shared" ca="1" si="159"/>
        <v>#N/A</v>
      </c>
    </row>
    <row r="1183" spans="1:16">
      <c r="A1183" t="str">
        <f t="shared" si="153"/>
        <v/>
      </c>
      <c r="B1183" t="e">
        <f t="shared" ca="1" si="154"/>
        <v>#N/A</v>
      </c>
      <c r="C1183" s="248"/>
      <c r="D1183" s="1"/>
      <c r="E1183">
        <f t="shared" ca="1" si="155"/>
        <v>0</v>
      </c>
      <c r="H1183">
        <f t="shared" ca="1" si="156"/>
        <v>0</v>
      </c>
      <c r="I1183">
        <f t="shared" ca="1" si="157"/>
        <v>0</v>
      </c>
      <c r="J1183">
        <f t="shared" ca="1" si="152"/>
        <v>0</v>
      </c>
      <c r="K1183">
        <f t="shared" ca="1" si="152"/>
        <v>0</v>
      </c>
      <c r="L1183">
        <f t="shared" ca="1" si="152"/>
        <v>0</v>
      </c>
      <c r="M1183">
        <f t="shared" ca="1" si="152"/>
        <v>0</v>
      </c>
      <c r="N1183">
        <f t="shared" ca="1" si="152"/>
        <v>0</v>
      </c>
      <c r="O1183" t="e">
        <f t="shared" ca="1" si="158"/>
        <v>#N/A</v>
      </c>
      <c r="P1183" t="e">
        <f t="shared" ca="1" si="159"/>
        <v>#N/A</v>
      </c>
    </row>
    <row r="1184" spans="1:16">
      <c r="A1184" t="str">
        <f t="shared" si="153"/>
        <v/>
      </c>
      <c r="B1184" t="e">
        <f t="shared" ca="1" si="154"/>
        <v>#N/A</v>
      </c>
      <c r="C1184" s="248"/>
      <c r="D1184" s="1"/>
      <c r="E1184">
        <f t="shared" ca="1" si="155"/>
        <v>0</v>
      </c>
      <c r="H1184">
        <f t="shared" ca="1" si="156"/>
        <v>0</v>
      </c>
      <c r="I1184">
        <f t="shared" ca="1" si="157"/>
        <v>0</v>
      </c>
      <c r="J1184">
        <f t="shared" ca="1" si="152"/>
        <v>0</v>
      </c>
      <c r="K1184">
        <f t="shared" ca="1" si="152"/>
        <v>0</v>
      </c>
      <c r="L1184">
        <f t="shared" ca="1" si="152"/>
        <v>0</v>
      </c>
      <c r="M1184">
        <f t="shared" ca="1" si="152"/>
        <v>0</v>
      </c>
      <c r="N1184">
        <f t="shared" ca="1" si="152"/>
        <v>0</v>
      </c>
      <c r="O1184" t="e">
        <f t="shared" ca="1" si="158"/>
        <v>#N/A</v>
      </c>
      <c r="P1184" t="e">
        <f t="shared" ca="1" si="159"/>
        <v>#N/A</v>
      </c>
    </row>
    <row r="1185" spans="1:16">
      <c r="A1185" t="str">
        <f t="shared" si="153"/>
        <v/>
      </c>
      <c r="B1185" t="e">
        <f t="shared" ca="1" si="154"/>
        <v>#N/A</v>
      </c>
      <c r="C1185" s="248"/>
      <c r="D1185" s="1"/>
      <c r="E1185">
        <f t="shared" ca="1" si="155"/>
        <v>0</v>
      </c>
      <c r="H1185">
        <f t="shared" ca="1" si="156"/>
        <v>0</v>
      </c>
      <c r="I1185">
        <f t="shared" ca="1" si="157"/>
        <v>0</v>
      </c>
      <c r="J1185">
        <f t="shared" ca="1" si="152"/>
        <v>0</v>
      </c>
      <c r="K1185">
        <f t="shared" ca="1" si="152"/>
        <v>0</v>
      </c>
      <c r="L1185">
        <f t="shared" ca="1" si="152"/>
        <v>0</v>
      </c>
      <c r="M1185">
        <f t="shared" ca="1" si="152"/>
        <v>0</v>
      </c>
      <c r="N1185">
        <f t="shared" ca="1" si="152"/>
        <v>0</v>
      </c>
      <c r="O1185" t="e">
        <f t="shared" ca="1" si="158"/>
        <v>#N/A</v>
      </c>
      <c r="P1185" t="e">
        <f t="shared" ca="1" si="159"/>
        <v>#N/A</v>
      </c>
    </row>
    <row r="1186" spans="1:16">
      <c r="A1186" t="str">
        <f t="shared" si="153"/>
        <v/>
      </c>
      <c r="B1186" t="e">
        <f t="shared" ca="1" si="154"/>
        <v>#N/A</v>
      </c>
      <c r="C1186" s="248"/>
      <c r="D1186" s="1"/>
      <c r="E1186">
        <f t="shared" ca="1" si="155"/>
        <v>0</v>
      </c>
      <c r="H1186">
        <f t="shared" ca="1" si="156"/>
        <v>0</v>
      </c>
      <c r="I1186">
        <f t="shared" ca="1" si="157"/>
        <v>0</v>
      </c>
      <c r="J1186">
        <f t="shared" ca="1" si="152"/>
        <v>0</v>
      </c>
      <c r="K1186">
        <f t="shared" ca="1" si="152"/>
        <v>0</v>
      </c>
      <c r="L1186">
        <f t="shared" ca="1" si="152"/>
        <v>0</v>
      </c>
      <c r="M1186">
        <f t="shared" ca="1" si="152"/>
        <v>0</v>
      </c>
      <c r="N1186">
        <f t="shared" ca="1" si="152"/>
        <v>0</v>
      </c>
      <c r="O1186" t="e">
        <f t="shared" ca="1" si="158"/>
        <v>#N/A</v>
      </c>
      <c r="P1186" t="e">
        <f t="shared" ca="1" si="159"/>
        <v>#N/A</v>
      </c>
    </row>
    <row r="1187" spans="1:16">
      <c r="A1187" t="str">
        <f t="shared" si="153"/>
        <v/>
      </c>
      <c r="B1187" t="e">
        <f t="shared" ca="1" si="154"/>
        <v>#N/A</v>
      </c>
      <c r="C1187" s="248"/>
      <c r="D1187" s="1"/>
      <c r="E1187">
        <f t="shared" ca="1" si="155"/>
        <v>0</v>
      </c>
      <c r="H1187">
        <f t="shared" ca="1" si="156"/>
        <v>0</v>
      </c>
      <c r="I1187">
        <f t="shared" ca="1" si="157"/>
        <v>0</v>
      </c>
      <c r="J1187">
        <f t="shared" ca="1" si="152"/>
        <v>0</v>
      </c>
      <c r="K1187">
        <f t="shared" ca="1" si="152"/>
        <v>0</v>
      </c>
      <c r="L1187">
        <f t="shared" ca="1" si="152"/>
        <v>0</v>
      </c>
      <c r="M1187">
        <f t="shared" ca="1" si="152"/>
        <v>0</v>
      </c>
      <c r="N1187">
        <f t="shared" ca="1" si="152"/>
        <v>0</v>
      </c>
      <c r="O1187" t="e">
        <f t="shared" ca="1" si="158"/>
        <v>#N/A</v>
      </c>
      <c r="P1187" t="e">
        <f t="shared" ca="1" si="159"/>
        <v>#N/A</v>
      </c>
    </row>
    <row r="1188" spans="1:16">
      <c r="A1188" t="str">
        <f t="shared" si="153"/>
        <v/>
      </c>
      <c r="B1188" t="e">
        <f t="shared" ca="1" si="154"/>
        <v>#N/A</v>
      </c>
      <c r="E1188">
        <f t="shared" ca="1" si="155"/>
        <v>0</v>
      </c>
      <c r="H1188">
        <f t="shared" ca="1" si="156"/>
        <v>0</v>
      </c>
      <c r="I1188">
        <f t="shared" ca="1" si="157"/>
        <v>0</v>
      </c>
      <c r="J1188">
        <f t="shared" ca="1" si="152"/>
        <v>0</v>
      </c>
      <c r="K1188">
        <f t="shared" ca="1" si="152"/>
        <v>0</v>
      </c>
      <c r="L1188">
        <f t="shared" ca="1" si="152"/>
        <v>0</v>
      </c>
      <c r="M1188">
        <f t="shared" ca="1" si="152"/>
        <v>0</v>
      </c>
      <c r="N1188">
        <f t="shared" ca="1" si="152"/>
        <v>0</v>
      </c>
      <c r="O1188" t="e">
        <f t="shared" ca="1" si="158"/>
        <v>#N/A</v>
      </c>
      <c r="P1188" t="e">
        <f t="shared" ca="1" si="159"/>
        <v>#N/A</v>
      </c>
    </row>
    <row r="1189" spans="1:16">
      <c r="A1189" t="str">
        <f t="shared" si="153"/>
        <v/>
      </c>
      <c r="B1189" t="e">
        <f t="shared" ca="1" si="154"/>
        <v>#N/A</v>
      </c>
      <c r="E1189">
        <f t="shared" ca="1" si="155"/>
        <v>0</v>
      </c>
      <c r="H1189">
        <f t="shared" ca="1" si="156"/>
        <v>0</v>
      </c>
      <c r="I1189">
        <f t="shared" ca="1" si="157"/>
        <v>0</v>
      </c>
      <c r="J1189">
        <f t="shared" ca="1" si="152"/>
        <v>0</v>
      </c>
      <c r="K1189">
        <f t="shared" ca="1" si="152"/>
        <v>0</v>
      </c>
      <c r="L1189">
        <f t="shared" ca="1" si="152"/>
        <v>0</v>
      </c>
      <c r="M1189">
        <f t="shared" ca="1" si="152"/>
        <v>0</v>
      </c>
      <c r="N1189">
        <f t="shared" ca="1" si="152"/>
        <v>0</v>
      </c>
      <c r="O1189" t="e">
        <f t="shared" ca="1" si="158"/>
        <v>#N/A</v>
      </c>
      <c r="P1189" t="e">
        <f t="shared" ca="1" si="159"/>
        <v>#N/A</v>
      </c>
    </row>
    <row r="1190" spans="1:16">
      <c r="A1190" t="str">
        <f t="shared" si="153"/>
        <v/>
      </c>
      <c r="B1190" t="e">
        <f t="shared" ca="1" si="154"/>
        <v>#N/A</v>
      </c>
      <c r="E1190">
        <f t="shared" ca="1" si="155"/>
        <v>0</v>
      </c>
      <c r="H1190">
        <f t="shared" ca="1" si="156"/>
        <v>0</v>
      </c>
      <c r="I1190">
        <f t="shared" ca="1" si="157"/>
        <v>0</v>
      </c>
      <c r="J1190">
        <f t="shared" ca="1" si="152"/>
        <v>0</v>
      </c>
      <c r="K1190">
        <f t="shared" ca="1" si="152"/>
        <v>0</v>
      </c>
      <c r="L1190">
        <f t="shared" ca="1" si="152"/>
        <v>0</v>
      </c>
      <c r="M1190">
        <f t="shared" ca="1" si="152"/>
        <v>0</v>
      </c>
      <c r="N1190">
        <f t="shared" ca="1" si="152"/>
        <v>0</v>
      </c>
      <c r="O1190" t="e">
        <f t="shared" ca="1" si="158"/>
        <v>#N/A</v>
      </c>
      <c r="P1190" t="e">
        <f t="shared" ca="1" si="159"/>
        <v>#N/A</v>
      </c>
    </row>
    <row r="1191" spans="1:16">
      <c r="A1191" t="str">
        <f t="shared" si="153"/>
        <v/>
      </c>
      <c r="B1191" t="e">
        <f t="shared" ca="1" si="154"/>
        <v>#N/A</v>
      </c>
      <c r="E1191">
        <f t="shared" ca="1" si="155"/>
        <v>0</v>
      </c>
      <c r="H1191">
        <f t="shared" ca="1" si="156"/>
        <v>0</v>
      </c>
      <c r="I1191">
        <f t="shared" ca="1" si="157"/>
        <v>0</v>
      </c>
      <c r="J1191">
        <f t="shared" ca="1" si="152"/>
        <v>0</v>
      </c>
      <c r="K1191">
        <f t="shared" ca="1" si="152"/>
        <v>0</v>
      </c>
      <c r="L1191">
        <f t="shared" ca="1" si="152"/>
        <v>0</v>
      </c>
      <c r="M1191">
        <f t="shared" ca="1" si="152"/>
        <v>0</v>
      </c>
      <c r="N1191">
        <f t="shared" ca="1" si="152"/>
        <v>0</v>
      </c>
      <c r="O1191" t="e">
        <f t="shared" ca="1" si="158"/>
        <v>#N/A</v>
      </c>
      <c r="P1191" t="e">
        <f t="shared" ca="1" si="159"/>
        <v>#N/A</v>
      </c>
    </row>
    <row r="1192" spans="1:16">
      <c r="A1192" t="str">
        <f t="shared" si="153"/>
        <v/>
      </c>
      <c r="B1192" t="e">
        <f t="shared" ca="1" si="154"/>
        <v>#N/A</v>
      </c>
      <c r="E1192">
        <f t="shared" ca="1" si="155"/>
        <v>0</v>
      </c>
      <c r="H1192">
        <f t="shared" ca="1" si="156"/>
        <v>0</v>
      </c>
      <c r="I1192">
        <f t="shared" ca="1" si="157"/>
        <v>0</v>
      </c>
      <c r="J1192">
        <f t="shared" ca="1" si="152"/>
        <v>0</v>
      </c>
      <c r="K1192">
        <f t="shared" ca="1" si="152"/>
        <v>0</v>
      </c>
      <c r="L1192">
        <f t="shared" ca="1" si="152"/>
        <v>0</v>
      </c>
      <c r="M1192">
        <f t="shared" ca="1" si="152"/>
        <v>0</v>
      </c>
      <c r="N1192">
        <f t="shared" ca="1" si="152"/>
        <v>0</v>
      </c>
      <c r="O1192" t="e">
        <f t="shared" ca="1" si="158"/>
        <v>#N/A</v>
      </c>
      <c r="P1192" t="e">
        <f t="shared" ca="1" si="159"/>
        <v>#N/A</v>
      </c>
    </row>
    <row r="1193" spans="1:16">
      <c r="A1193" t="str">
        <f t="shared" si="153"/>
        <v/>
      </c>
      <c r="B1193" t="e">
        <f t="shared" ca="1" si="154"/>
        <v>#N/A</v>
      </c>
      <c r="E1193">
        <f t="shared" ca="1" si="155"/>
        <v>0</v>
      </c>
      <c r="H1193">
        <f t="shared" ca="1" si="156"/>
        <v>0</v>
      </c>
      <c r="I1193">
        <f t="shared" ca="1" si="157"/>
        <v>0</v>
      </c>
      <c r="J1193">
        <f t="shared" ca="1" si="152"/>
        <v>0</v>
      </c>
      <c r="K1193">
        <f t="shared" ca="1" si="152"/>
        <v>0</v>
      </c>
      <c r="L1193">
        <f t="shared" ca="1" si="152"/>
        <v>0</v>
      </c>
      <c r="M1193">
        <f t="shared" ca="1" si="152"/>
        <v>0</v>
      </c>
      <c r="N1193">
        <f t="shared" ca="1" si="152"/>
        <v>0</v>
      </c>
      <c r="O1193" t="e">
        <f t="shared" ca="1" si="158"/>
        <v>#N/A</v>
      </c>
      <c r="P1193" t="e">
        <f t="shared" ca="1" si="159"/>
        <v>#N/A</v>
      </c>
    </row>
    <row r="1194" spans="1:16">
      <c r="A1194" t="str">
        <f t="shared" si="153"/>
        <v/>
      </c>
      <c r="B1194" t="e">
        <f t="shared" ca="1" si="154"/>
        <v>#N/A</v>
      </c>
      <c r="E1194">
        <f t="shared" ca="1" si="155"/>
        <v>0</v>
      </c>
      <c r="H1194">
        <f t="shared" ca="1" si="156"/>
        <v>0</v>
      </c>
      <c r="I1194">
        <f t="shared" ca="1" si="157"/>
        <v>0</v>
      </c>
      <c r="J1194">
        <f t="shared" ca="1" si="152"/>
        <v>0</v>
      </c>
      <c r="K1194">
        <f t="shared" ca="1" si="152"/>
        <v>0</v>
      </c>
      <c r="L1194">
        <f t="shared" ca="1" si="152"/>
        <v>0</v>
      </c>
      <c r="M1194">
        <f t="shared" ca="1" si="152"/>
        <v>0</v>
      </c>
      <c r="N1194">
        <f t="shared" ca="1" si="152"/>
        <v>0</v>
      </c>
      <c r="O1194" t="e">
        <f t="shared" ca="1" si="158"/>
        <v>#N/A</v>
      </c>
      <c r="P1194" t="e">
        <f t="shared" ca="1" si="159"/>
        <v>#N/A</v>
      </c>
    </row>
    <row r="1195" spans="1:16">
      <c r="A1195" t="str">
        <f t="shared" si="153"/>
        <v/>
      </c>
      <c r="B1195" t="e">
        <f t="shared" ca="1" si="154"/>
        <v>#N/A</v>
      </c>
      <c r="E1195">
        <f t="shared" ca="1" si="155"/>
        <v>0</v>
      </c>
      <c r="H1195">
        <f t="shared" ca="1" si="156"/>
        <v>0</v>
      </c>
      <c r="I1195">
        <f t="shared" ca="1" si="157"/>
        <v>0</v>
      </c>
      <c r="J1195">
        <f t="shared" ca="1" si="152"/>
        <v>0</v>
      </c>
      <c r="K1195">
        <f t="shared" ca="1" si="152"/>
        <v>0</v>
      </c>
      <c r="L1195">
        <f t="shared" ca="1" si="152"/>
        <v>0</v>
      </c>
      <c r="M1195">
        <f t="shared" ca="1" si="152"/>
        <v>0</v>
      </c>
      <c r="N1195">
        <f t="shared" ca="1" si="152"/>
        <v>0</v>
      </c>
      <c r="O1195" t="e">
        <f t="shared" ca="1" si="158"/>
        <v>#N/A</v>
      </c>
      <c r="P1195" t="e">
        <f t="shared" ca="1" si="159"/>
        <v>#N/A</v>
      </c>
    </row>
    <row r="1196" spans="1:16">
      <c r="A1196" t="str">
        <f t="shared" si="153"/>
        <v/>
      </c>
      <c r="B1196" t="e">
        <f t="shared" ca="1" si="154"/>
        <v>#N/A</v>
      </c>
      <c r="E1196">
        <f t="shared" ca="1" si="155"/>
        <v>0</v>
      </c>
      <c r="H1196">
        <f t="shared" ca="1" si="156"/>
        <v>0</v>
      </c>
      <c r="I1196">
        <f t="shared" ca="1" si="157"/>
        <v>0</v>
      </c>
      <c r="J1196">
        <f t="shared" ca="1" si="152"/>
        <v>0</v>
      </c>
      <c r="K1196">
        <f t="shared" ca="1" si="152"/>
        <v>0</v>
      </c>
      <c r="L1196">
        <f t="shared" ca="1" si="152"/>
        <v>0</v>
      </c>
      <c r="M1196">
        <f t="shared" ca="1" si="152"/>
        <v>0</v>
      </c>
      <c r="N1196">
        <f t="shared" ca="1" si="152"/>
        <v>0</v>
      </c>
      <c r="O1196" t="e">
        <f t="shared" ca="1" si="158"/>
        <v>#N/A</v>
      </c>
      <c r="P1196" t="e">
        <f t="shared" ca="1" si="159"/>
        <v>#N/A</v>
      </c>
    </row>
    <row r="1197" spans="1:16">
      <c r="A1197" t="str">
        <f t="shared" si="153"/>
        <v/>
      </c>
      <c r="B1197" t="e">
        <f t="shared" ca="1" si="154"/>
        <v>#N/A</v>
      </c>
      <c r="E1197">
        <f t="shared" ca="1" si="155"/>
        <v>0</v>
      </c>
      <c r="H1197">
        <f t="shared" ca="1" si="156"/>
        <v>0</v>
      </c>
      <c r="I1197">
        <f t="shared" ca="1" si="157"/>
        <v>0</v>
      </c>
      <c r="J1197">
        <f t="shared" ca="1" si="152"/>
        <v>0</v>
      </c>
      <c r="K1197">
        <f t="shared" ca="1" si="152"/>
        <v>0</v>
      </c>
      <c r="L1197">
        <f t="shared" ca="1" si="152"/>
        <v>0</v>
      </c>
      <c r="M1197">
        <f t="shared" ca="1" si="152"/>
        <v>0</v>
      </c>
      <c r="N1197">
        <f t="shared" ca="1" si="152"/>
        <v>0</v>
      </c>
      <c r="O1197" t="e">
        <f t="shared" ca="1" si="158"/>
        <v>#N/A</v>
      </c>
      <c r="P1197" t="e">
        <f t="shared" ca="1" si="159"/>
        <v>#N/A</v>
      </c>
    </row>
    <row r="1198" spans="1:16">
      <c r="A1198" t="str">
        <f t="shared" si="153"/>
        <v/>
      </c>
      <c r="B1198" t="e">
        <f t="shared" ca="1" si="154"/>
        <v>#N/A</v>
      </c>
      <c r="E1198">
        <f t="shared" ca="1" si="155"/>
        <v>0</v>
      </c>
      <c r="H1198">
        <f t="shared" ca="1" si="156"/>
        <v>0</v>
      </c>
      <c r="I1198">
        <f t="shared" ca="1" si="157"/>
        <v>0</v>
      </c>
      <c r="J1198">
        <f t="shared" ca="1" si="152"/>
        <v>0</v>
      </c>
      <c r="K1198">
        <f t="shared" ca="1" si="152"/>
        <v>0</v>
      </c>
      <c r="L1198">
        <f t="shared" ca="1" si="152"/>
        <v>0</v>
      </c>
      <c r="M1198">
        <f t="shared" ca="1" si="152"/>
        <v>0</v>
      </c>
      <c r="N1198">
        <f t="shared" ca="1" si="152"/>
        <v>0</v>
      </c>
      <c r="O1198" t="e">
        <f t="shared" ca="1" si="158"/>
        <v>#N/A</v>
      </c>
      <c r="P1198" t="e">
        <f t="shared" ca="1" si="159"/>
        <v>#N/A</v>
      </c>
    </row>
    <row r="1199" spans="1:16">
      <c r="A1199" t="str">
        <f t="shared" si="153"/>
        <v/>
      </c>
      <c r="B1199" t="e">
        <f t="shared" ca="1" si="154"/>
        <v>#N/A</v>
      </c>
      <c r="E1199">
        <f t="shared" ca="1" si="155"/>
        <v>0</v>
      </c>
      <c r="H1199">
        <f t="shared" ca="1" si="156"/>
        <v>0</v>
      </c>
      <c r="I1199">
        <f t="shared" ca="1" si="157"/>
        <v>0</v>
      </c>
      <c r="J1199">
        <f t="shared" ca="1" si="152"/>
        <v>0</v>
      </c>
      <c r="K1199">
        <f t="shared" ca="1" si="152"/>
        <v>0</v>
      </c>
      <c r="L1199">
        <f t="shared" ca="1" si="152"/>
        <v>0</v>
      </c>
      <c r="M1199">
        <f t="shared" ca="1" si="152"/>
        <v>0</v>
      </c>
      <c r="N1199">
        <f t="shared" ca="1" si="152"/>
        <v>0</v>
      </c>
      <c r="O1199" t="e">
        <f t="shared" ca="1" si="158"/>
        <v>#N/A</v>
      </c>
      <c r="P1199" t="e">
        <f t="shared" ca="1" si="159"/>
        <v>#N/A</v>
      </c>
    </row>
    <row r="1200" spans="1:16">
      <c r="A1200" t="str">
        <f t="shared" si="153"/>
        <v/>
      </c>
      <c r="B1200" t="e">
        <f t="shared" ca="1" si="154"/>
        <v>#N/A</v>
      </c>
      <c r="E1200">
        <f t="shared" ca="1" si="155"/>
        <v>0</v>
      </c>
      <c r="H1200">
        <f t="shared" ca="1" si="156"/>
        <v>0</v>
      </c>
      <c r="I1200">
        <f t="shared" ca="1" si="157"/>
        <v>0</v>
      </c>
      <c r="J1200">
        <f t="shared" ca="1" si="152"/>
        <v>0</v>
      </c>
      <c r="K1200">
        <f t="shared" ca="1" si="152"/>
        <v>0</v>
      </c>
      <c r="L1200">
        <f t="shared" ca="1" si="152"/>
        <v>0</v>
      </c>
      <c r="M1200">
        <f t="shared" ca="1" si="152"/>
        <v>0</v>
      </c>
      <c r="N1200">
        <f t="shared" ca="1" si="152"/>
        <v>0</v>
      </c>
      <c r="O1200" t="e">
        <f t="shared" ca="1" si="158"/>
        <v>#N/A</v>
      </c>
      <c r="P1200" t="e">
        <f t="shared" ca="1" si="159"/>
        <v>#N/A</v>
      </c>
    </row>
    <row r="1201" spans="1:16">
      <c r="A1201" t="str">
        <f t="shared" si="153"/>
        <v/>
      </c>
      <c r="B1201" t="e">
        <f t="shared" ca="1" si="154"/>
        <v>#N/A</v>
      </c>
      <c r="E1201">
        <f t="shared" ca="1" si="155"/>
        <v>0</v>
      </c>
      <c r="H1201">
        <f t="shared" ca="1" si="156"/>
        <v>0</v>
      </c>
      <c r="I1201">
        <f t="shared" ca="1" si="157"/>
        <v>0</v>
      </c>
      <c r="J1201">
        <f t="shared" ca="1" si="152"/>
        <v>0</v>
      </c>
      <c r="K1201">
        <f t="shared" ca="1" si="152"/>
        <v>0</v>
      </c>
      <c r="L1201">
        <f t="shared" ca="1" si="152"/>
        <v>0</v>
      </c>
      <c r="M1201">
        <f t="shared" ca="1" si="152"/>
        <v>0</v>
      </c>
      <c r="N1201">
        <f t="shared" ca="1" si="152"/>
        <v>0</v>
      </c>
      <c r="O1201" t="e">
        <f t="shared" ca="1" si="158"/>
        <v>#N/A</v>
      </c>
      <c r="P1201" t="e">
        <f t="shared" ca="1" si="159"/>
        <v>#N/A</v>
      </c>
    </row>
    <row r="1202" spans="1:16">
      <c r="A1202" t="str">
        <f t="shared" si="153"/>
        <v/>
      </c>
      <c r="B1202" t="e">
        <f t="shared" ca="1" si="154"/>
        <v>#N/A</v>
      </c>
      <c r="E1202">
        <f t="shared" ca="1" si="155"/>
        <v>0</v>
      </c>
      <c r="H1202">
        <f t="shared" ca="1" si="156"/>
        <v>0</v>
      </c>
      <c r="I1202">
        <f t="shared" ca="1" si="157"/>
        <v>0</v>
      </c>
      <c r="J1202">
        <f t="shared" ca="1" si="152"/>
        <v>0</v>
      </c>
      <c r="K1202">
        <f t="shared" ca="1" si="152"/>
        <v>0</v>
      </c>
      <c r="L1202">
        <f t="shared" ca="1" si="152"/>
        <v>0</v>
      </c>
      <c r="M1202">
        <f t="shared" ca="1" si="152"/>
        <v>0</v>
      </c>
      <c r="N1202">
        <f t="shared" ca="1" si="152"/>
        <v>0</v>
      </c>
      <c r="O1202" t="e">
        <f t="shared" ca="1" si="158"/>
        <v>#N/A</v>
      </c>
      <c r="P1202" t="e">
        <f t="shared" ca="1" si="159"/>
        <v>#N/A</v>
      </c>
    </row>
    <row r="1203" spans="1:16">
      <c r="A1203" t="str">
        <f t="shared" si="153"/>
        <v/>
      </c>
      <c r="B1203" t="e">
        <f t="shared" ca="1" si="154"/>
        <v>#N/A</v>
      </c>
      <c r="E1203">
        <f t="shared" ca="1" si="155"/>
        <v>0</v>
      </c>
      <c r="H1203">
        <f t="shared" ca="1" si="156"/>
        <v>0</v>
      </c>
      <c r="I1203">
        <f t="shared" ca="1" si="157"/>
        <v>0</v>
      </c>
      <c r="J1203">
        <f t="shared" ca="1" si="152"/>
        <v>0</v>
      </c>
      <c r="K1203">
        <f t="shared" ca="1" si="152"/>
        <v>0</v>
      </c>
      <c r="L1203">
        <f t="shared" ca="1" si="152"/>
        <v>0</v>
      </c>
      <c r="M1203">
        <f t="shared" ca="1" si="152"/>
        <v>0</v>
      </c>
      <c r="N1203">
        <f t="shared" ca="1" si="152"/>
        <v>0</v>
      </c>
      <c r="O1203" t="e">
        <f t="shared" ca="1" si="158"/>
        <v>#N/A</v>
      </c>
      <c r="P1203" t="e">
        <f t="shared" ca="1" si="159"/>
        <v>#N/A</v>
      </c>
    </row>
    <row r="1204" spans="1:16">
      <c r="A1204" t="str">
        <f t="shared" si="153"/>
        <v/>
      </c>
      <c r="B1204" t="e">
        <f t="shared" ca="1" si="154"/>
        <v>#N/A</v>
      </c>
      <c r="E1204">
        <f t="shared" ca="1" si="155"/>
        <v>0</v>
      </c>
      <c r="H1204">
        <f t="shared" ca="1" si="156"/>
        <v>0</v>
      </c>
      <c r="I1204">
        <f t="shared" ca="1" si="157"/>
        <v>0</v>
      </c>
      <c r="J1204">
        <f t="shared" ref="J1204:N1254" ca="1" si="160">IF(IFERROR(VLOOKUP($C1204,INDIRECT(J$14&amp;"D:D"),1,FALSE),0)&lt;&gt;0,J$14,0)</f>
        <v>0</v>
      </c>
      <c r="K1204">
        <f t="shared" ca="1" si="160"/>
        <v>0</v>
      </c>
      <c r="L1204">
        <f t="shared" ca="1" si="160"/>
        <v>0</v>
      </c>
      <c r="M1204">
        <f t="shared" ca="1" si="160"/>
        <v>0</v>
      </c>
      <c r="N1204">
        <f t="shared" ca="1" si="160"/>
        <v>0</v>
      </c>
      <c r="O1204" t="e">
        <f t="shared" ca="1" si="158"/>
        <v>#N/A</v>
      </c>
      <c r="P1204" t="e">
        <f t="shared" ca="1" si="159"/>
        <v>#N/A</v>
      </c>
    </row>
    <row r="1205" spans="1:16">
      <c r="A1205" t="str">
        <f t="shared" si="153"/>
        <v/>
      </c>
      <c r="B1205" t="e">
        <f t="shared" ca="1" si="154"/>
        <v>#N/A</v>
      </c>
      <c r="E1205">
        <f t="shared" ca="1" si="155"/>
        <v>0</v>
      </c>
      <c r="H1205">
        <f t="shared" ca="1" si="156"/>
        <v>0</v>
      </c>
      <c r="I1205">
        <f t="shared" ca="1" si="157"/>
        <v>0</v>
      </c>
      <c r="J1205">
        <f t="shared" ca="1" si="160"/>
        <v>0</v>
      </c>
      <c r="K1205">
        <f t="shared" ca="1" si="160"/>
        <v>0</v>
      </c>
      <c r="L1205">
        <f t="shared" ca="1" si="160"/>
        <v>0</v>
      </c>
      <c r="M1205">
        <f t="shared" ca="1" si="160"/>
        <v>0</v>
      </c>
      <c r="N1205">
        <f t="shared" ca="1" si="160"/>
        <v>0</v>
      </c>
      <c r="O1205" t="e">
        <f t="shared" ca="1" si="158"/>
        <v>#N/A</v>
      </c>
      <c r="P1205" t="e">
        <f t="shared" ca="1" si="159"/>
        <v>#N/A</v>
      </c>
    </row>
    <row r="1206" spans="1:16">
      <c r="A1206" t="str">
        <f t="shared" si="153"/>
        <v/>
      </c>
      <c r="B1206" t="e">
        <f t="shared" ca="1" si="154"/>
        <v>#N/A</v>
      </c>
      <c r="E1206">
        <f t="shared" ca="1" si="155"/>
        <v>0</v>
      </c>
      <c r="H1206">
        <f t="shared" ca="1" si="156"/>
        <v>0</v>
      </c>
      <c r="I1206">
        <f t="shared" ca="1" si="157"/>
        <v>0</v>
      </c>
      <c r="J1206">
        <f t="shared" ca="1" si="160"/>
        <v>0</v>
      </c>
      <c r="K1206">
        <f t="shared" ca="1" si="160"/>
        <v>0</v>
      </c>
      <c r="L1206">
        <f t="shared" ca="1" si="160"/>
        <v>0</v>
      </c>
      <c r="M1206">
        <f t="shared" ca="1" si="160"/>
        <v>0</v>
      </c>
      <c r="N1206">
        <f t="shared" ca="1" si="160"/>
        <v>0</v>
      </c>
      <c r="O1206" t="e">
        <f t="shared" ca="1" si="158"/>
        <v>#N/A</v>
      </c>
      <c r="P1206" t="e">
        <f t="shared" ca="1" si="159"/>
        <v>#N/A</v>
      </c>
    </row>
    <row r="1207" spans="1:16">
      <c r="A1207" t="str">
        <f t="shared" si="153"/>
        <v/>
      </c>
      <c r="B1207" t="e">
        <f t="shared" ca="1" si="154"/>
        <v>#N/A</v>
      </c>
      <c r="E1207">
        <f t="shared" ca="1" si="155"/>
        <v>0</v>
      </c>
      <c r="H1207">
        <f t="shared" ca="1" si="156"/>
        <v>0</v>
      </c>
      <c r="I1207">
        <f t="shared" ca="1" si="157"/>
        <v>0</v>
      </c>
      <c r="J1207">
        <f t="shared" ca="1" si="160"/>
        <v>0</v>
      </c>
      <c r="K1207">
        <f t="shared" ca="1" si="160"/>
        <v>0</v>
      </c>
      <c r="L1207">
        <f t="shared" ca="1" si="160"/>
        <v>0</v>
      </c>
      <c r="M1207">
        <f t="shared" ca="1" si="160"/>
        <v>0</v>
      </c>
      <c r="N1207">
        <f t="shared" ca="1" si="160"/>
        <v>0</v>
      </c>
      <c r="O1207" t="e">
        <f t="shared" ca="1" si="158"/>
        <v>#N/A</v>
      </c>
      <c r="P1207" t="e">
        <f t="shared" ca="1" si="159"/>
        <v>#N/A</v>
      </c>
    </row>
    <row r="1208" spans="1:16">
      <c r="A1208" t="str">
        <f t="shared" si="153"/>
        <v/>
      </c>
      <c r="B1208" t="e">
        <f t="shared" ca="1" si="154"/>
        <v>#N/A</v>
      </c>
      <c r="E1208">
        <f t="shared" ca="1" si="155"/>
        <v>0</v>
      </c>
      <c r="H1208">
        <f t="shared" ca="1" si="156"/>
        <v>0</v>
      </c>
      <c r="I1208">
        <f t="shared" ca="1" si="157"/>
        <v>0</v>
      </c>
      <c r="J1208">
        <f t="shared" ca="1" si="160"/>
        <v>0</v>
      </c>
      <c r="K1208">
        <f t="shared" ca="1" si="160"/>
        <v>0</v>
      </c>
      <c r="L1208">
        <f t="shared" ca="1" si="160"/>
        <v>0</v>
      </c>
      <c r="M1208">
        <f t="shared" ca="1" si="160"/>
        <v>0</v>
      </c>
      <c r="N1208">
        <f t="shared" ca="1" si="160"/>
        <v>0</v>
      </c>
      <c r="O1208" t="e">
        <f t="shared" ca="1" si="158"/>
        <v>#N/A</v>
      </c>
      <c r="P1208" t="e">
        <f t="shared" ca="1" si="159"/>
        <v>#N/A</v>
      </c>
    </row>
    <row r="1209" spans="1:16">
      <c r="A1209" t="str">
        <f t="shared" si="153"/>
        <v/>
      </c>
      <c r="B1209" t="e">
        <f t="shared" ca="1" si="154"/>
        <v>#N/A</v>
      </c>
      <c r="E1209">
        <f t="shared" ca="1" si="155"/>
        <v>0</v>
      </c>
      <c r="H1209">
        <f t="shared" ca="1" si="156"/>
        <v>0</v>
      </c>
      <c r="I1209">
        <f t="shared" ca="1" si="157"/>
        <v>0</v>
      </c>
      <c r="J1209">
        <f t="shared" ca="1" si="160"/>
        <v>0</v>
      </c>
      <c r="K1209">
        <f t="shared" ca="1" si="160"/>
        <v>0</v>
      </c>
      <c r="L1209">
        <f t="shared" ca="1" si="160"/>
        <v>0</v>
      </c>
      <c r="M1209">
        <f t="shared" ca="1" si="160"/>
        <v>0</v>
      </c>
      <c r="N1209">
        <f t="shared" ca="1" si="160"/>
        <v>0</v>
      </c>
      <c r="O1209" t="e">
        <f t="shared" ca="1" si="158"/>
        <v>#N/A</v>
      </c>
      <c r="P1209" t="e">
        <f t="shared" ca="1" si="159"/>
        <v>#N/A</v>
      </c>
    </row>
    <row r="1210" spans="1:16">
      <c r="A1210" t="str">
        <f t="shared" si="153"/>
        <v/>
      </c>
      <c r="B1210" t="e">
        <f t="shared" ca="1" si="154"/>
        <v>#N/A</v>
      </c>
      <c r="E1210">
        <f t="shared" ca="1" si="155"/>
        <v>0</v>
      </c>
      <c r="H1210">
        <f t="shared" ca="1" si="156"/>
        <v>0</v>
      </c>
      <c r="I1210">
        <f t="shared" ca="1" si="157"/>
        <v>0</v>
      </c>
      <c r="J1210">
        <f t="shared" ca="1" si="160"/>
        <v>0</v>
      </c>
      <c r="K1210">
        <f t="shared" ca="1" si="160"/>
        <v>0</v>
      </c>
      <c r="L1210">
        <f t="shared" ca="1" si="160"/>
        <v>0</v>
      </c>
      <c r="M1210">
        <f t="shared" ca="1" si="160"/>
        <v>0</v>
      </c>
      <c r="N1210">
        <f t="shared" ca="1" si="160"/>
        <v>0</v>
      </c>
      <c r="O1210" t="e">
        <f t="shared" ca="1" si="158"/>
        <v>#N/A</v>
      </c>
      <c r="P1210" t="e">
        <f t="shared" ca="1" si="159"/>
        <v>#N/A</v>
      </c>
    </row>
    <row r="1211" spans="1:16">
      <c r="A1211" t="str">
        <f t="shared" si="153"/>
        <v/>
      </c>
      <c r="B1211" t="e">
        <f t="shared" ca="1" si="154"/>
        <v>#N/A</v>
      </c>
      <c r="E1211">
        <f t="shared" ca="1" si="155"/>
        <v>0</v>
      </c>
      <c r="H1211">
        <f t="shared" ca="1" si="156"/>
        <v>0</v>
      </c>
      <c r="I1211">
        <f t="shared" ca="1" si="157"/>
        <v>0</v>
      </c>
      <c r="J1211">
        <f t="shared" ca="1" si="160"/>
        <v>0</v>
      </c>
      <c r="K1211">
        <f t="shared" ca="1" si="160"/>
        <v>0</v>
      </c>
      <c r="L1211">
        <f t="shared" ca="1" si="160"/>
        <v>0</v>
      </c>
      <c r="M1211">
        <f t="shared" ca="1" si="160"/>
        <v>0</v>
      </c>
      <c r="N1211">
        <f t="shared" ca="1" si="160"/>
        <v>0</v>
      </c>
      <c r="O1211" t="e">
        <f t="shared" ca="1" si="158"/>
        <v>#N/A</v>
      </c>
      <c r="P1211" t="e">
        <f t="shared" ca="1" si="159"/>
        <v>#N/A</v>
      </c>
    </row>
    <row r="1212" spans="1:16">
      <c r="A1212" t="str">
        <f t="shared" si="153"/>
        <v/>
      </c>
      <c r="B1212" t="e">
        <f t="shared" ca="1" si="154"/>
        <v>#N/A</v>
      </c>
      <c r="E1212">
        <f t="shared" ca="1" si="155"/>
        <v>0</v>
      </c>
      <c r="H1212">
        <f t="shared" ca="1" si="156"/>
        <v>0</v>
      </c>
      <c r="I1212">
        <f t="shared" ca="1" si="157"/>
        <v>0</v>
      </c>
      <c r="J1212">
        <f t="shared" ca="1" si="160"/>
        <v>0</v>
      </c>
      <c r="K1212">
        <f t="shared" ca="1" si="160"/>
        <v>0</v>
      </c>
      <c r="L1212">
        <f t="shared" ca="1" si="160"/>
        <v>0</v>
      </c>
      <c r="M1212">
        <f t="shared" ca="1" si="160"/>
        <v>0</v>
      </c>
      <c r="N1212">
        <f t="shared" ca="1" si="160"/>
        <v>0</v>
      </c>
      <c r="O1212" t="e">
        <f t="shared" ca="1" si="158"/>
        <v>#N/A</v>
      </c>
      <c r="P1212" t="e">
        <f t="shared" ca="1" si="159"/>
        <v>#N/A</v>
      </c>
    </row>
    <row r="1213" spans="1:16">
      <c r="A1213" t="str">
        <f t="shared" si="153"/>
        <v/>
      </c>
      <c r="B1213" t="e">
        <f t="shared" ca="1" si="154"/>
        <v>#N/A</v>
      </c>
      <c r="E1213">
        <f t="shared" ca="1" si="155"/>
        <v>0</v>
      </c>
      <c r="H1213">
        <f t="shared" ca="1" si="156"/>
        <v>0</v>
      </c>
      <c r="I1213">
        <f t="shared" ca="1" si="157"/>
        <v>0</v>
      </c>
      <c r="J1213">
        <f t="shared" ca="1" si="160"/>
        <v>0</v>
      </c>
      <c r="K1213">
        <f t="shared" ca="1" si="160"/>
        <v>0</v>
      </c>
      <c r="L1213">
        <f t="shared" ca="1" si="160"/>
        <v>0</v>
      </c>
      <c r="M1213">
        <f t="shared" ca="1" si="160"/>
        <v>0</v>
      </c>
      <c r="N1213">
        <f t="shared" ca="1" si="160"/>
        <v>0</v>
      </c>
      <c r="O1213" t="e">
        <f t="shared" ca="1" si="158"/>
        <v>#N/A</v>
      </c>
      <c r="P1213" t="e">
        <f t="shared" ca="1" si="159"/>
        <v>#N/A</v>
      </c>
    </row>
    <row r="1214" spans="1:16">
      <c r="A1214" t="str">
        <f t="shared" si="153"/>
        <v/>
      </c>
      <c r="B1214" t="e">
        <f t="shared" ca="1" si="154"/>
        <v>#N/A</v>
      </c>
      <c r="E1214">
        <f t="shared" ca="1" si="155"/>
        <v>0</v>
      </c>
      <c r="H1214">
        <f t="shared" ca="1" si="156"/>
        <v>0</v>
      </c>
      <c r="I1214">
        <f t="shared" ca="1" si="157"/>
        <v>0</v>
      </c>
      <c r="J1214">
        <f t="shared" ca="1" si="160"/>
        <v>0</v>
      </c>
      <c r="K1214">
        <f t="shared" ca="1" si="160"/>
        <v>0</v>
      </c>
      <c r="L1214">
        <f t="shared" ca="1" si="160"/>
        <v>0</v>
      </c>
      <c r="M1214">
        <f t="shared" ca="1" si="160"/>
        <v>0</v>
      </c>
      <c r="N1214">
        <f t="shared" ca="1" si="160"/>
        <v>0</v>
      </c>
      <c r="O1214" t="e">
        <f t="shared" ca="1" si="158"/>
        <v>#N/A</v>
      </c>
      <c r="P1214" t="e">
        <f t="shared" ca="1" si="159"/>
        <v>#N/A</v>
      </c>
    </row>
    <row r="1215" spans="1:16">
      <c r="A1215" t="str">
        <f t="shared" si="153"/>
        <v/>
      </c>
      <c r="B1215" t="e">
        <f t="shared" ca="1" si="154"/>
        <v>#N/A</v>
      </c>
      <c r="E1215">
        <f t="shared" ca="1" si="155"/>
        <v>0</v>
      </c>
      <c r="H1215">
        <f t="shared" ca="1" si="156"/>
        <v>0</v>
      </c>
      <c r="I1215">
        <f t="shared" ca="1" si="157"/>
        <v>0</v>
      </c>
      <c r="J1215">
        <f t="shared" ca="1" si="160"/>
        <v>0</v>
      </c>
      <c r="K1215">
        <f t="shared" ca="1" si="160"/>
        <v>0</v>
      </c>
      <c r="L1215">
        <f t="shared" ca="1" si="160"/>
        <v>0</v>
      </c>
      <c r="M1215">
        <f t="shared" ca="1" si="160"/>
        <v>0</v>
      </c>
      <c r="N1215">
        <f t="shared" ca="1" si="160"/>
        <v>0</v>
      </c>
      <c r="O1215" t="e">
        <f t="shared" ca="1" si="158"/>
        <v>#N/A</v>
      </c>
      <c r="P1215" t="e">
        <f t="shared" ca="1" si="159"/>
        <v>#N/A</v>
      </c>
    </row>
    <row r="1216" spans="1:16">
      <c r="A1216" t="str">
        <f t="shared" si="153"/>
        <v/>
      </c>
      <c r="B1216" t="e">
        <f t="shared" ca="1" si="154"/>
        <v>#N/A</v>
      </c>
      <c r="E1216">
        <f t="shared" ca="1" si="155"/>
        <v>0</v>
      </c>
      <c r="H1216">
        <f t="shared" ca="1" si="156"/>
        <v>0</v>
      </c>
      <c r="I1216">
        <f t="shared" ca="1" si="157"/>
        <v>0</v>
      </c>
      <c r="J1216">
        <f t="shared" ca="1" si="160"/>
        <v>0</v>
      </c>
      <c r="K1216">
        <f t="shared" ca="1" si="160"/>
        <v>0</v>
      </c>
      <c r="L1216">
        <f t="shared" ca="1" si="160"/>
        <v>0</v>
      </c>
      <c r="M1216">
        <f t="shared" ca="1" si="160"/>
        <v>0</v>
      </c>
      <c r="N1216">
        <f t="shared" ca="1" si="160"/>
        <v>0</v>
      </c>
      <c r="O1216" t="e">
        <f t="shared" ca="1" si="158"/>
        <v>#N/A</v>
      </c>
      <c r="P1216" t="e">
        <f t="shared" ca="1" si="159"/>
        <v>#N/A</v>
      </c>
    </row>
    <row r="1217" spans="1:16">
      <c r="A1217" t="str">
        <f t="shared" si="153"/>
        <v/>
      </c>
      <c r="B1217" t="e">
        <f t="shared" ca="1" si="154"/>
        <v>#N/A</v>
      </c>
      <c r="E1217">
        <f t="shared" ca="1" si="155"/>
        <v>0</v>
      </c>
      <c r="H1217">
        <f t="shared" ca="1" si="156"/>
        <v>0</v>
      </c>
      <c r="I1217">
        <f t="shared" ca="1" si="157"/>
        <v>0</v>
      </c>
      <c r="J1217">
        <f t="shared" ca="1" si="160"/>
        <v>0</v>
      </c>
      <c r="K1217">
        <f t="shared" ca="1" si="160"/>
        <v>0</v>
      </c>
      <c r="L1217">
        <f t="shared" ca="1" si="160"/>
        <v>0</v>
      </c>
      <c r="M1217">
        <f t="shared" ca="1" si="160"/>
        <v>0</v>
      </c>
      <c r="N1217">
        <f t="shared" ca="1" si="160"/>
        <v>0</v>
      </c>
      <c r="O1217" t="e">
        <f t="shared" ca="1" si="158"/>
        <v>#N/A</v>
      </c>
      <c r="P1217" t="e">
        <f t="shared" ca="1" si="159"/>
        <v>#N/A</v>
      </c>
    </row>
    <row r="1218" spans="1:16">
      <c r="A1218" t="str">
        <f t="shared" si="153"/>
        <v/>
      </c>
      <c r="B1218" t="e">
        <f t="shared" ca="1" si="154"/>
        <v>#N/A</v>
      </c>
      <c r="E1218">
        <f t="shared" ca="1" si="155"/>
        <v>0</v>
      </c>
      <c r="H1218">
        <f t="shared" ca="1" si="156"/>
        <v>0</v>
      </c>
      <c r="I1218">
        <f t="shared" ca="1" si="157"/>
        <v>0</v>
      </c>
      <c r="J1218">
        <f t="shared" ca="1" si="160"/>
        <v>0</v>
      </c>
      <c r="K1218">
        <f t="shared" ca="1" si="160"/>
        <v>0</v>
      </c>
      <c r="L1218">
        <f t="shared" ca="1" si="160"/>
        <v>0</v>
      </c>
      <c r="M1218">
        <f t="shared" ca="1" si="160"/>
        <v>0</v>
      </c>
      <c r="N1218">
        <f t="shared" ca="1" si="160"/>
        <v>0</v>
      </c>
      <c r="O1218" t="e">
        <f t="shared" ca="1" si="158"/>
        <v>#N/A</v>
      </c>
      <c r="P1218" t="e">
        <f t="shared" ca="1" si="159"/>
        <v>#N/A</v>
      </c>
    </row>
    <row r="1219" spans="1:16">
      <c r="A1219" t="str">
        <f t="shared" si="153"/>
        <v/>
      </c>
      <c r="B1219" t="e">
        <f t="shared" ca="1" si="154"/>
        <v>#N/A</v>
      </c>
      <c r="E1219">
        <f t="shared" ca="1" si="155"/>
        <v>0</v>
      </c>
      <c r="H1219">
        <f t="shared" ca="1" si="156"/>
        <v>0</v>
      </c>
      <c r="I1219">
        <f t="shared" ca="1" si="157"/>
        <v>0</v>
      </c>
      <c r="J1219">
        <f t="shared" ca="1" si="160"/>
        <v>0</v>
      </c>
      <c r="K1219">
        <f t="shared" ca="1" si="160"/>
        <v>0</v>
      </c>
      <c r="L1219">
        <f t="shared" ca="1" si="160"/>
        <v>0</v>
      </c>
      <c r="M1219">
        <f t="shared" ca="1" si="160"/>
        <v>0</v>
      </c>
      <c r="N1219">
        <f t="shared" ca="1" si="160"/>
        <v>0</v>
      </c>
      <c r="O1219" t="e">
        <f t="shared" ca="1" si="158"/>
        <v>#N/A</v>
      </c>
      <c r="P1219" t="e">
        <f t="shared" ca="1" si="159"/>
        <v>#N/A</v>
      </c>
    </row>
    <row r="1220" spans="1:16">
      <c r="A1220" t="str">
        <f t="shared" si="153"/>
        <v/>
      </c>
      <c r="B1220" t="e">
        <f t="shared" ca="1" si="154"/>
        <v>#N/A</v>
      </c>
      <c r="E1220">
        <f t="shared" ca="1" si="155"/>
        <v>0</v>
      </c>
      <c r="H1220">
        <f t="shared" ca="1" si="156"/>
        <v>0</v>
      </c>
      <c r="I1220">
        <f t="shared" ca="1" si="157"/>
        <v>0</v>
      </c>
      <c r="J1220">
        <f t="shared" ca="1" si="160"/>
        <v>0</v>
      </c>
      <c r="K1220">
        <f t="shared" ca="1" si="160"/>
        <v>0</v>
      </c>
      <c r="L1220">
        <f t="shared" ca="1" si="160"/>
        <v>0</v>
      </c>
      <c r="M1220">
        <f t="shared" ca="1" si="160"/>
        <v>0</v>
      </c>
      <c r="N1220">
        <f t="shared" ca="1" si="160"/>
        <v>0</v>
      </c>
      <c r="O1220" t="e">
        <f t="shared" ca="1" si="158"/>
        <v>#N/A</v>
      </c>
      <c r="P1220" t="e">
        <f t="shared" ca="1" si="159"/>
        <v>#N/A</v>
      </c>
    </row>
    <row r="1221" spans="1:16">
      <c r="A1221" t="str">
        <f t="shared" si="153"/>
        <v/>
      </c>
      <c r="B1221" t="e">
        <f t="shared" ca="1" si="154"/>
        <v>#N/A</v>
      </c>
      <c r="E1221">
        <f t="shared" ca="1" si="155"/>
        <v>0</v>
      </c>
      <c r="H1221">
        <f t="shared" ca="1" si="156"/>
        <v>0</v>
      </c>
      <c r="I1221">
        <f t="shared" ca="1" si="157"/>
        <v>0</v>
      </c>
      <c r="J1221">
        <f t="shared" ca="1" si="160"/>
        <v>0</v>
      </c>
      <c r="K1221">
        <f t="shared" ca="1" si="160"/>
        <v>0</v>
      </c>
      <c r="L1221">
        <f t="shared" ca="1" si="160"/>
        <v>0</v>
      </c>
      <c r="M1221">
        <f t="shared" ca="1" si="160"/>
        <v>0</v>
      </c>
      <c r="N1221">
        <f t="shared" ca="1" si="160"/>
        <v>0</v>
      </c>
      <c r="O1221" t="e">
        <f t="shared" ca="1" si="158"/>
        <v>#N/A</v>
      </c>
      <c r="P1221" t="e">
        <f t="shared" ca="1" si="159"/>
        <v>#N/A</v>
      </c>
    </row>
    <row r="1222" spans="1:16">
      <c r="A1222" t="str">
        <f t="shared" si="153"/>
        <v/>
      </c>
      <c r="B1222" t="e">
        <f t="shared" ca="1" si="154"/>
        <v>#N/A</v>
      </c>
      <c r="E1222">
        <f t="shared" ca="1" si="155"/>
        <v>0</v>
      </c>
      <c r="H1222">
        <f t="shared" ca="1" si="156"/>
        <v>0</v>
      </c>
      <c r="I1222">
        <f t="shared" ca="1" si="157"/>
        <v>0</v>
      </c>
      <c r="J1222">
        <f t="shared" ca="1" si="160"/>
        <v>0</v>
      </c>
      <c r="K1222">
        <f t="shared" ca="1" si="160"/>
        <v>0</v>
      </c>
      <c r="L1222">
        <f t="shared" ca="1" si="160"/>
        <v>0</v>
      </c>
      <c r="M1222">
        <f t="shared" ca="1" si="160"/>
        <v>0</v>
      </c>
      <c r="N1222">
        <f t="shared" ca="1" si="160"/>
        <v>0</v>
      </c>
      <c r="O1222" t="e">
        <f t="shared" ca="1" si="158"/>
        <v>#N/A</v>
      </c>
      <c r="P1222" t="e">
        <f t="shared" ca="1" si="159"/>
        <v>#N/A</v>
      </c>
    </row>
    <row r="1223" spans="1:16">
      <c r="A1223" t="str">
        <f t="shared" si="153"/>
        <v/>
      </c>
      <c r="B1223" t="e">
        <f t="shared" ca="1" si="154"/>
        <v>#N/A</v>
      </c>
      <c r="E1223">
        <f t="shared" ca="1" si="155"/>
        <v>0</v>
      </c>
      <c r="H1223">
        <f t="shared" ca="1" si="156"/>
        <v>0</v>
      </c>
      <c r="I1223">
        <f t="shared" ca="1" si="157"/>
        <v>0</v>
      </c>
      <c r="J1223">
        <f t="shared" ca="1" si="160"/>
        <v>0</v>
      </c>
      <c r="K1223">
        <f t="shared" ca="1" si="160"/>
        <v>0</v>
      </c>
      <c r="L1223">
        <f t="shared" ca="1" si="160"/>
        <v>0</v>
      </c>
      <c r="M1223">
        <f t="shared" ca="1" si="160"/>
        <v>0</v>
      </c>
      <c r="N1223">
        <f t="shared" ca="1" si="160"/>
        <v>0</v>
      </c>
      <c r="O1223" t="e">
        <f t="shared" ca="1" si="158"/>
        <v>#N/A</v>
      </c>
      <c r="P1223" t="e">
        <f t="shared" ca="1" si="159"/>
        <v>#N/A</v>
      </c>
    </row>
    <row r="1224" spans="1:16">
      <c r="A1224" t="str">
        <f t="shared" si="153"/>
        <v/>
      </c>
      <c r="B1224" t="e">
        <f t="shared" ca="1" si="154"/>
        <v>#N/A</v>
      </c>
      <c r="E1224">
        <f t="shared" ca="1" si="155"/>
        <v>0</v>
      </c>
      <c r="H1224">
        <f t="shared" ca="1" si="156"/>
        <v>0</v>
      </c>
      <c r="I1224">
        <f t="shared" ca="1" si="157"/>
        <v>0</v>
      </c>
      <c r="J1224">
        <f t="shared" ca="1" si="160"/>
        <v>0</v>
      </c>
      <c r="K1224">
        <f t="shared" ca="1" si="160"/>
        <v>0</v>
      </c>
      <c r="L1224">
        <f t="shared" ca="1" si="160"/>
        <v>0</v>
      </c>
      <c r="M1224">
        <f t="shared" ca="1" si="160"/>
        <v>0</v>
      </c>
      <c r="N1224">
        <f t="shared" ca="1" si="160"/>
        <v>0</v>
      </c>
      <c r="O1224" t="e">
        <f t="shared" ca="1" si="158"/>
        <v>#N/A</v>
      </c>
      <c r="P1224" t="e">
        <f t="shared" ca="1" si="159"/>
        <v>#N/A</v>
      </c>
    </row>
    <row r="1225" spans="1:16">
      <c r="A1225" t="str">
        <f t="shared" si="153"/>
        <v/>
      </c>
      <c r="B1225" t="e">
        <f t="shared" ca="1" si="154"/>
        <v>#N/A</v>
      </c>
      <c r="E1225">
        <f t="shared" ca="1" si="155"/>
        <v>0</v>
      </c>
      <c r="H1225">
        <f t="shared" ca="1" si="156"/>
        <v>0</v>
      </c>
      <c r="I1225">
        <f t="shared" ca="1" si="157"/>
        <v>0</v>
      </c>
      <c r="J1225">
        <f t="shared" ca="1" si="160"/>
        <v>0</v>
      </c>
      <c r="K1225">
        <f t="shared" ca="1" si="160"/>
        <v>0</v>
      </c>
      <c r="L1225">
        <f t="shared" ca="1" si="160"/>
        <v>0</v>
      </c>
      <c r="M1225">
        <f t="shared" ca="1" si="160"/>
        <v>0</v>
      </c>
      <c r="N1225">
        <f t="shared" ca="1" si="160"/>
        <v>0</v>
      </c>
      <c r="O1225" t="e">
        <f t="shared" ca="1" si="158"/>
        <v>#N/A</v>
      </c>
      <c r="P1225" t="e">
        <f t="shared" ca="1" si="159"/>
        <v>#N/A</v>
      </c>
    </row>
    <row r="1226" spans="1:16">
      <c r="A1226" t="str">
        <f t="shared" si="153"/>
        <v/>
      </c>
      <c r="B1226" t="e">
        <f t="shared" ca="1" si="154"/>
        <v>#N/A</v>
      </c>
      <c r="E1226">
        <f t="shared" ca="1" si="155"/>
        <v>0</v>
      </c>
      <c r="H1226">
        <f t="shared" ca="1" si="156"/>
        <v>0</v>
      </c>
      <c r="I1226">
        <f t="shared" ca="1" si="157"/>
        <v>0</v>
      </c>
      <c r="J1226">
        <f t="shared" ca="1" si="160"/>
        <v>0</v>
      </c>
      <c r="K1226">
        <f t="shared" ca="1" si="160"/>
        <v>0</v>
      </c>
      <c r="L1226">
        <f t="shared" ca="1" si="160"/>
        <v>0</v>
      </c>
      <c r="M1226">
        <f t="shared" ca="1" si="160"/>
        <v>0</v>
      </c>
      <c r="N1226">
        <f t="shared" ca="1" si="160"/>
        <v>0</v>
      </c>
      <c r="O1226" t="e">
        <f t="shared" ca="1" si="158"/>
        <v>#N/A</v>
      </c>
      <c r="P1226" t="e">
        <f t="shared" ca="1" si="159"/>
        <v>#N/A</v>
      </c>
    </row>
    <row r="1227" spans="1:16">
      <c r="A1227" t="str">
        <f t="shared" si="153"/>
        <v/>
      </c>
      <c r="B1227" t="e">
        <f t="shared" ca="1" si="154"/>
        <v>#N/A</v>
      </c>
      <c r="E1227">
        <f t="shared" ca="1" si="155"/>
        <v>0</v>
      </c>
      <c r="H1227">
        <f t="shared" ca="1" si="156"/>
        <v>0</v>
      </c>
      <c r="I1227">
        <f t="shared" ca="1" si="157"/>
        <v>0</v>
      </c>
      <c r="J1227">
        <f t="shared" ca="1" si="160"/>
        <v>0</v>
      </c>
      <c r="K1227">
        <f t="shared" ca="1" si="160"/>
        <v>0</v>
      </c>
      <c r="L1227">
        <f t="shared" ca="1" si="160"/>
        <v>0</v>
      </c>
      <c r="M1227">
        <f t="shared" ca="1" si="160"/>
        <v>0</v>
      </c>
      <c r="N1227">
        <f t="shared" ca="1" si="160"/>
        <v>0</v>
      </c>
      <c r="O1227" t="e">
        <f t="shared" ca="1" si="158"/>
        <v>#N/A</v>
      </c>
      <c r="P1227" t="e">
        <f t="shared" ca="1" si="159"/>
        <v>#N/A</v>
      </c>
    </row>
    <row r="1228" spans="1:16">
      <c r="A1228" t="str">
        <f t="shared" si="153"/>
        <v/>
      </c>
      <c r="B1228" t="e">
        <f t="shared" ca="1" si="154"/>
        <v>#N/A</v>
      </c>
      <c r="E1228">
        <f t="shared" ca="1" si="155"/>
        <v>0</v>
      </c>
      <c r="H1228">
        <f t="shared" ca="1" si="156"/>
        <v>0</v>
      </c>
      <c r="I1228">
        <f t="shared" ca="1" si="157"/>
        <v>0</v>
      </c>
      <c r="J1228">
        <f t="shared" ca="1" si="160"/>
        <v>0</v>
      </c>
      <c r="K1228">
        <f t="shared" ca="1" si="160"/>
        <v>0</v>
      </c>
      <c r="L1228">
        <f t="shared" ca="1" si="160"/>
        <v>0</v>
      </c>
      <c r="M1228">
        <f t="shared" ca="1" si="160"/>
        <v>0</v>
      </c>
      <c r="N1228">
        <f t="shared" ca="1" si="160"/>
        <v>0</v>
      </c>
      <c r="O1228" t="e">
        <f t="shared" ca="1" si="158"/>
        <v>#N/A</v>
      </c>
      <c r="P1228" t="e">
        <f t="shared" ca="1" si="159"/>
        <v>#N/A</v>
      </c>
    </row>
    <row r="1229" spans="1:16">
      <c r="A1229" t="str">
        <f t="shared" si="153"/>
        <v/>
      </c>
      <c r="B1229" t="e">
        <f t="shared" ca="1" si="154"/>
        <v>#N/A</v>
      </c>
      <c r="E1229">
        <f t="shared" ca="1" si="155"/>
        <v>0</v>
      </c>
      <c r="H1229">
        <f t="shared" ca="1" si="156"/>
        <v>0</v>
      </c>
      <c r="I1229">
        <f t="shared" ca="1" si="157"/>
        <v>0</v>
      </c>
      <c r="J1229">
        <f t="shared" ca="1" si="160"/>
        <v>0</v>
      </c>
      <c r="K1229">
        <f t="shared" ca="1" si="160"/>
        <v>0</v>
      </c>
      <c r="L1229">
        <f t="shared" ca="1" si="160"/>
        <v>0</v>
      </c>
      <c r="M1229">
        <f t="shared" ca="1" si="160"/>
        <v>0</v>
      </c>
      <c r="N1229">
        <f t="shared" ca="1" si="160"/>
        <v>0</v>
      </c>
      <c r="O1229" t="e">
        <f t="shared" ca="1" si="158"/>
        <v>#N/A</v>
      </c>
      <c r="P1229" t="e">
        <f t="shared" ca="1" si="159"/>
        <v>#N/A</v>
      </c>
    </row>
    <row r="1230" spans="1:16">
      <c r="A1230" t="str">
        <f t="shared" si="153"/>
        <v/>
      </c>
      <c r="B1230" t="e">
        <f t="shared" ca="1" si="154"/>
        <v>#N/A</v>
      </c>
      <c r="E1230">
        <f t="shared" ca="1" si="155"/>
        <v>0</v>
      </c>
      <c r="H1230">
        <f t="shared" ca="1" si="156"/>
        <v>0</v>
      </c>
      <c r="I1230">
        <f t="shared" ca="1" si="157"/>
        <v>0</v>
      </c>
      <c r="J1230">
        <f t="shared" ca="1" si="160"/>
        <v>0</v>
      </c>
      <c r="K1230">
        <f t="shared" ca="1" si="160"/>
        <v>0</v>
      </c>
      <c r="L1230">
        <f t="shared" ca="1" si="160"/>
        <v>0</v>
      </c>
      <c r="M1230">
        <f t="shared" ca="1" si="160"/>
        <v>0</v>
      </c>
      <c r="N1230">
        <f t="shared" ca="1" si="160"/>
        <v>0</v>
      </c>
      <c r="O1230" t="e">
        <f t="shared" ca="1" si="158"/>
        <v>#N/A</v>
      </c>
      <c r="P1230" t="e">
        <f t="shared" ca="1" si="159"/>
        <v>#N/A</v>
      </c>
    </row>
    <row r="1231" spans="1:16">
      <c r="A1231" t="str">
        <f t="shared" si="153"/>
        <v/>
      </c>
      <c r="B1231" t="e">
        <f t="shared" ca="1" si="154"/>
        <v>#N/A</v>
      </c>
      <c r="E1231">
        <f t="shared" ca="1" si="155"/>
        <v>0</v>
      </c>
      <c r="H1231">
        <f t="shared" ca="1" si="156"/>
        <v>0</v>
      </c>
      <c r="I1231">
        <f t="shared" ca="1" si="157"/>
        <v>0</v>
      </c>
      <c r="J1231">
        <f t="shared" ca="1" si="160"/>
        <v>0</v>
      </c>
      <c r="K1231">
        <f t="shared" ca="1" si="160"/>
        <v>0</v>
      </c>
      <c r="L1231">
        <f t="shared" ca="1" si="160"/>
        <v>0</v>
      </c>
      <c r="M1231">
        <f t="shared" ca="1" si="160"/>
        <v>0</v>
      </c>
      <c r="N1231">
        <f t="shared" ca="1" si="160"/>
        <v>0</v>
      </c>
      <c r="O1231" t="e">
        <f t="shared" ca="1" si="158"/>
        <v>#N/A</v>
      </c>
      <c r="P1231" t="e">
        <f t="shared" ca="1" si="159"/>
        <v>#N/A</v>
      </c>
    </row>
    <row r="1232" spans="1:16">
      <c r="A1232" t="str">
        <f t="shared" ref="A1232:A1295" si="161">MID(D1232,LEN(C1232)+2,LEN(D1232)-LEN(C1232))</f>
        <v/>
      </c>
      <c r="B1232" t="e">
        <f t="shared" ref="B1232:B1295" ca="1" si="162">VLOOKUP(H1232,$A$1:$K$6,11,FALSE)</f>
        <v>#N/A</v>
      </c>
      <c r="E1232">
        <f t="shared" ref="E1232:E1295" ca="1" si="163">IFERROR(VLOOKUP(C1232,INDIRECT($H1232&amp;$O1232),MATCH($A1232,INDIRECT($H1232&amp;$P1232),0),FALSE),0)</f>
        <v>0</v>
      </c>
      <c r="H1232">
        <f t="shared" ref="H1232:H1295" ca="1" si="164">IF(I1232&lt;&gt;0,I1232,IF(J1232&lt;&gt;0,J1232,IF(K1232&lt;&gt;0,K1232,IF(L1232&lt;&gt;0,L1232,IF(M1232&lt;&gt;0,M1232,N1232)))))</f>
        <v>0</v>
      </c>
      <c r="I1232">
        <f t="shared" ref="I1232:I1295" ca="1" si="165">IF(IFERROR(VLOOKUP($C1232,INDIRECT(I$14&amp;"E:E"),1,FALSE),0)&lt;&gt;0,I$14,0)</f>
        <v>0</v>
      </c>
      <c r="J1232">
        <f t="shared" ca="1" si="160"/>
        <v>0</v>
      </c>
      <c r="K1232">
        <f t="shared" ca="1" si="160"/>
        <v>0</v>
      </c>
      <c r="L1232">
        <f t="shared" ca="1" si="160"/>
        <v>0</v>
      </c>
      <c r="M1232">
        <f t="shared" ca="1" si="160"/>
        <v>0</v>
      </c>
      <c r="N1232">
        <f t="shared" ca="1" si="160"/>
        <v>0</v>
      </c>
      <c r="O1232" t="e">
        <f t="shared" ref="O1232:O1295" ca="1" si="166">VLOOKUP($H1232,$G$8:$I$13,2,FALSE)</f>
        <v>#N/A</v>
      </c>
      <c r="P1232" t="e">
        <f t="shared" ref="P1232:P1295" ca="1" si="167">VLOOKUP($H1232,$G$8:$I$13,3,FALSE)</f>
        <v>#N/A</v>
      </c>
    </row>
    <row r="1233" spans="1:16">
      <c r="A1233" t="str">
        <f t="shared" si="161"/>
        <v/>
      </c>
      <c r="B1233" t="e">
        <f t="shared" ca="1" si="162"/>
        <v>#N/A</v>
      </c>
      <c r="E1233">
        <f t="shared" ca="1" si="163"/>
        <v>0</v>
      </c>
      <c r="H1233">
        <f t="shared" ca="1" si="164"/>
        <v>0</v>
      </c>
      <c r="I1233">
        <f t="shared" ca="1" si="165"/>
        <v>0</v>
      </c>
      <c r="J1233">
        <f t="shared" ca="1" si="160"/>
        <v>0</v>
      </c>
      <c r="K1233">
        <f t="shared" ca="1" si="160"/>
        <v>0</v>
      </c>
      <c r="L1233">
        <f t="shared" ca="1" si="160"/>
        <v>0</v>
      </c>
      <c r="M1233">
        <f t="shared" ca="1" si="160"/>
        <v>0</v>
      </c>
      <c r="N1233">
        <f t="shared" ca="1" si="160"/>
        <v>0</v>
      </c>
      <c r="O1233" t="e">
        <f t="shared" ca="1" si="166"/>
        <v>#N/A</v>
      </c>
      <c r="P1233" t="e">
        <f t="shared" ca="1" si="167"/>
        <v>#N/A</v>
      </c>
    </row>
    <row r="1234" spans="1:16">
      <c r="A1234" t="str">
        <f t="shared" si="161"/>
        <v/>
      </c>
      <c r="B1234" t="e">
        <f t="shared" ca="1" si="162"/>
        <v>#N/A</v>
      </c>
      <c r="E1234">
        <f t="shared" ca="1" si="163"/>
        <v>0</v>
      </c>
      <c r="H1234">
        <f t="shared" ca="1" si="164"/>
        <v>0</v>
      </c>
      <c r="I1234">
        <f t="shared" ca="1" si="165"/>
        <v>0</v>
      </c>
      <c r="J1234">
        <f t="shared" ca="1" si="160"/>
        <v>0</v>
      </c>
      <c r="K1234">
        <f t="shared" ca="1" si="160"/>
        <v>0</v>
      </c>
      <c r="L1234">
        <f t="shared" ca="1" si="160"/>
        <v>0</v>
      </c>
      <c r="M1234">
        <f t="shared" ca="1" si="160"/>
        <v>0</v>
      </c>
      <c r="N1234">
        <f t="shared" ca="1" si="160"/>
        <v>0</v>
      </c>
      <c r="O1234" t="e">
        <f t="shared" ca="1" si="166"/>
        <v>#N/A</v>
      </c>
      <c r="P1234" t="e">
        <f t="shared" ca="1" si="167"/>
        <v>#N/A</v>
      </c>
    </row>
    <row r="1235" spans="1:16">
      <c r="A1235" t="str">
        <f t="shared" si="161"/>
        <v/>
      </c>
      <c r="B1235" t="e">
        <f t="shared" ca="1" si="162"/>
        <v>#N/A</v>
      </c>
      <c r="E1235">
        <f t="shared" ca="1" si="163"/>
        <v>0</v>
      </c>
      <c r="H1235">
        <f t="shared" ca="1" si="164"/>
        <v>0</v>
      </c>
      <c r="I1235">
        <f t="shared" ca="1" si="165"/>
        <v>0</v>
      </c>
      <c r="J1235">
        <f t="shared" ca="1" si="160"/>
        <v>0</v>
      </c>
      <c r="K1235">
        <f t="shared" ca="1" si="160"/>
        <v>0</v>
      </c>
      <c r="L1235">
        <f t="shared" ca="1" si="160"/>
        <v>0</v>
      </c>
      <c r="M1235">
        <f t="shared" ca="1" si="160"/>
        <v>0</v>
      </c>
      <c r="N1235">
        <f t="shared" ca="1" si="160"/>
        <v>0</v>
      </c>
      <c r="O1235" t="e">
        <f t="shared" ca="1" si="166"/>
        <v>#N/A</v>
      </c>
      <c r="P1235" t="e">
        <f t="shared" ca="1" si="167"/>
        <v>#N/A</v>
      </c>
    </row>
    <row r="1236" spans="1:16">
      <c r="A1236" t="str">
        <f t="shared" si="161"/>
        <v/>
      </c>
      <c r="B1236" t="e">
        <f t="shared" ca="1" si="162"/>
        <v>#N/A</v>
      </c>
      <c r="E1236">
        <f t="shared" ca="1" si="163"/>
        <v>0</v>
      </c>
      <c r="H1236">
        <f t="shared" ca="1" si="164"/>
        <v>0</v>
      </c>
      <c r="I1236">
        <f t="shared" ca="1" si="165"/>
        <v>0</v>
      </c>
      <c r="J1236">
        <f t="shared" ca="1" si="160"/>
        <v>0</v>
      </c>
      <c r="K1236">
        <f t="shared" ca="1" si="160"/>
        <v>0</v>
      </c>
      <c r="L1236">
        <f t="shared" ca="1" si="160"/>
        <v>0</v>
      </c>
      <c r="M1236">
        <f t="shared" ca="1" si="160"/>
        <v>0</v>
      </c>
      <c r="N1236">
        <f t="shared" ca="1" si="160"/>
        <v>0</v>
      </c>
      <c r="O1236" t="e">
        <f t="shared" ca="1" si="166"/>
        <v>#N/A</v>
      </c>
      <c r="P1236" t="e">
        <f t="shared" ca="1" si="167"/>
        <v>#N/A</v>
      </c>
    </row>
    <row r="1237" spans="1:16">
      <c r="A1237" t="str">
        <f t="shared" si="161"/>
        <v/>
      </c>
      <c r="B1237" t="e">
        <f t="shared" ca="1" si="162"/>
        <v>#N/A</v>
      </c>
      <c r="E1237">
        <f t="shared" ca="1" si="163"/>
        <v>0</v>
      </c>
      <c r="H1237">
        <f t="shared" ca="1" si="164"/>
        <v>0</v>
      </c>
      <c r="I1237">
        <f t="shared" ca="1" si="165"/>
        <v>0</v>
      </c>
      <c r="J1237">
        <f t="shared" ca="1" si="160"/>
        <v>0</v>
      </c>
      <c r="K1237">
        <f t="shared" ca="1" si="160"/>
        <v>0</v>
      </c>
      <c r="L1237">
        <f t="shared" ca="1" si="160"/>
        <v>0</v>
      </c>
      <c r="M1237">
        <f t="shared" ca="1" si="160"/>
        <v>0</v>
      </c>
      <c r="N1237">
        <f t="shared" ca="1" si="160"/>
        <v>0</v>
      </c>
      <c r="O1237" t="e">
        <f t="shared" ca="1" si="166"/>
        <v>#N/A</v>
      </c>
      <c r="P1237" t="e">
        <f t="shared" ca="1" si="167"/>
        <v>#N/A</v>
      </c>
    </row>
    <row r="1238" spans="1:16">
      <c r="A1238" t="str">
        <f t="shared" si="161"/>
        <v/>
      </c>
      <c r="B1238" t="e">
        <f t="shared" ca="1" si="162"/>
        <v>#N/A</v>
      </c>
      <c r="E1238">
        <f t="shared" ca="1" si="163"/>
        <v>0</v>
      </c>
      <c r="H1238">
        <f t="shared" ca="1" si="164"/>
        <v>0</v>
      </c>
      <c r="I1238">
        <f t="shared" ca="1" si="165"/>
        <v>0</v>
      </c>
      <c r="J1238">
        <f t="shared" ca="1" si="160"/>
        <v>0</v>
      </c>
      <c r="K1238">
        <f t="shared" ca="1" si="160"/>
        <v>0</v>
      </c>
      <c r="L1238">
        <f t="shared" ca="1" si="160"/>
        <v>0</v>
      </c>
      <c r="M1238">
        <f t="shared" ca="1" si="160"/>
        <v>0</v>
      </c>
      <c r="N1238">
        <f t="shared" ca="1" si="160"/>
        <v>0</v>
      </c>
      <c r="O1238" t="e">
        <f t="shared" ca="1" si="166"/>
        <v>#N/A</v>
      </c>
      <c r="P1238" t="e">
        <f t="shared" ca="1" si="167"/>
        <v>#N/A</v>
      </c>
    </row>
    <row r="1239" spans="1:16">
      <c r="A1239" t="str">
        <f t="shared" si="161"/>
        <v/>
      </c>
      <c r="B1239" t="e">
        <f t="shared" ca="1" si="162"/>
        <v>#N/A</v>
      </c>
      <c r="E1239">
        <f t="shared" ca="1" si="163"/>
        <v>0</v>
      </c>
      <c r="H1239">
        <f t="shared" ca="1" si="164"/>
        <v>0</v>
      </c>
      <c r="I1239">
        <f t="shared" ca="1" si="165"/>
        <v>0</v>
      </c>
      <c r="J1239">
        <f t="shared" ca="1" si="160"/>
        <v>0</v>
      </c>
      <c r="K1239">
        <f t="shared" ca="1" si="160"/>
        <v>0</v>
      </c>
      <c r="L1239">
        <f t="shared" ca="1" si="160"/>
        <v>0</v>
      </c>
      <c r="M1239">
        <f t="shared" ca="1" si="160"/>
        <v>0</v>
      </c>
      <c r="N1239">
        <f t="shared" ca="1" si="160"/>
        <v>0</v>
      </c>
      <c r="O1239" t="e">
        <f t="shared" ca="1" si="166"/>
        <v>#N/A</v>
      </c>
      <c r="P1239" t="e">
        <f t="shared" ca="1" si="167"/>
        <v>#N/A</v>
      </c>
    </row>
    <row r="1240" spans="1:16">
      <c r="A1240" t="str">
        <f t="shared" si="161"/>
        <v/>
      </c>
      <c r="B1240" t="e">
        <f t="shared" ca="1" si="162"/>
        <v>#N/A</v>
      </c>
      <c r="E1240">
        <f t="shared" ca="1" si="163"/>
        <v>0</v>
      </c>
      <c r="H1240">
        <f t="shared" ca="1" si="164"/>
        <v>0</v>
      </c>
      <c r="I1240">
        <f t="shared" ca="1" si="165"/>
        <v>0</v>
      </c>
      <c r="J1240">
        <f t="shared" ca="1" si="160"/>
        <v>0</v>
      </c>
      <c r="K1240">
        <f t="shared" ca="1" si="160"/>
        <v>0</v>
      </c>
      <c r="L1240">
        <f t="shared" ca="1" si="160"/>
        <v>0</v>
      </c>
      <c r="M1240">
        <f t="shared" ca="1" si="160"/>
        <v>0</v>
      </c>
      <c r="N1240">
        <f t="shared" ca="1" si="160"/>
        <v>0</v>
      </c>
      <c r="O1240" t="e">
        <f t="shared" ca="1" si="166"/>
        <v>#N/A</v>
      </c>
      <c r="P1240" t="e">
        <f t="shared" ca="1" si="167"/>
        <v>#N/A</v>
      </c>
    </row>
    <row r="1241" spans="1:16">
      <c r="A1241" t="str">
        <f t="shared" si="161"/>
        <v/>
      </c>
      <c r="B1241" t="e">
        <f t="shared" ca="1" si="162"/>
        <v>#N/A</v>
      </c>
      <c r="E1241">
        <f t="shared" ca="1" si="163"/>
        <v>0</v>
      </c>
      <c r="H1241">
        <f t="shared" ca="1" si="164"/>
        <v>0</v>
      </c>
      <c r="I1241">
        <f t="shared" ca="1" si="165"/>
        <v>0</v>
      </c>
      <c r="J1241">
        <f t="shared" ca="1" si="160"/>
        <v>0</v>
      </c>
      <c r="K1241">
        <f t="shared" ca="1" si="160"/>
        <v>0</v>
      </c>
      <c r="L1241">
        <f t="shared" ca="1" si="160"/>
        <v>0</v>
      </c>
      <c r="M1241">
        <f t="shared" ca="1" si="160"/>
        <v>0</v>
      </c>
      <c r="N1241">
        <f t="shared" ca="1" si="160"/>
        <v>0</v>
      </c>
      <c r="O1241" t="e">
        <f t="shared" ca="1" si="166"/>
        <v>#N/A</v>
      </c>
      <c r="P1241" t="e">
        <f t="shared" ca="1" si="167"/>
        <v>#N/A</v>
      </c>
    </row>
    <row r="1242" spans="1:16">
      <c r="A1242" t="str">
        <f t="shared" si="161"/>
        <v/>
      </c>
      <c r="B1242" t="e">
        <f t="shared" ca="1" si="162"/>
        <v>#N/A</v>
      </c>
      <c r="E1242">
        <f t="shared" ca="1" si="163"/>
        <v>0</v>
      </c>
      <c r="H1242">
        <f t="shared" ca="1" si="164"/>
        <v>0</v>
      </c>
      <c r="I1242">
        <f t="shared" ca="1" si="165"/>
        <v>0</v>
      </c>
      <c r="J1242">
        <f t="shared" ca="1" si="160"/>
        <v>0</v>
      </c>
      <c r="K1242">
        <f t="shared" ca="1" si="160"/>
        <v>0</v>
      </c>
      <c r="L1242">
        <f t="shared" ca="1" si="160"/>
        <v>0</v>
      </c>
      <c r="M1242">
        <f t="shared" ca="1" si="160"/>
        <v>0</v>
      </c>
      <c r="N1242">
        <f t="shared" ca="1" si="160"/>
        <v>0</v>
      </c>
      <c r="O1242" t="e">
        <f t="shared" ca="1" si="166"/>
        <v>#N/A</v>
      </c>
      <c r="P1242" t="e">
        <f t="shared" ca="1" si="167"/>
        <v>#N/A</v>
      </c>
    </row>
    <row r="1243" spans="1:16">
      <c r="A1243" t="str">
        <f t="shared" si="161"/>
        <v/>
      </c>
      <c r="B1243" t="e">
        <f t="shared" ca="1" si="162"/>
        <v>#N/A</v>
      </c>
      <c r="E1243">
        <f t="shared" ca="1" si="163"/>
        <v>0</v>
      </c>
      <c r="H1243">
        <f t="shared" ca="1" si="164"/>
        <v>0</v>
      </c>
      <c r="I1243">
        <f t="shared" ca="1" si="165"/>
        <v>0</v>
      </c>
      <c r="J1243">
        <f t="shared" ca="1" si="160"/>
        <v>0</v>
      </c>
      <c r="K1243">
        <f t="shared" ca="1" si="160"/>
        <v>0</v>
      </c>
      <c r="L1243">
        <f t="shared" ca="1" si="160"/>
        <v>0</v>
      </c>
      <c r="M1243">
        <f t="shared" ca="1" si="160"/>
        <v>0</v>
      </c>
      <c r="N1243">
        <f t="shared" ca="1" si="160"/>
        <v>0</v>
      </c>
      <c r="O1243" t="e">
        <f t="shared" ca="1" si="166"/>
        <v>#N/A</v>
      </c>
      <c r="P1243" t="e">
        <f t="shared" ca="1" si="167"/>
        <v>#N/A</v>
      </c>
    </row>
    <row r="1244" spans="1:16">
      <c r="A1244" t="str">
        <f t="shared" si="161"/>
        <v/>
      </c>
      <c r="B1244" t="e">
        <f t="shared" ca="1" si="162"/>
        <v>#N/A</v>
      </c>
      <c r="E1244">
        <f t="shared" ca="1" si="163"/>
        <v>0</v>
      </c>
      <c r="H1244">
        <f t="shared" ca="1" si="164"/>
        <v>0</v>
      </c>
      <c r="I1244">
        <f t="shared" ca="1" si="165"/>
        <v>0</v>
      </c>
      <c r="J1244">
        <f t="shared" ca="1" si="160"/>
        <v>0</v>
      </c>
      <c r="K1244">
        <f t="shared" ca="1" si="160"/>
        <v>0</v>
      </c>
      <c r="L1244">
        <f t="shared" ca="1" si="160"/>
        <v>0</v>
      </c>
      <c r="M1244">
        <f t="shared" ca="1" si="160"/>
        <v>0</v>
      </c>
      <c r="N1244">
        <f t="shared" ca="1" si="160"/>
        <v>0</v>
      </c>
      <c r="O1244" t="e">
        <f t="shared" ca="1" si="166"/>
        <v>#N/A</v>
      </c>
      <c r="P1244" t="e">
        <f t="shared" ca="1" si="167"/>
        <v>#N/A</v>
      </c>
    </row>
    <row r="1245" spans="1:16">
      <c r="A1245" t="str">
        <f t="shared" si="161"/>
        <v/>
      </c>
      <c r="B1245" t="e">
        <f t="shared" ca="1" si="162"/>
        <v>#N/A</v>
      </c>
      <c r="E1245">
        <f t="shared" ca="1" si="163"/>
        <v>0</v>
      </c>
      <c r="H1245">
        <f t="shared" ca="1" si="164"/>
        <v>0</v>
      </c>
      <c r="I1245">
        <f t="shared" ca="1" si="165"/>
        <v>0</v>
      </c>
      <c r="J1245">
        <f t="shared" ca="1" si="160"/>
        <v>0</v>
      </c>
      <c r="K1245">
        <f t="shared" ca="1" si="160"/>
        <v>0</v>
      </c>
      <c r="L1245">
        <f t="shared" ca="1" si="160"/>
        <v>0</v>
      </c>
      <c r="M1245">
        <f t="shared" ca="1" si="160"/>
        <v>0</v>
      </c>
      <c r="N1245">
        <f t="shared" ca="1" si="160"/>
        <v>0</v>
      </c>
      <c r="O1245" t="e">
        <f t="shared" ca="1" si="166"/>
        <v>#N/A</v>
      </c>
      <c r="P1245" t="e">
        <f t="shared" ca="1" si="167"/>
        <v>#N/A</v>
      </c>
    </row>
    <row r="1246" spans="1:16">
      <c r="A1246" t="str">
        <f t="shared" si="161"/>
        <v/>
      </c>
      <c r="B1246" t="e">
        <f t="shared" ca="1" si="162"/>
        <v>#N/A</v>
      </c>
      <c r="E1246">
        <f t="shared" ca="1" si="163"/>
        <v>0</v>
      </c>
      <c r="H1246">
        <f t="shared" ca="1" si="164"/>
        <v>0</v>
      </c>
      <c r="I1246">
        <f t="shared" ca="1" si="165"/>
        <v>0</v>
      </c>
      <c r="J1246">
        <f t="shared" ca="1" si="160"/>
        <v>0</v>
      </c>
      <c r="K1246">
        <f t="shared" ca="1" si="160"/>
        <v>0</v>
      </c>
      <c r="L1246">
        <f t="shared" ca="1" si="160"/>
        <v>0</v>
      </c>
      <c r="M1246">
        <f t="shared" ca="1" si="160"/>
        <v>0</v>
      </c>
      <c r="N1246">
        <f t="shared" ca="1" si="160"/>
        <v>0</v>
      </c>
      <c r="O1246" t="e">
        <f t="shared" ca="1" si="166"/>
        <v>#N/A</v>
      </c>
      <c r="P1246" t="e">
        <f t="shared" ca="1" si="167"/>
        <v>#N/A</v>
      </c>
    </row>
    <row r="1247" spans="1:16">
      <c r="A1247" t="str">
        <f t="shared" si="161"/>
        <v/>
      </c>
      <c r="B1247" t="e">
        <f t="shared" ca="1" si="162"/>
        <v>#N/A</v>
      </c>
      <c r="E1247">
        <f t="shared" ca="1" si="163"/>
        <v>0</v>
      </c>
      <c r="H1247">
        <f t="shared" ca="1" si="164"/>
        <v>0</v>
      </c>
      <c r="I1247">
        <f t="shared" ca="1" si="165"/>
        <v>0</v>
      </c>
      <c r="J1247">
        <f t="shared" ca="1" si="160"/>
        <v>0</v>
      </c>
      <c r="K1247">
        <f t="shared" ca="1" si="160"/>
        <v>0</v>
      </c>
      <c r="L1247">
        <f t="shared" ca="1" si="160"/>
        <v>0</v>
      </c>
      <c r="M1247">
        <f t="shared" ca="1" si="160"/>
        <v>0</v>
      </c>
      <c r="N1247">
        <f t="shared" ca="1" si="160"/>
        <v>0</v>
      </c>
      <c r="O1247" t="e">
        <f t="shared" ca="1" si="166"/>
        <v>#N/A</v>
      </c>
      <c r="P1247" t="e">
        <f t="shared" ca="1" si="167"/>
        <v>#N/A</v>
      </c>
    </row>
    <row r="1248" spans="1:16">
      <c r="A1248" t="str">
        <f t="shared" si="161"/>
        <v/>
      </c>
      <c r="B1248" t="e">
        <f t="shared" ca="1" si="162"/>
        <v>#N/A</v>
      </c>
      <c r="E1248">
        <f t="shared" ca="1" si="163"/>
        <v>0</v>
      </c>
      <c r="H1248">
        <f t="shared" ca="1" si="164"/>
        <v>0</v>
      </c>
      <c r="I1248">
        <f t="shared" ca="1" si="165"/>
        <v>0</v>
      </c>
      <c r="J1248">
        <f t="shared" ca="1" si="160"/>
        <v>0</v>
      </c>
      <c r="K1248">
        <f t="shared" ca="1" si="160"/>
        <v>0</v>
      </c>
      <c r="L1248">
        <f t="shared" ca="1" si="160"/>
        <v>0</v>
      </c>
      <c r="M1248">
        <f t="shared" ca="1" si="160"/>
        <v>0</v>
      </c>
      <c r="N1248">
        <f t="shared" ca="1" si="160"/>
        <v>0</v>
      </c>
      <c r="O1248" t="e">
        <f t="shared" ca="1" si="166"/>
        <v>#N/A</v>
      </c>
      <c r="P1248" t="e">
        <f t="shared" ca="1" si="167"/>
        <v>#N/A</v>
      </c>
    </row>
    <row r="1249" spans="1:16">
      <c r="A1249" t="str">
        <f t="shared" si="161"/>
        <v/>
      </c>
      <c r="B1249" t="e">
        <f t="shared" ca="1" si="162"/>
        <v>#N/A</v>
      </c>
      <c r="E1249">
        <f t="shared" ca="1" si="163"/>
        <v>0</v>
      </c>
      <c r="H1249">
        <f t="shared" ca="1" si="164"/>
        <v>0</v>
      </c>
      <c r="I1249">
        <f t="shared" ca="1" si="165"/>
        <v>0</v>
      </c>
      <c r="J1249">
        <f t="shared" ca="1" si="160"/>
        <v>0</v>
      </c>
      <c r="K1249">
        <f t="shared" ca="1" si="160"/>
        <v>0</v>
      </c>
      <c r="L1249">
        <f t="shared" ca="1" si="160"/>
        <v>0</v>
      </c>
      <c r="M1249">
        <f t="shared" ca="1" si="160"/>
        <v>0</v>
      </c>
      <c r="N1249">
        <f t="shared" ca="1" si="160"/>
        <v>0</v>
      </c>
      <c r="O1249" t="e">
        <f t="shared" ca="1" si="166"/>
        <v>#N/A</v>
      </c>
      <c r="P1249" t="e">
        <f t="shared" ca="1" si="167"/>
        <v>#N/A</v>
      </c>
    </row>
    <row r="1250" spans="1:16">
      <c r="A1250" t="str">
        <f t="shared" si="161"/>
        <v/>
      </c>
      <c r="B1250" t="e">
        <f t="shared" ca="1" si="162"/>
        <v>#N/A</v>
      </c>
      <c r="E1250">
        <f t="shared" ca="1" si="163"/>
        <v>0</v>
      </c>
      <c r="H1250">
        <f t="shared" ca="1" si="164"/>
        <v>0</v>
      </c>
      <c r="I1250">
        <f t="shared" ca="1" si="165"/>
        <v>0</v>
      </c>
      <c r="J1250">
        <f t="shared" ca="1" si="160"/>
        <v>0</v>
      </c>
      <c r="K1250">
        <f t="shared" ca="1" si="160"/>
        <v>0</v>
      </c>
      <c r="L1250">
        <f t="shared" ca="1" si="160"/>
        <v>0</v>
      </c>
      <c r="M1250">
        <f t="shared" ca="1" si="160"/>
        <v>0</v>
      </c>
      <c r="N1250">
        <f t="shared" ca="1" si="160"/>
        <v>0</v>
      </c>
      <c r="O1250" t="e">
        <f t="shared" ca="1" si="166"/>
        <v>#N/A</v>
      </c>
      <c r="P1250" t="e">
        <f t="shared" ca="1" si="167"/>
        <v>#N/A</v>
      </c>
    </row>
    <row r="1251" spans="1:16">
      <c r="A1251" t="str">
        <f t="shared" si="161"/>
        <v/>
      </c>
      <c r="B1251" t="e">
        <f t="shared" ca="1" si="162"/>
        <v>#N/A</v>
      </c>
      <c r="E1251">
        <f t="shared" ca="1" si="163"/>
        <v>0</v>
      </c>
      <c r="H1251">
        <f t="shared" ca="1" si="164"/>
        <v>0</v>
      </c>
      <c r="I1251">
        <f t="shared" ca="1" si="165"/>
        <v>0</v>
      </c>
      <c r="J1251">
        <f t="shared" ca="1" si="160"/>
        <v>0</v>
      </c>
      <c r="K1251">
        <f t="shared" ca="1" si="160"/>
        <v>0</v>
      </c>
      <c r="L1251">
        <f t="shared" ca="1" si="160"/>
        <v>0</v>
      </c>
      <c r="M1251">
        <f t="shared" ca="1" si="160"/>
        <v>0</v>
      </c>
      <c r="N1251">
        <f t="shared" ca="1" si="160"/>
        <v>0</v>
      </c>
      <c r="O1251" t="e">
        <f t="shared" ca="1" si="166"/>
        <v>#N/A</v>
      </c>
      <c r="P1251" t="e">
        <f t="shared" ca="1" si="167"/>
        <v>#N/A</v>
      </c>
    </row>
    <row r="1252" spans="1:16">
      <c r="A1252" t="str">
        <f t="shared" si="161"/>
        <v/>
      </c>
      <c r="B1252" t="e">
        <f t="shared" ca="1" si="162"/>
        <v>#N/A</v>
      </c>
      <c r="E1252">
        <f t="shared" ca="1" si="163"/>
        <v>0</v>
      </c>
      <c r="H1252">
        <f t="shared" ca="1" si="164"/>
        <v>0</v>
      </c>
      <c r="I1252">
        <f t="shared" ca="1" si="165"/>
        <v>0</v>
      </c>
      <c r="J1252">
        <f t="shared" ca="1" si="160"/>
        <v>0</v>
      </c>
      <c r="K1252">
        <f t="shared" ca="1" si="160"/>
        <v>0</v>
      </c>
      <c r="L1252">
        <f t="shared" ca="1" si="160"/>
        <v>0</v>
      </c>
      <c r="M1252">
        <f t="shared" ca="1" si="160"/>
        <v>0</v>
      </c>
      <c r="N1252">
        <f t="shared" ca="1" si="160"/>
        <v>0</v>
      </c>
      <c r="O1252" t="e">
        <f t="shared" ca="1" si="166"/>
        <v>#N/A</v>
      </c>
      <c r="P1252" t="e">
        <f t="shared" ca="1" si="167"/>
        <v>#N/A</v>
      </c>
    </row>
    <row r="1253" spans="1:16">
      <c r="A1253" t="str">
        <f t="shared" si="161"/>
        <v/>
      </c>
      <c r="B1253" t="e">
        <f t="shared" ca="1" si="162"/>
        <v>#N/A</v>
      </c>
      <c r="E1253">
        <f t="shared" ca="1" si="163"/>
        <v>0</v>
      </c>
      <c r="H1253">
        <f t="shared" ca="1" si="164"/>
        <v>0</v>
      </c>
      <c r="I1253">
        <f t="shared" ca="1" si="165"/>
        <v>0</v>
      </c>
      <c r="J1253">
        <f t="shared" ca="1" si="160"/>
        <v>0</v>
      </c>
      <c r="K1253">
        <f t="shared" ca="1" si="160"/>
        <v>0</v>
      </c>
      <c r="L1253">
        <f t="shared" ca="1" si="160"/>
        <v>0</v>
      </c>
      <c r="M1253">
        <f t="shared" ca="1" si="160"/>
        <v>0</v>
      </c>
      <c r="N1253">
        <f t="shared" ca="1" si="160"/>
        <v>0</v>
      </c>
      <c r="O1253" t="e">
        <f t="shared" ca="1" si="166"/>
        <v>#N/A</v>
      </c>
      <c r="P1253" t="e">
        <f t="shared" ca="1" si="167"/>
        <v>#N/A</v>
      </c>
    </row>
    <row r="1254" spans="1:16">
      <c r="A1254" t="str">
        <f t="shared" si="161"/>
        <v/>
      </c>
      <c r="B1254" t="e">
        <f t="shared" ca="1" si="162"/>
        <v>#N/A</v>
      </c>
      <c r="E1254">
        <f t="shared" ca="1" si="163"/>
        <v>0</v>
      </c>
      <c r="H1254">
        <f t="shared" ca="1" si="164"/>
        <v>0</v>
      </c>
      <c r="I1254">
        <f t="shared" ca="1" si="165"/>
        <v>0</v>
      </c>
      <c r="J1254">
        <f t="shared" ca="1" si="160"/>
        <v>0</v>
      </c>
      <c r="K1254">
        <f t="shared" ca="1" si="160"/>
        <v>0</v>
      </c>
      <c r="L1254">
        <f t="shared" ca="1" si="160"/>
        <v>0</v>
      </c>
      <c r="M1254">
        <f t="shared" ca="1" si="160"/>
        <v>0</v>
      </c>
      <c r="N1254">
        <f t="shared" ca="1" si="160"/>
        <v>0</v>
      </c>
      <c r="O1254" t="e">
        <f t="shared" ca="1" si="166"/>
        <v>#N/A</v>
      </c>
      <c r="P1254" t="e">
        <f t="shared" ca="1" si="167"/>
        <v>#N/A</v>
      </c>
    </row>
    <row r="1255" spans="1:16">
      <c r="A1255" t="str">
        <f t="shared" si="161"/>
        <v/>
      </c>
      <c r="B1255" t="e">
        <f t="shared" ca="1" si="162"/>
        <v>#N/A</v>
      </c>
      <c r="E1255">
        <f t="shared" ca="1" si="163"/>
        <v>0</v>
      </c>
      <c r="H1255">
        <f t="shared" ca="1" si="164"/>
        <v>0</v>
      </c>
      <c r="I1255">
        <f t="shared" ca="1" si="165"/>
        <v>0</v>
      </c>
      <c r="J1255">
        <f t="shared" ref="J1255:N1305" ca="1" si="168">IF(IFERROR(VLOOKUP($C1255,INDIRECT(J$14&amp;"D:D"),1,FALSE),0)&lt;&gt;0,J$14,0)</f>
        <v>0</v>
      </c>
      <c r="K1255">
        <f t="shared" ca="1" si="168"/>
        <v>0</v>
      </c>
      <c r="L1255">
        <f t="shared" ca="1" si="168"/>
        <v>0</v>
      </c>
      <c r="M1255">
        <f t="shared" ca="1" si="168"/>
        <v>0</v>
      </c>
      <c r="N1255">
        <f t="shared" ca="1" si="168"/>
        <v>0</v>
      </c>
      <c r="O1255" t="e">
        <f t="shared" ca="1" si="166"/>
        <v>#N/A</v>
      </c>
      <c r="P1255" t="e">
        <f t="shared" ca="1" si="167"/>
        <v>#N/A</v>
      </c>
    </row>
    <row r="1256" spans="1:16">
      <c r="A1256" t="str">
        <f t="shared" si="161"/>
        <v/>
      </c>
      <c r="B1256" t="e">
        <f t="shared" ca="1" si="162"/>
        <v>#N/A</v>
      </c>
      <c r="E1256">
        <f t="shared" ca="1" si="163"/>
        <v>0</v>
      </c>
      <c r="H1256">
        <f t="shared" ca="1" si="164"/>
        <v>0</v>
      </c>
      <c r="I1256">
        <f t="shared" ca="1" si="165"/>
        <v>0</v>
      </c>
      <c r="J1256">
        <f t="shared" ca="1" si="168"/>
        <v>0</v>
      </c>
      <c r="K1256">
        <f t="shared" ca="1" si="168"/>
        <v>0</v>
      </c>
      <c r="L1256">
        <f t="shared" ca="1" si="168"/>
        <v>0</v>
      </c>
      <c r="M1256">
        <f t="shared" ca="1" si="168"/>
        <v>0</v>
      </c>
      <c r="N1256">
        <f t="shared" ca="1" si="168"/>
        <v>0</v>
      </c>
      <c r="O1256" t="e">
        <f t="shared" ca="1" si="166"/>
        <v>#N/A</v>
      </c>
      <c r="P1256" t="e">
        <f t="shared" ca="1" si="167"/>
        <v>#N/A</v>
      </c>
    </row>
    <row r="1257" spans="1:16">
      <c r="A1257" t="str">
        <f t="shared" si="161"/>
        <v/>
      </c>
      <c r="B1257" t="e">
        <f t="shared" ca="1" si="162"/>
        <v>#N/A</v>
      </c>
      <c r="E1257">
        <f t="shared" ca="1" si="163"/>
        <v>0</v>
      </c>
      <c r="H1257">
        <f t="shared" ca="1" si="164"/>
        <v>0</v>
      </c>
      <c r="I1257">
        <f t="shared" ca="1" si="165"/>
        <v>0</v>
      </c>
      <c r="J1257">
        <f t="shared" ca="1" si="168"/>
        <v>0</v>
      </c>
      <c r="K1257">
        <f t="shared" ca="1" si="168"/>
        <v>0</v>
      </c>
      <c r="L1257">
        <f t="shared" ca="1" si="168"/>
        <v>0</v>
      </c>
      <c r="M1257">
        <f t="shared" ca="1" si="168"/>
        <v>0</v>
      </c>
      <c r="N1257">
        <f t="shared" ca="1" si="168"/>
        <v>0</v>
      </c>
      <c r="O1257" t="e">
        <f t="shared" ca="1" si="166"/>
        <v>#N/A</v>
      </c>
      <c r="P1257" t="e">
        <f t="shared" ca="1" si="167"/>
        <v>#N/A</v>
      </c>
    </row>
    <row r="1258" spans="1:16">
      <c r="A1258" t="str">
        <f t="shared" si="161"/>
        <v/>
      </c>
      <c r="B1258" t="e">
        <f t="shared" ca="1" si="162"/>
        <v>#N/A</v>
      </c>
      <c r="E1258">
        <f t="shared" ca="1" si="163"/>
        <v>0</v>
      </c>
      <c r="H1258">
        <f t="shared" ca="1" si="164"/>
        <v>0</v>
      </c>
      <c r="I1258">
        <f t="shared" ca="1" si="165"/>
        <v>0</v>
      </c>
      <c r="J1258">
        <f t="shared" ca="1" si="168"/>
        <v>0</v>
      </c>
      <c r="K1258">
        <f t="shared" ca="1" si="168"/>
        <v>0</v>
      </c>
      <c r="L1258">
        <f t="shared" ca="1" si="168"/>
        <v>0</v>
      </c>
      <c r="M1258">
        <f t="shared" ca="1" si="168"/>
        <v>0</v>
      </c>
      <c r="N1258">
        <f t="shared" ca="1" si="168"/>
        <v>0</v>
      </c>
      <c r="O1258" t="e">
        <f t="shared" ca="1" si="166"/>
        <v>#N/A</v>
      </c>
      <c r="P1258" t="e">
        <f t="shared" ca="1" si="167"/>
        <v>#N/A</v>
      </c>
    </row>
    <row r="1259" spans="1:16">
      <c r="A1259" t="str">
        <f t="shared" si="161"/>
        <v/>
      </c>
      <c r="B1259" t="e">
        <f t="shared" ca="1" si="162"/>
        <v>#N/A</v>
      </c>
      <c r="E1259">
        <f t="shared" ca="1" si="163"/>
        <v>0</v>
      </c>
      <c r="H1259">
        <f t="shared" ca="1" si="164"/>
        <v>0</v>
      </c>
      <c r="I1259">
        <f t="shared" ca="1" si="165"/>
        <v>0</v>
      </c>
      <c r="J1259">
        <f t="shared" ca="1" si="168"/>
        <v>0</v>
      </c>
      <c r="K1259">
        <f t="shared" ca="1" si="168"/>
        <v>0</v>
      </c>
      <c r="L1259">
        <f t="shared" ca="1" si="168"/>
        <v>0</v>
      </c>
      <c r="M1259">
        <f t="shared" ca="1" si="168"/>
        <v>0</v>
      </c>
      <c r="N1259">
        <f t="shared" ca="1" si="168"/>
        <v>0</v>
      </c>
      <c r="O1259" t="e">
        <f t="shared" ca="1" si="166"/>
        <v>#N/A</v>
      </c>
      <c r="P1259" t="e">
        <f t="shared" ca="1" si="167"/>
        <v>#N/A</v>
      </c>
    </row>
    <row r="1260" spans="1:16">
      <c r="A1260" t="str">
        <f t="shared" si="161"/>
        <v/>
      </c>
      <c r="B1260" t="e">
        <f t="shared" ca="1" si="162"/>
        <v>#N/A</v>
      </c>
      <c r="E1260">
        <f t="shared" ca="1" si="163"/>
        <v>0</v>
      </c>
      <c r="H1260">
        <f t="shared" ca="1" si="164"/>
        <v>0</v>
      </c>
      <c r="I1260">
        <f t="shared" ca="1" si="165"/>
        <v>0</v>
      </c>
      <c r="J1260">
        <f t="shared" ca="1" si="168"/>
        <v>0</v>
      </c>
      <c r="K1260">
        <f t="shared" ca="1" si="168"/>
        <v>0</v>
      </c>
      <c r="L1260">
        <f t="shared" ca="1" si="168"/>
        <v>0</v>
      </c>
      <c r="M1260">
        <f t="shared" ca="1" si="168"/>
        <v>0</v>
      </c>
      <c r="N1260">
        <f t="shared" ca="1" si="168"/>
        <v>0</v>
      </c>
      <c r="O1260" t="e">
        <f t="shared" ca="1" si="166"/>
        <v>#N/A</v>
      </c>
      <c r="P1260" t="e">
        <f t="shared" ca="1" si="167"/>
        <v>#N/A</v>
      </c>
    </row>
    <row r="1261" spans="1:16">
      <c r="A1261" t="str">
        <f t="shared" si="161"/>
        <v/>
      </c>
      <c r="B1261" t="e">
        <f t="shared" ca="1" si="162"/>
        <v>#N/A</v>
      </c>
      <c r="E1261">
        <f t="shared" ca="1" si="163"/>
        <v>0</v>
      </c>
      <c r="H1261">
        <f t="shared" ca="1" si="164"/>
        <v>0</v>
      </c>
      <c r="I1261">
        <f t="shared" ca="1" si="165"/>
        <v>0</v>
      </c>
      <c r="J1261">
        <f t="shared" ca="1" si="168"/>
        <v>0</v>
      </c>
      <c r="K1261">
        <f t="shared" ca="1" si="168"/>
        <v>0</v>
      </c>
      <c r="L1261">
        <f t="shared" ca="1" si="168"/>
        <v>0</v>
      </c>
      <c r="M1261">
        <f t="shared" ca="1" si="168"/>
        <v>0</v>
      </c>
      <c r="N1261">
        <f t="shared" ca="1" si="168"/>
        <v>0</v>
      </c>
      <c r="O1261" t="e">
        <f t="shared" ca="1" si="166"/>
        <v>#N/A</v>
      </c>
      <c r="P1261" t="e">
        <f t="shared" ca="1" si="167"/>
        <v>#N/A</v>
      </c>
    </row>
    <row r="1262" spans="1:16">
      <c r="A1262" t="str">
        <f t="shared" si="161"/>
        <v/>
      </c>
      <c r="B1262" t="e">
        <f t="shared" ca="1" si="162"/>
        <v>#N/A</v>
      </c>
      <c r="E1262">
        <f t="shared" ca="1" si="163"/>
        <v>0</v>
      </c>
      <c r="H1262">
        <f t="shared" ca="1" si="164"/>
        <v>0</v>
      </c>
      <c r="I1262">
        <f t="shared" ca="1" si="165"/>
        <v>0</v>
      </c>
      <c r="J1262">
        <f t="shared" ca="1" si="168"/>
        <v>0</v>
      </c>
      <c r="K1262">
        <f t="shared" ca="1" si="168"/>
        <v>0</v>
      </c>
      <c r="L1262">
        <f t="shared" ca="1" si="168"/>
        <v>0</v>
      </c>
      <c r="M1262">
        <f t="shared" ca="1" si="168"/>
        <v>0</v>
      </c>
      <c r="N1262">
        <f t="shared" ca="1" si="168"/>
        <v>0</v>
      </c>
      <c r="O1262" t="e">
        <f t="shared" ca="1" si="166"/>
        <v>#N/A</v>
      </c>
      <c r="P1262" t="e">
        <f t="shared" ca="1" si="167"/>
        <v>#N/A</v>
      </c>
    </row>
    <row r="1263" spans="1:16">
      <c r="A1263" t="str">
        <f t="shared" si="161"/>
        <v/>
      </c>
      <c r="B1263" t="e">
        <f t="shared" ca="1" si="162"/>
        <v>#N/A</v>
      </c>
      <c r="E1263">
        <f t="shared" ca="1" si="163"/>
        <v>0</v>
      </c>
      <c r="H1263">
        <f t="shared" ca="1" si="164"/>
        <v>0</v>
      </c>
      <c r="I1263">
        <f t="shared" ca="1" si="165"/>
        <v>0</v>
      </c>
      <c r="J1263">
        <f t="shared" ca="1" si="168"/>
        <v>0</v>
      </c>
      <c r="K1263">
        <f t="shared" ca="1" si="168"/>
        <v>0</v>
      </c>
      <c r="L1263">
        <f t="shared" ca="1" si="168"/>
        <v>0</v>
      </c>
      <c r="M1263">
        <f t="shared" ca="1" si="168"/>
        <v>0</v>
      </c>
      <c r="N1263">
        <f t="shared" ca="1" si="168"/>
        <v>0</v>
      </c>
      <c r="O1263" t="e">
        <f t="shared" ca="1" si="166"/>
        <v>#N/A</v>
      </c>
      <c r="P1263" t="e">
        <f t="shared" ca="1" si="167"/>
        <v>#N/A</v>
      </c>
    </row>
    <row r="1264" spans="1:16">
      <c r="A1264" t="str">
        <f t="shared" si="161"/>
        <v/>
      </c>
      <c r="B1264" t="e">
        <f t="shared" ca="1" si="162"/>
        <v>#N/A</v>
      </c>
      <c r="E1264">
        <f t="shared" ca="1" si="163"/>
        <v>0</v>
      </c>
      <c r="H1264">
        <f t="shared" ca="1" si="164"/>
        <v>0</v>
      </c>
      <c r="I1264">
        <f t="shared" ca="1" si="165"/>
        <v>0</v>
      </c>
      <c r="J1264">
        <f t="shared" ca="1" si="168"/>
        <v>0</v>
      </c>
      <c r="K1264">
        <f t="shared" ca="1" si="168"/>
        <v>0</v>
      </c>
      <c r="L1264">
        <f t="shared" ca="1" si="168"/>
        <v>0</v>
      </c>
      <c r="M1264">
        <f t="shared" ca="1" si="168"/>
        <v>0</v>
      </c>
      <c r="N1264">
        <f t="shared" ca="1" si="168"/>
        <v>0</v>
      </c>
      <c r="O1264" t="e">
        <f t="shared" ca="1" si="166"/>
        <v>#N/A</v>
      </c>
      <c r="P1264" t="e">
        <f t="shared" ca="1" si="167"/>
        <v>#N/A</v>
      </c>
    </row>
    <row r="1265" spans="1:16">
      <c r="A1265" t="str">
        <f t="shared" si="161"/>
        <v/>
      </c>
      <c r="B1265" t="e">
        <f t="shared" ca="1" si="162"/>
        <v>#N/A</v>
      </c>
      <c r="E1265">
        <f t="shared" ca="1" si="163"/>
        <v>0</v>
      </c>
      <c r="H1265">
        <f t="shared" ca="1" si="164"/>
        <v>0</v>
      </c>
      <c r="I1265">
        <f t="shared" ca="1" si="165"/>
        <v>0</v>
      </c>
      <c r="J1265">
        <f t="shared" ca="1" si="168"/>
        <v>0</v>
      </c>
      <c r="K1265">
        <f t="shared" ca="1" si="168"/>
        <v>0</v>
      </c>
      <c r="L1265">
        <f t="shared" ca="1" si="168"/>
        <v>0</v>
      </c>
      <c r="M1265">
        <f t="shared" ca="1" si="168"/>
        <v>0</v>
      </c>
      <c r="N1265">
        <f t="shared" ca="1" si="168"/>
        <v>0</v>
      </c>
      <c r="O1265" t="e">
        <f t="shared" ca="1" si="166"/>
        <v>#N/A</v>
      </c>
      <c r="P1265" t="e">
        <f t="shared" ca="1" si="167"/>
        <v>#N/A</v>
      </c>
    </row>
    <row r="1266" spans="1:16">
      <c r="A1266" t="str">
        <f t="shared" si="161"/>
        <v/>
      </c>
      <c r="B1266" t="e">
        <f t="shared" ca="1" si="162"/>
        <v>#N/A</v>
      </c>
      <c r="E1266">
        <f t="shared" ca="1" si="163"/>
        <v>0</v>
      </c>
      <c r="H1266">
        <f t="shared" ca="1" si="164"/>
        <v>0</v>
      </c>
      <c r="I1266">
        <f t="shared" ca="1" si="165"/>
        <v>0</v>
      </c>
      <c r="J1266">
        <f t="shared" ca="1" si="168"/>
        <v>0</v>
      </c>
      <c r="K1266">
        <f t="shared" ca="1" si="168"/>
        <v>0</v>
      </c>
      <c r="L1266">
        <f t="shared" ca="1" si="168"/>
        <v>0</v>
      </c>
      <c r="M1266">
        <f t="shared" ca="1" si="168"/>
        <v>0</v>
      </c>
      <c r="N1266">
        <f t="shared" ca="1" si="168"/>
        <v>0</v>
      </c>
      <c r="O1266" t="e">
        <f t="shared" ca="1" si="166"/>
        <v>#N/A</v>
      </c>
      <c r="P1266" t="e">
        <f t="shared" ca="1" si="167"/>
        <v>#N/A</v>
      </c>
    </row>
    <row r="1267" spans="1:16">
      <c r="A1267" t="str">
        <f t="shared" si="161"/>
        <v/>
      </c>
      <c r="B1267" t="e">
        <f t="shared" ca="1" si="162"/>
        <v>#N/A</v>
      </c>
      <c r="E1267">
        <f t="shared" ca="1" si="163"/>
        <v>0</v>
      </c>
      <c r="H1267">
        <f t="shared" ca="1" si="164"/>
        <v>0</v>
      </c>
      <c r="I1267">
        <f t="shared" ca="1" si="165"/>
        <v>0</v>
      </c>
      <c r="J1267">
        <f t="shared" ca="1" si="168"/>
        <v>0</v>
      </c>
      <c r="K1267">
        <f t="shared" ca="1" si="168"/>
        <v>0</v>
      </c>
      <c r="L1267">
        <f t="shared" ca="1" si="168"/>
        <v>0</v>
      </c>
      <c r="M1267">
        <f t="shared" ca="1" si="168"/>
        <v>0</v>
      </c>
      <c r="N1267">
        <f t="shared" ca="1" si="168"/>
        <v>0</v>
      </c>
      <c r="O1267" t="e">
        <f t="shared" ca="1" si="166"/>
        <v>#N/A</v>
      </c>
      <c r="P1267" t="e">
        <f t="shared" ca="1" si="167"/>
        <v>#N/A</v>
      </c>
    </row>
    <row r="1268" spans="1:16">
      <c r="A1268" t="str">
        <f t="shared" si="161"/>
        <v/>
      </c>
      <c r="B1268" t="e">
        <f t="shared" ca="1" si="162"/>
        <v>#N/A</v>
      </c>
      <c r="E1268">
        <f t="shared" ca="1" si="163"/>
        <v>0</v>
      </c>
      <c r="H1268">
        <f t="shared" ca="1" si="164"/>
        <v>0</v>
      </c>
      <c r="I1268">
        <f t="shared" ca="1" si="165"/>
        <v>0</v>
      </c>
      <c r="J1268">
        <f t="shared" ca="1" si="168"/>
        <v>0</v>
      </c>
      <c r="K1268">
        <f t="shared" ca="1" si="168"/>
        <v>0</v>
      </c>
      <c r="L1268">
        <f t="shared" ca="1" si="168"/>
        <v>0</v>
      </c>
      <c r="M1268">
        <f t="shared" ca="1" si="168"/>
        <v>0</v>
      </c>
      <c r="N1268">
        <f t="shared" ca="1" si="168"/>
        <v>0</v>
      </c>
      <c r="O1268" t="e">
        <f t="shared" ca="1" si="166"/>
        <v>#N/A</v>
      </c>
      <c r="P1268" t="e">
        <f t="shared" ca="1" si="167"/>
        <v>#N/A</v>
      </c>
    </row>
    <row r="1269" spans="1:16">
      <c r="A1269" t="str">
        <f t="shared" si="161"/>
        <v/>
      </c>
      <c r="B1269" t="e">
        <f t="shared" ca="1" si="162"/>
        <v>#N/A</v>
      </c>
      <c r="E1269">
        <f t="shared" ca="1" si="163"/>
        <v>0</v>
      </c>
      <c r="H1269">
        <f t="shared" ca="1" si="164"/>
        <v>0</v>
      </c>
      <c r="I1269">
        <f t="shared" ca="1" si="165"/>
        <v>0</v>
      </c>
      <c r="J1269">
        <f t="shared" ca="1" si="168"/>
        <v>0</v>
      </c>
      <c r="K1269">
        <f t="shared" ca="1" si="168"/>
        <v>0</v>
      </c>
      <c r="L1269">
        <f t="shared" ca="1" si="168"/>
        <v>0</v>
      </c>
      <c r="M1269">
        <f t="shared" ca="1" si="168"/>
        <v>0</v>
      </c>
      <c r="N1269">
        <f t="shared" ca="1" si="168"/>
        <v>0</v>
      </c>
      <c r="O1269" t="e">
        <f t="shared" ca="1" si="166"/>
        <v>#N/A</v>
      </c>
      <c r="P1269" t="e">
        <f t="shared" ca="1" si="167"/>
        <v>#N/A</v>
      </c>
    </row>
    <row r="1270" spans="1:16">
      <c r="A1270" t="str">
        <f t="shared" si="161"/>
        <v/>
      </c>
      <c r="B1270" t="e">
        <f t="shared" ca="1" si="162"/>
        <v>#N/A</v>
      </c>
      <c r="E1270">
        <f t="shared" ca="1" si="163"/>
        <v>0</v>
      </c>
      <c r="H1270">
        <f t="shared" ca="1" si="164"/>
        <v>0</v>
      </c>
      <c r="I1270">
        <f t="shared" ca="1" si="165"/>
        <v>0</v>
      </c>
      <c r="J1270">
        <f t="shared" ca="1" si="168"/>
        <v>0</v>
      </c>
      <c r="K1270">
        <f t="shared" ca="1" si="168"/>
        <v>0</v>
      </c>
      <c r="L1270">
        <f t="shared" ca="1" si="168"/>
        <v>0</v>
      </c>
      <c r="M1270">
        <f t="shared" ca="1" si="168"/>
        <v>0</v>
      </c>
      <c r="N1270">
        <f t="shared" ca="1" si="168"/>
        <v>0</v>
      </c>
      <c r="O1270" t="e">
        <f t="shared" ca="1" si="166"/>
        <v>#N/A</v>
      </c>
      <c r="P1270" t="e">
        <f t="shared" ca="1" si="167"/>
        <v>#N/A</v>
      </c>
    </row>
    <row r="1271" spans="1:16">
      <c r="A1271" t="str">
        <f t="shared" si="161"/>
        <v/>
      </c>
      <c r="B1271" t="e">
        <f t="shared" ca="1" si="162"/>
        <v>#N/A</v>
      </c>
      <c r="E1271">
        <f t="shared" ca="1" si="163"/>
        <v>0</v>
      </c>
      <c r="H1271">
        <f t="shared" ca="1" si="164"/>
        <v>0</v>
      </c>
      <c r="I1271">
        <f t="shared" ca="1" si="165"/>
        <v>0</v>
      </c>
      <c r="J1271">
        <f t="shared" ca="1" si="168"/>
        <v>0</v>
      </c>
      <c r="K1271">
        <f t="shared" ca="1" si="168"/>
        <v>0</v>
      </c>
      <c r="L1271">
        <f t="shared" ca="1" si="168"/>
        <v>0</v>
      </c>
      <c r="M1271">
        <f t="shared" ca="1" si="168"/>
        <v>0</v>
      </c>
      <c r="N1271">
        <f t="shared" ca="1" si="168"/>
        <v>0</v>
      </c>
      <c r="O1271" t="e">
        <f t="shared" ca="1" si="166"/>
        <v>#N/A</v>
      </c>
      <c r="P1271" t="e">
        <f t="shared" ca="1" si="167"/>
        <v>#N/A</v>
      </c>
    </row>
    <row r="1272" spans="1:16">
      <c r="A1272" t="str">
        <f t="shared" si="161"/>
        <v/>
      </c>
      <c r="B1272" t="e">
        <f t="shared" ca="1" si="162"/>
        <v>#N/A</v>
      </c>
      <c r="E1272">
        <f t="shared" ca="1" si="163"/>
        <v>0</v>
      </c>
      <c r="H1272">
        <f t="shared" ca="1" si="164"/>
        <v>0</v>
      </c>
      <c r="I1272">
        <f t="shared" ca="1" si="165"/>
        <v>0</v>
      </c>
      <c r="J1272">
        <f t="shared" ca="1" si="168"/>
        <v>0</v>
      </c>
      <c r="K1272">
        <f t="shared" ca="1" si="168"/>
        <v>0</v>
      </c>
      <c r="L1272">
        <f t="shared" ca="1" si="168"/>
        <v>0</v>
      </c>
      <c r="M1272">
        <f t="shared" ca="1" si="168"/>
        <v>0</v>
      </c>
      <c r="N1272">
        <f t="shared" ca="1" si="168"/>
        <v>0</v>
      </c>
      <c r="O1272" t="e">
        <f t="shared" ca="1" si="166"/>
        <v>#N/A</v>
      </c>
      <c r="P1272" t="e">
        <f t="shared" ca="1" si="167"/>
        <v>#N/A</v>
      </c>
    </row>
    <row r="1273" spans="1:16">
      <c r="A1273" t="str">
        <f t="shared" si="161"/>
        <v/>
      </c>
      <c r="B1273" t="e">
        <f t="shared" ca="1" si="162"/>
        <v>#N/A</v>
      </c>
      <c r="E1273">
        <f t="shared" ca="1" si="163"/>
        <v>0</v>
      </c>
      <c r="H1273">
        <f t="shared" ca="1" si="164"/>
        <v>0</v>
      </c>
      <c r="I1273">
        <f t="shared" ca="1" si="165"/>
        <v>0</v>
      </c>
      <c r="J1273">
        <f t="shared" ca="1" si="168"/>
        <v>0</v>
      </c>
      <c r="K1273">
        <f t="shared" ca="1" si="168"/>
        <v>0</v>
      </c>
      <c r="L1273">
        <f t="shared" ca="1" si="168"/>
        <v>0</v>
      </c>
      <c r="M1273">
        <f t="shared" ca="1" si="168"/>
        <v>0</v>
      </c>
      <c r="N1273">
        <f t="shared" ca="1" si="168"/>
        <v>0</v>
      </c>
      <c r="O1273" t="e">
        <f t="shared" ca="1" si="166"/>
        <v>#N/A</v>
      </c>
      <c r="P1273" t="e">
        <f t="shared" ca="1" si="167"/>
        <v>#N/A</v>
      </c>
    </row>
    <row r="1274" spans="1:16">
      <c r="A1274" t="str">
        <f t="shared" si="161"/>
        <v/>
      </c>
      <c r="B1274" t="e">
        <f t="shared" ca="1" si="162"/>
        <v>#N/A</v>
      </c>
      <c r="E1274">
        <f t="shared" ca="1" si="163"/>
        <v>0</v>
      </c>
      <c r="H1274">
        <f t="shared" ca="1" si="164"/>
        <v>0</v>
      </c>
      <c r="I1274">
        <f t="shared" ca="1" si="165"/>
        <v>0</v>
      </c>
      <c r="J1274">
        <f t="shared" ca="1" si="168"/>
        <v>0</v>
      </c>
      <c r="K1274">
        <f t="shared" ca="1" si="168"/>
        <v>0</v>
      </c>
      <c r="L1274">
        <f t="shared" ca="1" si="168"/>
        <v>0</v>
      </c>
      <c r="M1274">
        <f t="shared" ca="1" si="168"/>
        <v>0</v>
      </c>
      <c r="N1274">
        <f t="shared" ca="1" si="168"/>
        <v>0</v>
      </c>
      <c r="O1274" t="e">
        <f t="shared" ca="1" si="166"/>
        <v>#N/A</v>
      </c>
      <c r="P1274" t="e">
        <f t="shared" ca="1" si="167"/>
        <v>#N/A</v>
      </c>
    </row>
    <row r="1275" spans="1:16">
      <c r="A1275" t="str">
        <f t="shared" si="161"/>
        <v/>
      </c>
      <c r="B1275" t="e">
        <f t="shared" ca="1" si="162"/>
        <v>#N/A</v>
      </c>
      <c r="E1275">
        <f t="shared" ca="1" si="163"/>
        <v>0</v>
      </c>
      <c r="H1275">
        <f t="shared" ca="1" si="164"/>
        <v>0</v>
      </c>
      <c r="I1275">
        <f t="shared" ca="1" si="165"/>
        <v>0</v>
      </c>
      <c r="J1275">
        <f t="shared" ca="1" si="168"/>
        <v>0</v>
      </c>
      <c r="K1275">
        <f t="shared" ca="1" si="168"/>
        <v>0</v>
      </c>
      <c r="L1275">
        <f t="shared" ca="1" si="168"/>
        <v>0</v>
      </c>
      <c r="M1275">
        <f t="shared" ca="1" si="168"/>
        <v>0</v>
      </c>
      <c r="N1275">
        <f t="shared" ca="1" si="168"/>
        <v>0</v>
      </c>
      <c r="O1275" t="e">
        <f t="shared" ca="1" si="166"/>
        <v>#N/A</v>
      </c>
      <c r="P1275" t="e">
        <f t="shared" ca="1" si="167"/>
        <v>#N/A</v>
      </c>
    </row>
    <row r="1276" spans="1:16">
      <c r="A1276" t="str">
        <f t="shared" si="161"/>
        <v/>
      </c>
      <c r="B1276" t="e">
        <f t="shared" ca="1" si="162"/>
        <v>#N/A</v>
      </c>
      <c r="E1276">
        <f t="shared" ca="1" si="163"/>
        <v>0</v>
      </c>
      <c r="H1276">
        <f t="shared" ca="1" si="164"/>
        <v>0</v>
      </c>
      <c r="I1276">
        <f t="shared" ca="1" si="165"/>
        <v>0</v>
      </c>
      <c r="J1276">
        <f t="shared" ca="1" si="168"/>
        <v>0</v>
      </c>
      <c r="K1276">
        <f t="shared" ca="1" si="168"/>
        <v>0</v>
      </c>
      <c r="L1276">
        <f t="shared" ca="1" si="168"/>
        <v>0</v>
      </c>
      <c r="M1276">
        <f t="shared" ca="1" si="168"/>
        <v>0</v>
      </c>
      <c r="N1276">
        <f t="shared" ca="1" si="168"/>
        <v>0</v>
      </c>
      <c r="O1276" t="e">
        <f t="shared" ca="1" si="166"/>
        <v>#N/A</v>
      </c>
      <c r="P1276" t="e">
        <f t="shared" ca="1" si="167"/>
        <v>#N/A</v>
      </c>
    </row>
    <row r="1277" spans="1:16">
      <c r="A1277" t="str">
        <f t="shared" si="161"/>
        <v/>
      </c>
      <c r="B1277" t="e">
        <f t="shared" ca="1" si="162"/>
        <v>#N/A</v>
      </c>
      <c r="E1277">
        <f t="shared" ca="1" si="163"/>
        <v>0</v>
      </c>
      <c r="H1277">
        <f t="shared" ca="1" si="164"/>
        <v>0</v>
      </c>
      <c r="I1277">
        <f t="shared" ca="1" si="165"/>
        <v>0</v>
      </c>
      <c r="J1277">
        <f t="shared" ca="1" si="168"/>
        <v>0</v>
      </c>
      <c r="K1277">
        <f t="shared" ca="1" si="168"/>
        <v>0</v>
      </c>
      <c r="L1277">
        <f t="shared" ca="1" si="168"/>
        <v>0</v>
      </c>
      <c r="M1277">
        <f t="shared" ca="1" si="168"/>
        <v>0</v>
      </c>
      <c r="N1277">
        <f t="shared" ca="1" si="168"/>
        <v>0</v>
      </c>
      <c r="O1277" t="e">
        <f t="shared" ca="1" si="166"/>
        <v>#N/A</v>
      </c>
      <c r="P1277" t="e">
        <f t="shared" ca="1" si="167"/>
        <v>#N/A</v>
      </c>
    </row>
    <row r="1278" spans="1:16">
      <c r="A1278" t="str">
        <f t="shared" si="161"/>
        <v/>
      </c>
      <c r="B1278" t="e">
        <f t="shared" ca="1" si="162"/>
        <v>#N/A</v>
      </c>
      <c r="E1278">
        <f t="shared" ca="1" si="163"/>
        <v>0</v>
      </c>
      <c r="H1278">
        <f t="shared" ca="1" si="164"/>
        <v>0</v>
      </c>
      <c r="I1278">
        <f t="shared" ca="1" si="165"/>
        <v>0</v>
      </c>
      <c r="J1278">
        <f t="shared" ca="1" si="168"/>
        <v>0</v>
      </c>
      <c r="K1278">
        <f t="shared" ca="1" si="168"/>
        <v>0</v>
      </c>
      <c r="L1278">
        <f t="shared" ca="1" si="168"/>
        <v>0</v>
      </c>
      <c r="M1278">
        <f t="shared" ca="1" si="168"/>
        <v>0</v>
      </c>
      <c r="N1278">
        <f t="shared" ca="1" si="168"/>
        <v>0</v>
      </c>
      <c r="O1278" t="e">
        <f t="shared" ca="1" si="166"/>
        <v>#N/A</v>
      </c>
      <c r="P1278" t="e">
        <f t="shared" ca="1" si="167"/>
        <v>#N/A</v>
      </c>
    </row>
    <row r="1279" spans="1:16">
      <c r="A1279" t="str">
        <f t="shared" si="161"/>
        <v/>
      </c>
      <c r="B1279" t="e">
        <f t="shared" ca="1" si="162"/>
        <v>#N/A</v>
      </c>
      <c r="E1279">
        <f t="shared" ca="1" si="163"/>
        <v>0</v>
      </c>
      <c r="H1279">
        <f t="shared" ca="1" si="164"/>
        <v>0</v>
      </c>
      <c r="I1279">
        <f t="shared" ca="1" si="165"/>
        <v>0</v>
      </c>
      <c r="J1279">
        <f t="shared" ca="1" si="168"/>
        <v>0</v>
      </c>
      <c r="K1279">
        <f t="shared" ca="1" si="168"/>
        <v>0</v>
      </c>
      <c r="L1279">
        <f t="shared" ca="1" si="168"/>
        <v>0</v>
      </c>
      <c r="M1279">
        <f t="shared" ca="1" si="168"/>
        <v>0</v>
      </c>
      <c r="N1279">
        <f t="shared" ca="1" si="168"/>
        <v>0</v>
      </c>
      <c r="O1279" t="e">
        <f t="shared" ca="1" si="166"/>
        <v>#N/A</v>
      </c>
      <c r="P1279" t="e">
        <f t="shared" ca="1" si="167"/>
        <v>#N/A</v>
      </c>
    </row>
    <row r="1280" spans="1:16">
      <c r="A1280" t="str">
        <f t="shared" si="161"/>
        <v/>
      </c>
      <c r="B1280" t="e">
        <f t="shared" ca="1" si="162"/>
        <v>#N/A</v>
      </c>
      <c r="E1280">
        <f t="shared" ca="1" si="163"/>
        <v>0</v>
      </c>
      <c r="H1280">
        <f t="shared" ca="1" si="164"/>
        <v>0</v>
      </c>
      <c r="I1280">
        <f t="shared" ca="1" si="165"/>
        <v>0</v>
      </c>
      <c r="J1280">
        <f t="shared" ca="1" si="168"/>
        <v>0</v>
      </c>
      <c r="K1280">
        <f t="shared" ca="1" si="168"/>
        <v>0</v>
      </c>
      <c r="L1280">
        <f t="shared" ca="1" si="168"/>
        <v>0</v>
      </c>
      <c r="M1280">
        <f t="shared" ca="1" si="168"/>
        <v>0</v>
      </c>
      <c r="N1280">
        <f t="shared" ca="1" si="168"/>
        <v>0</v>
      </c>
      <c r="O1280" t="e">
        <f t="shared" ca="1" si="166"/>
        <v>#N/A</v>
      </c>
      <c r="P1280" t="e">
        <f t="shared" ca="1" si="167"/>
        <v>#N/A</v>
      </c>
    </row>
    <row r="1281" spans="1:16">
      <c r="A1281" t="str">
        <f t="shared" si="161"/>
        <v/>
      </c>
      <c r="B1281" t="e">
        <f t="shared" ca="1" si="162"/>
        <v>#N/A</v>
      </c>
      <c r="E1281">
        <f t="shared" ca="1" si="163"/>
        <v>0</v>
      </c>
      <c r="H1281">
        <f t="shared" ca="1" si="164"/>
        <v>0</v>
      </c>
      <c r="I1281">
        <f t="shared" ca="1" si="165"/>
        <v>0</v>
      </c>
      <c r="J1281">
        <f t="shared" ca="1" si="168"/>
        <v>0</v>
      </c>
      <c r="K1281">
        <f t="shared" ca="1" si="168"/>
        <v>0</v>
      </c>
      <c r="L1281">
        <f t="shared" ca="1" si="168"/>
        <v>0</v>
      </c>
      <c r="M1281">
        <f t="shared" ca="1" si="168"/>
        <v>0</v>
      </c>
      <c r="N1281">
        <f t="shared" ca="1" si="168"/>
        <v>0</v>
      </c>
      <c r="O1281" t="e">
        <f t="shared" ca="1" si="166"/>
        <v>#N/A</v>
      </c>
      <c r="P1281" t="e">
        <f t="shared" ca="1" si="167"/>
        <v>#N/A</v>
      </c>
    </row>
    <row r="1282" spans="1:16">
      <c r="A1282" t="str">
        <f t="shared" si="161"/>
        <v/>
      </c>
      <c r="B1282" t="e">
        <f t="shared" ca="1" si="162"/>
        <v>#N/A</v>
      </c>
      <c r="E1282">
        <f t="shared" ca="1" si="163"/>
        <v>0</v>
      </c>
      <c r="H1282">
        <f t="shared" ca="1" si="164"/>
        <v>0</v>
      </c>
      <c r="I1282">
        <f t="shared" ca="1" si="165"/>
        <v>0</v>
      </c>
      <c r="J1282">
        <f t="shared" ca="1" si="168"/>
        <v>0</v>
      </c>
      <c r="K1282">
        <f t="shared" ca="1" si="168"/>
        <v>0</v>
      </c>
      <c r="L1282">
        <f t="shared" ca="1" si="168"/>
        <v>0</v>
      </c>
      <c r="M1282">
        <f t="shared" ca="1" si="168"/>
        <v>0</v>
      </c>
      <c r="N1282">
        <f t="shared" ca="1" si="168"/>
        <v>0</v>
      </c>
      <c r="O1282" t="e">
        <f t="shared" ca="1" si="166"/>
        <v>#N/A</v>
      </c>
      <c r="P1282" t="e">
        <f t="shared" ca="1" si="167"/>
        <v>#N/A</v>
      </c>
    </row>
    <row r="1283" spans="1:16">
      <c r="A1283" t="str">
        <f t="shared" si="161"/>
        <v/>
      </c>
      <c r="B1283" t="e">
        <f t="shared" ca="1" si="162"/>
        <v>#N/A</v>
      </c>
      <c r="E1283">
        <f t="shared" ca="1" si="163"/>
        <v>0</v>
      </c>
      <c r="H1283">
        <f t="shared" ca="1" si="164"/>
        <v>0</v>
      </c>
      <c r="I1283">
        <f t="shared" ca="1" si="165"/>
        <v>0</v>
      </c>
      <c r="J1283">
        <f t="shared" ca="1" si="168"/>
        <v>0</v>
      </c>
      <c r="K1283">
        <f t="shared" ca="1" si="168"/>
        <v>0</v>
      </c>
      <c r="L1283">
        <f t="shared" ca="1" si="168"/>
        <v>0</v>
      </c>
      <c r="M1283">
        <f t="shared" ca="1" si="168"/>
        <v>0</v>
      </c>
      <c r="N1283">
        <f t="shared" ca="1" si="168"/>
        <v>0</v>
      </c>
      <c r="O1283" t="e">
        <f t="shared" ca="1" si="166"/>
        <v>#N/A</v>
      </c>
      <c r="P1283" t="e">
        <f t="shared" ca="1" si="167"/>
        <v>#N/A</v>
      </c>
    </row>
    <row r="1284" spans="1:16">
      <c r="A1284" t="str">
        <f t="shared" si="161"/>
        <v/>
      </c>
      <c r="B1284" t="e">
        <f t="shared" ca="1" si="162"/>
        <v>#N/A</v>
      </c>
      <c r="E1284">
        <f t="shared" ca="1" si="163"/>
        <v>0</v>
      </c>
      <c r="H1284">
        <f t="shared" ca="1" si="164"/>
        <v>0</v>
      </c>
      <c r="I1284">
        <f t="shared" ca="1" si="165"/>
        <v>0</v>
      </c>
      <c r="J1284">
        <f t="shared" ca="1" si="168"/>
        <v>0</v>
      </c>
      <c r="K1284">
        <f t="shared" ca="1" si="168"/>
        <v>0</v>
      </c>
      <c r="L1284">
        <f t="shared" ca="1" si="168"/>
        <v>0</v>
      </c>
      <c r="M1284">
        <f t="shared" ca="1" si="168"/>
        <v>0</v>
      </c>
      <c r="N1284">
        <f t="shared" ca="1" si="168"/>
        <v>0</v>
      </c>
      <c r="O1284" t="e">
        <f t="shared" ca="1" si="166"/>
        <v>#N/A</v>
      </c>
      <c r="P1284" t="e">
        <f t="shared" ca="1" si="167"/>
        <v>#N/A</v>
      </c>
    </row>
    <row r="1285" spans="1:16">
      <c r="A1285" t="str">
        <f t="shared" si="161"/>
        <v/>
      </c>
      <c r="B1285" t="e">
        <f t="shared" ca="1" si="162"/>
        <v>#N/A</v>
      </c>
      <c r="E1285">
        <f t="shared" ca="1" si="163"/>
        <v>0</v>
      </c>
      <c r="H1285">
        <f t="shared" ca="1" si="164"/>
        <v>0</v>
      </c>
      <c r="I1285">
        <f t="shared" ca="1" si="165"/>
        <v>0</v>
      </c>
      <c r="J1285">
        <f t="shared" ca="1" si="168"/>
        <v>0</v>
      </c>
      <c r="K1285">
        <f t="shared" ca="1" si="168"/>
        <v>0</v>
      </c>
      <c r="L1285">
        <f t="shared" ca="1" si="168"/>
        <v>0</v>
      </c>
      <c r="M1285">
        <f t="shared" ca="1" si="168"/>
        <v>0</v>
      </c>
      <c r="N1285">
        <f t="shared" ca="1" si="168"/>
        <v>0</v>
      </c>
      <c r="O1285" t="e">
        <f t="shared" ca="1" si="166"/>
        <v>#N/A</v>
      </c>
      <c r="P1285" t="e">
        <f t="shared" ca="1" si="167"/>
        <v>#N/A</v>
      </c>
    </row>
    <row r="1286" spans="1:16">
      <c r="A1286" t="str">
        <f t="shared" si="161"/>
        <v/>
      </c>
      <c r="B1286" t="e">
        <f t="shared" ca="1" si="162"/>
        <v>#N/A</v>
      </c>
      <c r="E1286">
        <f t="shared" ca="1" si="163"/>
        <v>0</v>
      </c>
      <c r="H1286">
        <f t="shared" ca="1" si="164"/>
        <v>0</v>
      </c>
      <c r="I1286">
        <f t="shared" ca="1" si="165"/>
        <v>0</v>
      </c>
      <c r="J1286">
        <f t="shared" ca="1" si="168"/>
        <v>0</v>
      </c>
      <c r="K1286">
        <f t="shared" ca="1" si="168"/>
        <v>0</v>
      </c>
      <c r="L1286">
        <f t="shared" ca="1" si="168"/>
        <v>0</v>
      </c>
      <c r="M1286">
        <f t="shared" ca="1" si="168"/>
        <v>0</v>
      </c>
      <c r="N1286">
        <f t="shared" ca="1" si="168"/>
        <v>0</v>
      </c>
      <c r="O1286" t="e">
        <f t="shared" ca="1" si="166"/>
        <v>#N/A</v>
      </c>
      <c r="P1286" t="e">
        <f t="shared" ca="1" si="167"/>
        <v>#N/A</v>
      </c>
    </row>
    <row r="1287" spans="1:16">
      <c r="A1287" t="str">
        <f t="shared" si="161"/>
        <v/>
      </c>
      <c r="B1287" t="e">
        <f t="shared" ca="1" si="162"/>
        <v>#N/A</v>
      </c>
      <c r="E1287">
        <f t="shared" ca="1" si="163"/>
        <v>0</v>
      </c>
      <c r="H1287">
        <f t="shared" ca="1" si="164"/>
        <v>0</v>
      </c>
      <c r="I1287">
        <f t="shared" ca="1" si="165"/>
        <v>0</v>
      </c>
      <c r="J1287">
        <f t="shared" ca="1" si="168"/>
        <v>0</v>
      </c>
      <c r="K1287">
        <f t="shared" ca="1" si="168"/>
        <v>0</v>
      </c>
      <c r="L1287">
        <f t="shared" ca="1" si="168"/>
        <v>0</v>
      </c>
      <c r="M1287">
        <f t="shared" ca="1" si="168"/>
        <v>0</v>
      </c>
      <c r="N1287">
        <f t="shared" ca="1" si="168"/>
        <v>0</v>
      </c>
      <c r="O1287" t="e">
        <f t="shared" ca="1" si="166"/>
        <v>#N/A</v>
      </c>
      <c r="P1287" t="e">
        <f t="shared" ca="1" si="167"/>
        <v>#N/A</v>
      </c>
    </row>
    <row r="1288" spans="1:16">
      <c r="A1288" t="str">
        <f t="shared" si="161"/>
        <v/>
      </c>
      <c r="B1288" t="e">
        <f t="shared" ca="1" si="162"/>
        <v>#N/A</v>
      </c>
      <c r="E1288">
        <f t="shared" ca="1" si="163"/>
        <v>0</v>
      </c>
      <c r="H1288">
        <f t="shared" ca="1" si="164"/>
        <v>0</v>
      </c>
      <c r="I1288">
        <f t="shared" ca="1" si="165"/>
        <v>0</v>
      </c>
      <c r="J1288">
        <f t="shared" ca="1" si="168"/>
        <v>0</v>
      </c>
      <c r="K1288">
        <f t="shared" ca="1" si="168"/>
        <v>0</v>
      </c>
      <c r="L1288">
        <f t="shared" ca="1" si="168"/>
        <v>0</v>
      </c>
      <c r="M1288">
        <f t="shared" ca="1" si="168"/>
        <v>0</v>
      </c>
      <c r="N1288">
        <f t="shared" ca="1" si="168"/>
        <v>0</v>
      </c>
      <c r="O1288" t="e">
        <f t="shared" ca="1" si="166"/>
        <v>#N/A</v>
      </c>
      <c r="P1288" t="e">
        <f t="shared" ca="1" si="167"/>
        <v>#N/A</v>
      </c>
    </row>
    <row r="1289" spans="1:16">
      <c r="A1289" t="str">
        <f t="shared" si="161"/>
        <v/>
      </c>
      <c r="B1289" t="e">
        <f t="shared" ca="1" si="162"/>
        <v>#N/A</v>
      </c>
      <c r="E1289">
        <f t="shared" ca="1" si="163"/>
        <v>0</v>
      </c>
      <c r="H1289">
        <f t="shared" ca="1" si="164"/>
        <v>0</v>
      </c>
      <c r="I1289">
        <f t="shared" ca="1" si="165"/>
        <v>0</v>
      </c>
      <c r="J1289">
        <f t="shared" ca="1" si="168"/>
        <v>0</v>
      </c>
      <c r="K1289">
        <f t="shared" ca="1" si="168"/>
        <v>0</v>
      </c>
      <c r="L1289">
        <f t="shared" ca="1" si="168"/>
        <v>0</v>
      </c>
      <c r="M1289">
        <f t="shared" ca="1" si="168"/>
        <v>0</v>
      </c>
      <c r="N1289">
        <f t="shared" ca="1" si="168"/>
        <v>0</v>
      </c>
      <c r="O1289" t="e">
        <f t="shared" ca="1" si="166"/>
        <v>#N/A</v>
      </c>
      <c r="P1289" t="e">
        <f t="shared" ca="1" si="167"/>
        <v>#N/A</v>
      </c>
    </row>
    <row r="1290" spans="1:16">
      <c r="A1290" t="str">
        <f t="shared" si="161"/>
        <v/>
      </c>
      <c r="B1290" t="e">
        <f t="shared" ca="1" si="162"/>
        <v>#N/A</v>
      </c>
      <c r="E1290">
        <f t="shared" ca="1" si="163"/>
        <v>0</v>
      </c>
      <c r="H1290">
        <f t="shared" ca="1" si="164"/>
        <v>0</v>
      </c>
      <c r="I1290">
        <f t="shared" ca="1" si="165"/>
        <v>0</v>
      </c>
      <c r="J1290">
        <f t="shared" ca="1" si="168"/>
        <v>0</v>
      </c>
      <c r="K1290">
        <f t="shared" ca="1" si="168"/>
        <v>0</v>
      </c>
      <c r="L1290">
        <f t="shared" ca="1" si="168"/>
        <v>0</v>
      </c>
      <c r="M1290">
        <f t="shared" ca="1" si="168"/>
        <v>0</v>
      </c>
      <c r="N1290">
        <f t="shared" ca="1" si="168"/>
        <v>0</v>
      </c>
      <c r="O1290" t="e">
        <f t="shared" ca="1" si="166"/>
        <v>#N/A</v>
      </c>
      <c r="P1290" t="e">
        <f t="shared" ca="1" si="167"/>
        <v>#N/A</v>
      </c>
    </row>
    <row r="1291" spans="1:16">
      <c r="A1291" t="str">
        <f t="shared" si="161"/>
        <v/>
      </c>
      <c r="B1291" t="e">
        <f t="shared" ca="1" si="162"/>
        <v>#N/A</v>
      </c>
      <c r="E1291">
        <f t="shared" ca="1" si="163"/>
        <v>0</v>
      </c>
      <c r="H1291">
        <f t="shared" ca="1" si="164"/>
        <v>0</v>
      </c>
      <c r="I1291">
        <f t="shared" ca="1" si="165"/>
        <v>0</v>
      </c>
      <c r="J1291">
        <f t="shared" ca="1" si="168"/>
        <v>0</v>
      </c>
      <c r="K1291">
        <f t="shared" ca="1" si="168"/>
        <v>0</v>
      </c>
      <c r="L1291">
        <f t="shared" ca="1" si="168"/>
        <v>0</v>
      </c>
      <c r="M1291">
        <f t="shared" ca="1" si="168"/>
        <v>0</v>
      </c>
      <c r="N1291">
        <f t="shared" ca="1" si="168"/>
        <v>0</v>
      </c>
      <c r="O1291" t="e">
        <f t="shared" ca="1" si="166"/>
        <v>#N/A</v>
      </c>
      <c r="P1291" t="e">
        <f t="shared" ca="1" si="167"/>
        <v>#N/A</v>
      </c>
    </row>
    <row r="1292" spans="1:16">
      <c r="A1292" t="str">
        <f t="shared" si="161"/>
        <v/>
      </c>
      <c r="B1292" t="e">
        <f t="shared" ca="1" si="162"/>
        <v>#N/A</v>
      </c>
      <c r="E1292">
        <f t="shared" ca="1" si="163"/>
        <v>0</v>
      </c>
      <c r="H1292">
        <f t="shared" ca="1" si="164"/>
        <v>0</v>
      </c>
      <c r="I1292">
        <f t="shared" ca="1" si="165"/>
        <v>0</v>
      </c>
      <c r="J1292">
        <f t="shared" ca="1" si="168"/>
        <v>0</v>
      </c>
      <c r="K1292">
        <f t="shared" ca="1" si="168"/>
        <v>0</v>
      </c>
      <c r="L1292">
        <f t="shared" ca="1" si="168"/>
        <v>0</v>
      </c>
      <c r="M1292">
        <f t="shared" ca="1" si="168"/>
        <v>0</v>
      </c>
      <c r="N1292">
        <f t="shared" ca="1" si="168"/>
        <v>0</v>
      </c>
      <c r="O1292" t="e">
        <f t="shared" ca="1" si="166"/>
        <v>#N/A</v>
      </c>
      <c r="P1292" t="e">
        <f t="shared" ca="1" si="167"/>
        <v>#N/A</v>
      </c>
    </row>
    <row r="1293" spans="1:16">
      <c r="A1293" t="str">
        <f t="shared" si="161"/>
        <v/>
      </c>
      <c r="B1293" t="e">
        <f t="shared" ca="1" si="162"/>
        <v>#N/A</v>
      </c>
      <c r="E1293">
        <f t="shared" ca="1" si="163"/>
        <v>0</v>
      </c>
      <c r="H1293">
        <f t="shared" ca="1" si="164"/>
        <v>0</v>
      </c>
      <c r="I1293">
        <f t="shared" ca="1" si="165"/>
        <v>0</v>
      </c>
      <c r="J1293">
        <f t="shared" ca="1" si="168"/>
        <v>0</v>
      </c>
      <c r="K1293">
        <f t="shared" ca="1" si="168"/>
        <v>0</v>
      </c>
      <c r="L1293">
        <f t="shared" ca="1" si="168"/>
        <v>0</v>
      </c>
      <c r="M1293">
        <f t="shared" ca="1" si="168"/>
        <v>0</v>
      </c>
      <c r="N1293">
        <f t="shared" ca="1" si="168"/>
        <v>0</v>
      </c>
      <c r="O1293" t="e">
        <f t="shared" ca="1" si="166"/>
        <v>#N/A</v>
      </c>
      <c r="P1293" t="e">
        <f t="shared" ca="1" si="167"/>
        <v>#N/A</v>
      </c>
    </row>
    <row r="1294" spans="1:16">
      <c r="A1294" t="str">
        <f t="shared" si="161"/>
        <v/>
      </c>
      <c r="B1294" t="e">
        <f t="shared" ca="1" si="162"/>
        <v>#N/A</v>
      </c>
      <c r="E1294">
        <f t="shared" ca="1" si="163"/>
        <v>0</v>
      </c>
      <c r="H1294">
        <f t="shared" ca="1" si="164"/>
        <v>0</v>
      </c>
      <c r="I1294">
        <f t="shared" ca="1" si="165"/>
        <v>0</v>
      </c>
      <c r="J1294">
        <f t="shared" ca="1" si="168"/>
        <v>0</v>
      </c>
      <c r="K1294">
        <f t="shared" ca="1" si="168"/>
        <v>0</v>
      </c>
      <c r="L1294">
        <f t="shared" ca="1" si="168"/>
        <v>0</v>
      </c>
      <c r="M1294">
        <f t="shared" ca="1" si="168"/>
        <v>0</v>
      </c>
      <c r="N1294">
        <f t="shared" ca="1" si="168"/>
        <v>0</v>
      </c>
      <c r="O1294" t="e">
        <f t="shared" ca="1" si="166"/>
        <v>#N/A</v>
      </c>
      <c r="P1294" t="e">
        <f t="shared" ca="1" si="167"/>
        <v>#N/A</v>
      </c>
    </row>
    <row r="1295" spans="1:16">
      <c r="A1295" t="str">
        <f t="shared" si="161"/>
        <v/>
      </c>
      <c r="B1295" t="e">
        <f t="shared" ca="1" si="162"/>
        <v>#N/A</v>
      </c>
      <c r="E1295">
        <f t="shared" ca="1" si="163"/>
        <v>0</v>
      </c>
      <c r="H1295">
        <f t="shared" ca="1" si="164"/>
        <v>0</v>
      </c>
      <c r="I1295">
        <f t="shared" ca="1" si="165"/>
        <v>0</v>
      </c>
      <c r="J1295">
        <f t="shared" ca="1" si="168"/>
        <v>0</v>
      </c>
      <c r="K1295">
        <f t="shared" ca="1" si="168"/>
        <v>0</v>
      </c>
      <c r="L1295">
        <f t="shared" ca="1" si="168"/>
        <v>0</v>
      </c>
      <c r="M1295">
        <f t="shared" ca="1" si="168"/>
        <v>0</v>
      </c>
      <c r="N1295">
        <f t="shared" ca="1" si="168"/>
        <v>0</v>
      </c>
      <c r="O1295" t="e">
        <f t="shared" ca="1" si="166"/>
        <v>#N/A</v>
      </c>
      <c r="P1295" t="e">
        <f t="shared" ca="1" si="167"/>
        <v>#N/A</v>
      </c>
    </row>
    <row r="1296" spans="1:16">
      <c r="A1296" t="str">
        <f t="shared" ref="A1296:A1359" si="169">MID(D1296,LEN(C1296)+2,LEN(D1296)-LEN(C1296))</f>
        <v/>
      </c>
      <c r="B1296" t="e">
        <f t="shared" ref="B1296:B1359" ca="1" si="170">VLOOKUP(H1296,$A$1:$K$6,11,FALSE)</f>
        <v>#N/A</v>
      </c>
      <c r="E1296">
        <f t="shared" ref="E1296:E1359" ca="1" si="171">IFERROR(VLOOKUP(C1296,INDIRECT($H1296&amp;$O1296),MATCH($A1296,INDIRECT($H1296&amp;$P1296),0),FALSE),0)</f>
        <v>0</v>
      </c>
      <c r="H1296">
        <f t="shared" ref="H1296:H1359" ca="1" si="172">IF(I1296&lt;&gt;0,I1296,IF(J1296&lt;&gt;0,J1296,IF(K1296&lt;&gt;0,K1296,IF(L1296&lt;&gt;0,L1296,IF(M1296&lt;&gt;0,M1296,N1296)))))</f>
        <v>0</v>
      </c>
      <c r="I1296">
        <f t="shared" ref="I1296:I1359" ca="1" si="173">IF(IFERROR(VLOOKUP($C1296,INDIRECT(I$14&amp;"E:E"),1,FALSE),0)&lt;&gt;0,I$14,0)</f>
        <v>0</v>
      </c>
      <c r="J1296">
        <f t="shared" ca="1" si="168"/>
        <v>0</v>
      </c>
      <c r="K1296">
        <f t="shared" ca="1" si="168"/>
        <v>0</v>
      </c>
      <c r="L1296">
        <f t="shared" ca="1" si="168"/>
        <v>0</v>
      </c>
      <c r="M1296">
        <f t="shared" ca="1" si="168"/>
        <v>0</v>
      </c>
      <c r="N1296">
        <f t="shared" ca="1" si="168"/>
        <v>0</v>
      </c>
      <c r="O1296" t="e">
        <f t="shared" ref="O1296:O1359" ca="1" si="174">VLOOKUP($H1296,$G$8:$I$13,2,FALSE)</f>
        <v>#N/A</v>
      </c>
      <c r="P1296" t="e">
        <f t="shared" ref="P1296:P1359" ca="1" si="175">VLOOKUP($H1296,$G$8:$I$13,3,FALSE)</f>
        <v>#N/A</v>
      </c>
    </row>
    <row r="1297" spans="1:16">
      <c r="A1297" t="str">
        <f t="shared" si="169"/>
        <v/>
      </c>
      <c r="B1297" t="e">
        <f t="shared" ca="1" si="170"/>
        <v>#N/A</v>
      </c>
      <c r="E1297">
        <f t="shared" ca="1" si="171"/>
        <v>0</v>
      </c>
      <c r="H1297">
        <f t="shared" ca="1" si="172"/>
        <v>0</v>
      </c>
      <c r="I1297">
        <f t="shared" ca="1" si="173"/>
        <v>0</v>
      </c>
      <c r="J1297">
        <f t="shared" ca="1" si="168"/>
        <v>0</v>
      </c>
      <c r="K1297">
        <f t="shared" ca="1" si="168"/>
        <v>0</v>
      </c>
      <c r="L1297">
        <f t="shared" ca="1" si="168"/>
        <v>0</v>
      </c>
      <c r="M1297">
        <f t="shared" ca="1" si="168"/>
        <v>0</v>
      </c>
      <c r="N1297">
        <f t="shared" ca="1" si="168"/>
        <v>0</v>
      </c>
      <c r="O1297" t="e">
        <f t="shared" ca="1" si="174"/>
        <v>#N/A</v>
      </c>
      <c r="P1297" t="e">
        <f t="shared" ca="1" si="175"/>
        <v>#N/A</v>
      </c>
    </row>
    <row r="1298" spans="1:16">
      <c r="A1298" t="str">
        <f t="shared" si="169"/>
        <v/>
      </c>
      <c r="B1298" t="e">
        <f t="shared" ca="1" si="170"/>
        <v>#N/A</v>
      </c>
      <c r="E1298">
        <f t="shared" ca="1" si="171"/>
        <v>0</v>
      </c>
      <c r="H1298">
        <f t="shared" ca="1" si="172"/>
        <v>0</v>
      </c>
      <c r="I1298">
        <f t="shared" ca="1" si="173"/>
        <v>0</v>
      </c>
      <c r="J1298">
        <f t="shared" ca="1" si="168"/>
        <v>0</v>
      </c>
      <c r="K1298">
        <f t="shared" ca="1" si="168"/>
        <v>0</v>
      </c>
      <c r="L1298">
        <f t="shared" ca="1" si="168"/>
        <v>0</v>
      </c>
      <c r="M1298">
        <f t="shared" ca="1" si="168"/>
        <v>0</v>
      </c>
      <c r="N1298">
        <f t="shared" ca="1" si="168"/>
        <v>0</v>
      </c>
      <c r="O1298" t="e">
        <f t="shared" ca="1" si="174"/>
        <v>#N/A</v>
      </c>
      <c r="P1298" t="e">
        <f t="shared" ca="1" si="175"/>
        <v>#N/A</v>
      </c>
    </row>
    <row r="1299" spans="1:16">
      <c r="A1299" t="str">
        <f t="shared" si="169"/>
        <v/>
      </c>
      <c r="B1299" t="e">
        <f t="shared" ca="1" si="170"/>
        <v>#N/A</v>
      </c>
      <c r="E1299">
        <f t="shared" ca="1" si="171"/>
        <v>0</v>
      </c>
      <c r="H1299">
        <f t="shared" ca="1" si="172"/>
        <v>0</v>
      </c>
      <c r="I1299">
        <f t="shared" ca="1" si="173"/>
        <v>0</v>
      </c>
      <c r="J1299">
        <f t="shared" ca="1" si="168"/>
        <v>0</v>
      </c>
      <c r="K1299">
        <f t="shared" ca="1" si="168"/>
        <v>0</v>
      </c>
      <c r="L1299">
        <f t="shared" ca="1" si="168"/>
        <v>0</v>
      </c>
      <c r="M1299">
        <f t="shared" ca="1" si="168"/>
        <v>0</v>
      </c>
      <c r="N1299">
        <f t="shared" ca="1" si="168"/>
        <v>0</v>
      </c>
      <c r="O1299" t="e">
        <f t="shared" ca="1" si="174"/>
        <v>#N/A</v>
      </c>
      <c r="P1299" t="e">
        <f t="shared" ca="1" si="175"/>
        <v>#N/A</v>
      </c>
    </row>
    <row r="1300" spans="1:16">
      <c r="A1300" t="str">
        <f t="shared" si="169"/>
        <v/>
      </c>
      <c r="B1300" t="e">
        <f t="shared" ca="1" si="170"/>
        <v>#N/A</v>
      </c>
      <c r="E1300">
        <f t="shared" ca="1" si="171"/>
        <v>0</v>
      </c>
      <c r="H1300">
        <f t="shared" ca="1" si="172"/>
        <v>0</v>
      </c>
      <c r="I1300">
        <f t="shared" ca="1" si="173"/>
        <v>0</v>
      </c>
      <c r="J1300">
        <f t="shared" ca="1" si="168"/>
        <v>0</v>
      </c>
      <c r="K1300">
        <f t="shared" ca="1" si="168"/>
        <v>0</v>
      </c>
      <c r="L1300">
        <f t="shared" ca="1" si="168"/>
        <v>0</v>
      </c>
      <c r="M1300">
        <f t="shared" ca="1" si="168"/>
        <v>0</v>
      </c>
      <c r="N1300">
        <f t="shared" ca="1" si="168"/>
        <v>0</v>
      </c>
      <c r="O1300" t="e">
        <f t="shared" ca="1" si="174"/>
        <v>#N/A</v>
      </c>
      <c r="P1300" t="e">
        <f t="shared" ca="1" si="175"/>
        <v>#N/A</v>
      </c>
    </row>
    <row r="1301" spans="1:16">
      <c r="A1301" t="str">
        <f t="shared" si="169"/>
        <v/>
      </c>
      <c r="B1301" t="e">
        <f t="shared" ca="1" si="170"/>
        <v>#N/A</v>
      </c>
      <c r="E1301">
        <f t="shared" ca="1" si="171"/>
        <v>0</v>
      </c>
      <c r="H1301">
        <f t="shared" ca="1" si="172"/>
        <v>0</v>
      </c>
      <c r="I1301">
        <f t="shared" ca="1" si="173"/>
        <v>0</v>
      </c>
      <c r="J1301">
        <f t="shared" ca="1" si="168"/>
        <v>0</v>
      </c>
      <c r="K1301">
        <f t="shared" ca="1" si="168"/>
        <v>0</v>
      </c>
      <c r="L1301">
        <f t="shared" ca="1" si="168"/>
        <v>0</v>
      </c>
      <c r="M1301">
        <f t="shared" ca="1" si="168"/>
        <v>0</v>
      </c>
      <c r="N1301">
        <f t="shared" ca="1" si="168"/>
        <v>0</v>
      </c>
      <c r="O1301" t="e">
        <f t="shared" ca="1" si="174"/>
        <v>#N/A</v>
      </c>
      <c r="P1301" t="e">
        <f t="shared" ca="1" si="175"/>
        <v>#N/A</v>
      </c>
    </row>
    <row r="1302" spans="1:16">
      <c r="A1302" t="str">
        <f t="shared" si="169"/>
        <v/>
      </c>
      <c r="B1302" t="e">
        <f t="shared" ca="1" si="170"/>
        <v>#N/A</v>
      </c>
      <c r="E1302">
        <f t="shared" ca="1" si="171"/>
        <v>0</v>
      </c>
      <c r="H1302">
        <f t="shared" ca="1" si="172"/>
        <v>0</v>
      </c>
      <c r="I1302">
        <f t="shared" ca="1" si="173"/>
        <v>0</v>
      </c>
      <c r="J1302">
        <f t="shared" ca="1" si="168"/>
        <v>0</v>
      </c>
      <c r="K1302">
        <f t="shared" ca="1" si="168"/>
        <v>0</v>
      </c>
      <c r="L1302">
        <f t="shared" ca="1" si="168"/>
        <v>0</v>
      </c>
      <c r="M1302">
        <f t="shared" ca="1" si="168"/>
        <v>0</v>
      </c>
      <c r="N1302">
        <f t="shared" ca="1" si="168"/>
        <v>0</v>
      </c>
      <c r="O1302" t="e">
        <f t="shared" ca="1" si="174"/>
        <v>#N/A</v>
      </c>
      <c r="P1302" t="e">
        <f t="shared" ca="1" si="175"/>
        <v>#N/A</v>
      </c>
    </row>
    <row r="1303" spans="1:16">
      <c r="A1303" t="str">
        <f t="shared" si="169"/>
        <v/>
      </c>
      <c r="B1303" t="e">
        <f t="shared" ca="1" si="170"/>
        <v>#N/A</v>
      </c>
      <c r="E1303">
        <f t="shared" ca="1" si="171"/>
        <v>0</v>
      </c>
      <c r="H1303">
        <f t="shared" ca="1" si="172"/>
        <v>0</v>
      </c>
      <c r="I1303">
        <f t="shared" ca="1" si="173"/>
        <v>0</v>
      </c>
      <c r="J1303">
        <f t="shared" ca="1" si="168"/>
        <v>0</v>
      </c>
      <c r="K1303">
        <f t="shared" ca="1" si="168"/>
        <v>0</v>
      </c>
      <c r="L1303">
        <f t="shared" ca="1" si="168"/>
        <v>0</v>
      </c>
      <c r="M1303">
        <f t="shared" ca="1" si="168"/>
        <v>0</v>
      </c>
      <c r="N1303">
        <f t="shared" ca="1" si="168"/>
        <v>0</v>
      </c>
      <c r="O1303" t="e">
        <f t="shared" ca="1" si="174"/>
        <v>#N/A</v>
      </c>
      <c r="P1303" t="e">
        <f t="shared" ca="1" si="175"/>
        <v>#N/A</v>
      </c>
    </row>
    <row r="1304" spans="1:16">
      <c r="A1304" t="str">
        <f t="shared" si="169"/>
        <v/>
      </c>
      <c r="B1304" t="e">
        <f t="shared" ca="1" si="170"/>
        <v>#N/A</v>
      </c>
      <c r="E1304">
        <f t="shared" ca="1" si="171"/>
        <v>0</v>
      </c>
      <c r="H1304">
        <f t="shared" ca="1" si="172"/>
        <v>0</v>
      </c>
      <c r="I1304">
        <f t="shared" ca="1" si="173"/>
        <v>0</v>
      </c>
      <c r="J1304">
        <f t="shared" ca="1" si="168"/>
        <v>0</v>
      </c>
      <c r="K1304">
        <f t="shared" ca="1" si="168"/>
        <v>0</v>
      </c>
      <c r="L1304">
        <f t="shared" ca="1" si="168"/>
        <v>0</v>
      </c>
      <c r="M1304">
        <f t="shared" ca="1" si="168"/>
        <v>0</v>
      </c>
      <c r="N1304">
        <f t="shared" ca="1" si="168"/>
        <v>0</v>
      </c>
      <c r="O1304" t="e">
        <f t="shared" ca="1" si="174"/>
        <v>#N/A</v>
      </c>
      <c r="P1304" t="e">
        <f t="shared" ca="1" si="175"/>
        <v>#N/A</v>
      </c>
    </row>
    <row r="1305" spans="1:16">
      <c r="A1305" t="str">
        <f t="shared" si="169"/>
        <v/>
      </c>
      <c r="B1305" t="e">
        <f t="shared" ca="1" si="170"/>
        <v>#N/A</v>
      </c>
      <c r="E1305">
        <f t="shared" ca="1" si="171"/>
        <v>0</v>
      </c>
      <c r="H1305">
        <f t="shared" ca="1" si="172"/>
        <v>0</v>
      </c>
      <c r="I1305">
        <f t="shared" ca="1" si="173"/>
        <v>0</v>
      </c>
      <c r="J1305">
        <f t="shared" ca="1" si="168"/>
        <v>0</v>
      </c>
      <c r="K1305">
        <f t="shared" ca="1" si="168"/>
        <v>0</v>
      </c>
      <c r="L1305">
        <f t="shared" ca="1" si="168"/>
        <v>0</v>
      </c>
      <c r="M1305">
        <f t="shared" ca="1" si="168"/>
        <v>0</v>
      </c>
      <c r="N1305">
        <f t="shared" ca="1" si="168"/>
        <v>0</v>
      </c>
      <c r="O1305" t="e">
        <f t="shared" ca="1" si="174"/>
        <v>#N/A</v>
      </c>
      <c r="P1305" t="e">
        <f t="shared" ca="1" si="175"/>
        <v>#N/A</v>
      </c>
    </row>
    <row r="1306" spans="1:16">
      <c r="A1306" t="str">
        <f t="shared" si="169"/>
        <v/>
      </c>
      <c r="B1306" t="e">
        <f t="shared" ca="1" si="170"/>
        <v>#N/A</v>
      </c>
      <c r="E1306">
        <f t="shared" ca="1" si="171"/>
        <v>0</v>
      </c>
      <c r="H1306">
        <f t="shared" ca="1" si="172"/>
        <v>0</v>
      </c>
      <c r="I1306">
        <f t="shared" ca="1" si="173"/>
        <v>0</v>
      </c>
      <c r="J1306">
        <f t="shared" ref="J1306:N1356" ca="1" si="176">IF(IFERROR(VLOOKUP($C1306,INDIRECT(J$14&amp;"D:D"),1,FALSE),0)&lt;&gt;0,J$14,0)</f>
        <v>0</v>
      </c>
      <c r="K1306">
        <f t="shared" ca="1" si="176"/>
        <v>0</v>
      </c>
      <c r="L1306">
        <f t="shared" ca="1" si="176"/>
        <v>0</v>
      </c>
      <c r="M1306">
        <f t="shared" ca="1" si="176"/>
        <v>0</v>
      </c>
      <c r="N1306">
        <f t="shared" ca="1" si="176"/>
        <v>0</v>
      </c>
      <c r="O1306" t="e">
        <f t="shared" ca="1" si="174"/>
        <v>#N/A</v>
      </c>
      <c r="P1306" t="e">
        <f t="shared" ca="1" si="175"/>
        <v>#N/A</v>
      </c>
    </row>
    <row r="1307" spans="1:16">
      <c r="A1307" t="str">
        <f t="shared" si="169"/>
        <v/>
      </c>
      <c r="B1307" t="e">
        <f t="shared" ca="1" si="170"/>
        <v>#N/A</v>
      </c>
      <c r="E1307">
        <f t="shared" ca="1" si="171"/>
        <v>0</v>
      </c>
      <c r="H1307">
        <f t="shared" ca="1" si="172"/>
        <v>0</v>
      </c>
      <c r="I1307">
        <f t="shared" ca="1" si="173"/>
        <v>0</v>
      </c>
      <c r="J1307">
        <f t="shared" ca="1" si="176"/>
        <v>0</v>
      </c>
      <c r="K1307">
        <f t="shared" ca="1" si="176"/>
        <v>0</v>
      </c>
      <c r="L1307">
        <f t="shared" ca="1" si="176"/>
        <v>0</v>
      </c>
      <c r="M1307">
        <f t="shared" ca="1" si="176"/>
        <v>0</v>
      </c>
      <c r="N1307">
        <f t="shared" ca="1" si="176"/>
        <v>0</v>
      </c>
      <c r="O1307" t="e">
        <f t="shared" ca="1" si="174"/>
        <v>#N/A</v>
      </c>
      <c r="P1307" t="e">
        <f t="shared" ca="1" si="175"/>
        <v>#N/A</v>
      </c>
    </row>
    <row r="1308" spans="1:16">
      <c r="A1308" t="str">
        <f t="shared" si="169"/>
        <v/>
      </c>
      <c r="B1308" t="e">
        <f t="shared" ca="1" si="170"/>
        <v>#N/A</v>
      </c>
      <c r="E1308">
        <f t="shared" ca="1" si="171"/>
        <v>0</v>
      </c>
      <c r="H1308">
        <f t="shared" ca="1" si="172"/>
        <v>0</v>
      </c>
      <c r="I1308">
        <f t="shared" ca="1" si="173"/>
        <v>0</v>
      </c>
      <c r="J1308">
        <f t="shared" ca="1" si="176"/>
        <v>0</v>
      </c>
      <c r="K1308">
        <f t="shared" ca="1" si="176"/>
        <v>0</v>
      </c>
      <c r="L1308">
        <f t="shared" ca="1" si="176"/>
        <v>0</v>
      </c>
      <c r="M1308">
        <f t="shared" ca="1" si="176"/>
        <v>0</v>
      </c>
      <c r="N1308">
        <f t="shared" ca="1" si="176"/>
        <v>0</v>
      </c>
      <c r="O1308" t="e">
        <f t="shared" ca="1" si="174"/>
        <v>#N/A</v>
      </c>
      <c r="P1308" t="e">
        <f t="shared" ca="1" si="175"/>
        <v>#N/A</v>
      </c>
    </row>
    <row r="1309" spans="1:16">
      <c r="A1309" t="str">
        <f t="shared" si="169"/>
        <v/>
      </c>
      <c r="B1309" t="e">
        <f t="shared" ca="1" si="170"/>
        <v>#N/A</v>
      </c>
      <c r="E1309">
        <f t="shared" ca="1" si="171"/>
        <v>0</v>
      </c>
      <c r="H1309">
        <f t="shared" ca="1" si="172"/>
        <v>0</v>
      </c>
      <c r="I1309">
        <f t="shared" ca="1" si="173"/>
        <v>0</v>
      </c>
      <c r="J1309">
        <f t="shared" ca="1" si="176"/>
        <v>0</v>
      </c>
      <c r="K1309">
        <f t="shared" ca="1" si="176"/>
        <v>0</v>
      </c>
      <c r="L1309">
        <f t="shared" ca="1" si="176"/>
        <v>0</v>
      </c>
      <c r="M1309">
        <f t="shared" ca="1" si="176"/>
        <v>0</v>
      </c>
      <c r="N1309">
        <f t="shared" ca="1" si="176"/>
        <v>0</v>
      </c>
      <c r="O1309" t="e">
        <f t="shared" ca="1" si="174"/>
        <v>#N/A</v>
      </c>
      <c r="P1309" t="e">
        <f t="shared" ca="1" si="175"/>
        <v>#N/A</v>
      </c>
    </row>
    <row r="1310" spans="1:16">
      <c r="A1310" t="str">
        <f t="shared" si="169"/>
        <v/>
      </c>
      <c r="B1310" t="e">
        <f t="shared" ca="1" si="170"/>
        <v>#N/A</v>
      </c>
      <c r="E1310">
        <f t="shared" ca="1" si="171"/>
        <v>0</v>
      </c>
      <c r="H1310">
        <f t="shared" ca="1" si="172"/>
        <v>0</v>
      </c>
      <c r="I1310">
        <f t="shared" ca="1" si="173"/>
        <v>0</v>
      </c>
      <c r="J1310">
        <f t="shared" ca="1" si="176"/>
        <v>0</v>
      </c>
      <c r="K1310">
        <f t="shared" ca="1" si="176"/>
        <v>0</v>
      </c>
      <c r="L1310">
        <f t="shared" ca="1" si="176"/>
        <v>0</v>
      </c>
      <c r="M1310">
        <f t="shared" ca="1" si="176"/>
        <v>0</v>
      </c>
      <c r="N1310">
        <f t="shared" ca="1" si="176"/>
        <v>0</v>
      </c>
      <c r="O1310" t="e">
        <f t="shared" ca="1" si="174"/>
        <v>#N/A</v>
      </c>
      <c r="P1310" t="e">
        <f t="shared" ca="1" si="175"/>
        <v>#N/A</v>
      </c>
    </row>
    <row r="1311" spans="1:16">
      <c r="A1311" t="str">
        <f t="shared" si="169"/>
        <v/>
      </c>
      <c r="B1311" t="e">
        <f t="shared" ca="1" si="170"/>
        <v>#N/A</v>
      </c>
      <c r="E1311">
        <f t="shared" ca="1" si="171"/>
        <v>0</v>
      </c>
      <c r="H1311">
        <f t="shared" ca="1" si="172"/>
        <v>0</v>
      </c>
      <c r="I1311">
        <f t="shared" ca="1" si="173"/>
        <v>0</v>
      </c>
      <c r="J1311">
        <f t="shared" ca="1" si="176"/>
        <v>0</v>
      </c>
      <c r="K1311">
        <f t="shared" ca="1" si="176"/>
        <v>0</v>
      </c>
      <c r="L1311">
        <f t="shared" ca="1" si="176"/>
        <v>0</v>
      </c>
      <c r="M1311">
        <f t="shared" ca="1" si="176"/>
        <v>0</v>
      </c>
      <c r="N1311">
        <f t="shared" ca="1" si="176"/>
        <v>0</v>
      </c>
      <c r="O1311" t="e">
        <f t="shared" ca="1" si="174"/>
        <v>#N/A</v>
      </c>
      <c r="P1311" t="e">
        <f t="shared" ca="1" si="175"/>
        <v>#N/A</v>
      </c>
    </row>
    <row r="1312" spans="1:16">
      <c r="A1312" t="str">
        <f t="shared" si="169"/>
        <v/>
      </c>
      <c r="B1312" t="e">
        <f t="shared" ca="1" si="170"/>
        <v>#N/A</v>
      </c>
      <c r="E1312">
        <f t="shared" ca="1" si="171"/>
        <v>0</v>
      </c>
      <c r="H1312">
        <f t="shared" ca="1" si="172"/>
        <v>0</v>
      </c>
      <c r="I1312">
        <f t="shared" ca="1" si="173"/>
        <v>0</v>
      </c>
      <c r="J1312">
        <f t="shared" ca="1" si="176"/>
        <v>0</v>
      </c>
      <c r="K1312">
        <f t="shared" ca="1" si="176"/>
        <v>0</v>
      </c>
      <c r="L1312">
        <f t="shared" ca="1" si="176"/>
        <v>0</v>
      </c>
      <c r="M1312">
        <f t="shared" ca="1" si="176"/>
        <v>0</v>
      </c>
      <c r="N1312">
        <f t="shared" ca="1" si="176"/>
        <v>0</v>
      </c>
      <c r="O1312" t="e">
        <f t="shared" ca="1" si="174"/>
        <v>#N/A</v>
      </c>
      <c r="P1312" t="e">
        <f t="shared" ca="1" si="175"/>
        <v>#N/A</v>
      </c>
    </row>
    <row r="1313" spans="1:16">
      <c r="A1313" t="str">
        <f t="shared" si="169"/>
        <v/>
      </c>
      <c r="B1313" t="e">
        <f t="shared" ca="1" si="170"/>
        <v>#N/A</v>
      </c>
      <c r="E1313">
        <f t="shared" ca="1" si="171"/>
        <v>0</v>
      </c>
      <c r="H1313">
        <f t="shared" ca="1" si="172"/>
        <v>0</v>
      </c>
      <c r="I1313">
        <f t="shared" ca="1" si="173"/>
        <v>0</v>
      </c>
      <c r="J1313">
        <f t="shared" ca="1" si="176"/>
        <v>0</v>
      </c>
      <c r="K1313">
        <f t="shared" ca="1" si="176"/>
        <v>0</v>
      </c>
      <c r="L1313">
        <f t="shared" ca="1" si="176"/>
        <v>0</v>
      </c>
      <c r="M1313">
        <f t="shared" ca="1" si="176"/>
        <v>0</v>
      </c>
      <c r="N1313">
        <f t="shared" ca="1" si="176"/>
        <v>0</v>
      </c>
      <c r="O1313" t="e">
        <f t="shared" ca="1" si="174"/>
        <v>#N/A</v>
      </c>
      <c r="P1313" t="e">
        <f t="shared" ca="1" si="175"/>
        <v>#N/A</v>
      </c>
    </row>
    <row r="1314" spans="1:16">
      <c r="A1314" t="str">
        <f t="shared" si="169"/>
        <v/>
      </c>
      <c r="B1314" t="e">
        <f t="shared" ca="1" si="170"/>
        <v>#N/A</v>
      </c>
      <c r="E1314">
        <f t="shared" ca="1" si="171"/>
        <v>0</v>
      </c>
      <c r="H1314">
        <f t="shared" ca="1" si="172"/>
        <v>0</v>
      </c>
      <c r="I1314">
        <f t="shared" ca="1" si="173"/>
        <v>0</v>
      </c>
      <c r="J1314">
        <f t="shared" ca="1" si="176"/>
        <v>0</v>
      </c>
      <c r="K1314">
        <f t="shared" ca="1" si="176"/>
        <v>0</v>
      </c>
      <c r="L1314">
        <f t="shared" ca="1" si="176"/>
        <v>0</v>
      </c>
      <c r="M1314">
        <f t="shared" ca="1" si="176"/>
        <v>0</v>
      </c>
      <c r="N1314">
        <f t="shared" ca="1" si="176"/>
        <v>0</v>
      </c>
      <c r="O1314" t="e">
        <f t="shared" ca="1" si="174"/>
        <v>#N/A</v>
      </c>
      <c r="P1314" t="e">
        <f t="shared" ca="1" si="175"/>
        <v>#N/A</v>
      </c>
    </row>
    <row r="1315" spans="1:16">
      <c r="A1315" t="str">
        <f t="shared" si="169"/>
        <v/>
      </c>
      <c r="B1315" t="e">
        <f t="shared" ca="1" si="170"/>
        <v>#N/A</v>
      </c>
      <c r="E1315">
        <f t="shared" ca="1" si="171"/>
        <v>0</v>
      </c>
      <c r="H1315">
        <f t="shared" ca="1" si="172"/>
        <v>0</v>
      </c>
      <c r="I1315">
        <f t="shared" ca="1" si="173"/>
        <v>0</v>
      </c>
      <c r="J1315">
        <f t="shared" ca="1" si="176"/>
        <v>0</v>
      </c>
      <c r="K1315">
        <f t="shared" ca="1" si="176"/>
        <v>0</v>
      </c>
      <c r="L1315">
        <f t="shared" ca="1" si="176"/>
        <v>0</v>
      </c>
      <c r="M1315">
        <f t="shared" ca="1" si="176"/>
        <v>0</v>
      </c>
      <c r="N1315">
        <f t="shared" ca="1" si="176"/>
        <v>0</v>
      </c>
      <c r="O1315" t="e">
        <f t="shared" ca="1" si="174"/>
        <v>#N/A</v>
      </c>
      <c r="P1315" t="e">
        <f t="shared" ca="1" si="175"/>
        <v>#N/A</v>
      </c>
    </row>
    <row r="1316" spans="1:16">
      <c r="A1316" t="str">
        <f t="shared" si="169"/>
        <v/>
      </c>
      <c r="B1316" t="e">
        <f t="shared" ca="1" si="170"/>
        <v>#N/A</v>
      </c>
      <c r="E1316">
        <f t="shared" ca="1" si="171"/>
        <v>0</v>
      </c>
      <c r="H1316">
        <f t="shared" ca="1" si="172"/>
        <v>0</v>
      </c>
      <c r="I1316">
        <f t="shared" ca="1" si="173"/>
        <v>0</v>
      </c>
      <c r="J1316">
        <f t="shared" ca="1" si="176"/>
        <v>0</v>
      </c>
      <c r="K1316">
        <f t="shared" ca="1" si="176"/>
        <v>0</v>
      </c>
      <c r="L1316">
        <f t="shared" ca="1" si="176"/>
        <v>0</v>
      </c>
      <c r="M1316">
        <f t="shared" ca="1" si="176"/>
        <v>0</v>
      </c>
      <c r="N1316">
        <f t="shared" ca="1" si="176"/>
        <v>0</v>
      </c>
      <c r="O1316" t="e">
        <f t="shared" ca="1" si="174"/>
        <v>#N/A</v>
      </c>
      <c r="P1316" t="e">
        <f t="shared" ca="1" si="175"/>
        <v>#N/A</v>
      </c>
    </row>
    <row r="1317" spans="1:16">
      <c r="A1317" t="str">
        <f t="shared" si="169"/>
        <v/>
      </c>
      <c r="B1317" t="e">
        <f t="shared" ca="1" si="170"/>
        <v>#N/A</v>
      </c>
      <c r="E1317">
        <f t="shared" ca="1" si="171"/>
        <v>0</v>
      </c>
      <c r="H1317">
        <f t="shared" ca="1" si="172"/>
        <v>0</v>
      </c>
      <c r="I1317">
        <f t="shared" ca="1" si="173"/>
        <v>0</v>
      </c>
      <c r="J1317">
        <f t="shared" ca="1" si="176"/>
        <v>0</v>
      </c>
      <c r="K1317">
        <f t="shared" ca="1" si="176"/>
        <v>0</v>
      </c>
      <c r="L1317">
        <f t="shared" ca="1" si="176"/>
        <v>0</v>
      </c>
      <c r="M1317">
        <f t="shared" ca="1" si="176"/>
        <v>0</v>
      </c>
      <c r="N1317">
        <f t="shared" ca="1" si="176"/>
        <v>0</v>
      </c>
      <c r="O1317" t="e">
        <f t="shared" ca="1" si="174"/>
        <v>#N/A</v>
      </c>
      <c r="P1317" t="e">
        <f t="shared" ca="1" si="175"/>
        <v>#N/A</v>
      </c>
    </row>
    <row r="1318" spans="1:16">
      <c r="A1318" t="str">
        <f t="shared" si="169"/>
        <v/>
      </c>
      <c r="B1318" t="e">
        <f t="shared" ca="1" si="170"/>
        <v>#N/A</v>
      </c>
      <c r="E1318">
        <f t="shared" ca="1" si="171"/>
        <v>0</v>
      </c>
      <c r="H1318">
        <f t="shared" ca="1" si="172"/>
        <v>0</v>
      </c>
      <c r="I1318">
        <f t="shared" ca="1" si="173"/>
        <v>0</v>
      </c>
      <c r="J1318">
        <f t="shared" ca="1" si="176"/>
        <v>0</v>
      </c>
      <c r="K1318">
        <f t="shared" ca="1" si="176"/>
        <v>0</v>
      </c>
      <c r="L1318">
        <f t="shared" ca="1" si="176"/>
        <v>0</v>
      </c>
      <c r="M1318">
        <f t="shared" ca="1" si="176"/>
        <v>0</v>
      </c>
      <c r="N1318">
        <f t="shared" ca="1" si="176"/>
        <v>0</v>
      </c>
      <c r="O1318" t="e">
        <f t="shared" ca="1" si="174"/>
        <v>#N/A</v>
      </c>
      <c r="P1318" t="e">
        <f t="shared" ca="1" si="175"/>
        <v>#N/A</v>
      </c>
    </row>
    <row r="1319" spans="1:16">
      <c r="A1319" t="str">
        <f t="shared" si="169"/>
        <v/>
      </c>
      <c r="B1319" t="e">
        <f t="shared" ca="1" si="170"/>
        <v>#N/A</v>
      </c>
      <c r="E1319">
        <f t="shared" ca="1" si="171"/>
        <v>0</v>
      </c>
      <c r="H1319">
        <f t="shared" ca="1" si="172"/>
        <v>0</v>
      </c>
      <c r="I1319">
        <f t="shared" ca="1" si="173"/>
        <v>0</v>
      </c>
      <c r="J1319">
        <f t="shared" ca="1" si="176"/>
        <v>0</v>
      </c>
      <c r="K1319">
        <f t="shared" ca="1" si="176"/>
        <v>0</v>
      </c>
      <c r="L1319">
        <f t="shared" ca="1" si="176"/>
        <v>0</v>
      </c>
      <c r="M1319">
        <f t="shared" ca="1" si="176"/>
        <v>0</v>
      </c>
      <c r="N1319">
        <f t="shared" ca="1" si="176"/>
        <v>0</v>
      </c>
      <c r="O1319" t="e">
        <f t="shared" ca="1" si="174"/>
        <v>#N/A</v>
      </c>
      <c r="P1319" t="e">
        <f t="shared" ca="1" si="175"/>
        <v>#N/A</v>
      </c>
    </row>
    <row r="1320" spans="1:16">
      <c r="A1320" t="str">
        <f t="shared" si="169"/>
        <v/>
      </c>
      <c r="B1320" t="e">
        <f t="shared" ca="1" si="170"/>
        <v>#N/A</v>
      </c>
      <c r="E1320">
        <f t="shared" ca="1" si="171"/>
        <v>0</v>
      </c>
      <c r="H1320">
        <f t="shared" ca="1" si="172"/>
        <v>0</v>
      </c>
      <c r="I1320">
        <f t="shared" ca="1" si="173"/>
        <v>0</v>
      </c>
      <c r="J1320">
        <f t="shared" ca="1" si="176"/>
        <v>0</v>
      </c>
      <c r="K1320">
        <f t="shared" ca="1" si="176"/>
        <v>0</v>
      </c>
      <c r="L1320">
        <f t="shared" ca="1" si="176"/>
        <v>0</v>
      </c>
      <c r="M1320">
        <f t="shared" ca="1" si="176"/>
        <v>0</v>
      </c>
      <c r="N1320">
        <f t="shared" ca="1" si="176"/>
        <v>0</v>
      </c>
      <c r="O1320" t="e">
        <f t="shared" ca="1" si="174"/>
        <v>#N/A</v>
      </c>
      <c r="P1320" t="e">
        <f t="shared" ca="1" si="175"/>
        <v>#N/A</v>
      </c>
    </row>
    <row r="1321" spans="1:16">
      <c r="A1321" t="str">
        <f t="shared" si="169"/>
        <v/>
      </c>
      <c r="B1321" t="e">
        <f t="shared" ca="1" si="170"/>
        <v>#N/A</v>
      </c>
      <c r="E1321">
        <f t="shared" ca="1" si="171"/>
        <v>0</v>
      </c>
      <c r="H1321">
        <f t="shared" ca="1" si="172"/>
        <v>0</v>
      </c>
      <c r="I1321">
        <f t="shared" ca="1" si="173"/>
        <v>0</v>
      </c>
      <c r="J1321">
        <f t="shared" ca="1" si="176"/>
        <v>0</v>
      </c>
      <c r="K1321">
        <f t="shared" ca="1" si="176"/>
        <v>0</v>
      </c>
      <c r="L1321">
        <f t="shared" ca="1" si="176"/>
        <v>0</v>
      </c>
      <c r="M1321">
        <f t="shared" ca="1" si="176"/>
        <v>0</v>
      </c>
      <c r="N1321">
        <f t="shared" ca="1" si="176"/>
        <v>0</v>
      </c>
      <c r="O1321" t="e">
        <f t="shared" ca="1" si="174"/>
        <v>#N/A</v>
      </c>
      <c r="P1321" t="e">
        <f t="shared" ca="1" si="175"/>
        <v>#N/A</v>
      </c>
    </row>
    <row r="1322" spans="1:16">
      <c r="A1322" t="str">
        <f t="shared" si="169"/>
        <v/>
      </c>
      <c r="B1322" t="e">
        <f t="shared" ca="1" si="170"/>
        <v>#N/A</v>
      </c>
      <c r="E1322">
        <f t="shared" ca="1" si="171"/>
        <v>0</v>
      </c>
      <c r="H1322">
        <f t="shared" ca="1" si="172"/>
        <v>0</v>
      </c>
      <c r="I1322">
        <f t="shared" ca="1" si="173"/>
        <v>0</v>
      </c>
      <c r="J1322">
        <f t="shared" ca="1" si="176"/>
        <v>0</v>
      </c>
      <c r="K1322">
        <f t="shared" ca="1" si="176"/>
        <v>0</v>
      </c>
      <c r="L1322">
        <f t="shared" ca="1" si="176"/>
        <v>0</v>
      </c>
      <c r="M1322">
        <f t="shared" ca="1" si="176"/>
        <v>0</v>
      </c>
      <c r="N1322">
        <f t="shared" ca="1" si="176"/>
        <v>0</v>
      </c>
      <c r="O1322" t="e">
        <f t="shared" ca="1" si="174"/>
        <v>#N/A</v>
      </c>
      <c r="P1322" t="e">
        <f t="shared" ca="1" si="175"/>
        <v>#N/A</v>
      </c>
    </row>
    <row r="1323" spans="1:16">
      <c r="A1323" t="str">
        <f t="shared" si="169"/>
        <v/>
      </c>
      <c r="B1323" t="e">
        <f t="shared" ca="1" si="170"/>
        <v>#N/A</v>
      </c>
      <c r="E1323">
        <f t="shared" ca="1" si="171"/>
        <v>0</v>
      </c>
      <c r="H1323">
        <f t="shared" ca="1" si="172"/>
        <v>0</v>
      </c>
      <c r="I1323">
        <f t="shared" ca="1" si="173"/>
        <v>0</v>
      </c>
      <c r="J1323">
        <f t="shared" ca="1" si="176"/>
        <v>0</v>
      </c>
      <c r="K1323">
        <f t="shared" ca="1" si="176"/>
        <v>0</v>
      </c>
      <c r="L1323">
        <f t="shared" ca="1" si="176"/>
        <v>0</v>
      </c>
      <c r="M1323">
        <f t="shared" ca="1" si="176"/>
        <v>0</v>
      </c>
      <c r="N1323">
        <f t="shared" ca="1" si="176"/>
        <v>0</v>
      </c>
      <c r="O1323" t="e">
        <f t="shared" ca="1" si="174"/>
        <v>#N/A</v>
      </c>
      <c r="P1323" t="e">
        <f t="shared" ca="1" si="175"/>
        <v>#N/A</v>
      </c>
    </row>
    <row r="1324" spans="1:16">
      <c r="A1324" t="str">
        <f t="shared" si="169"/>
        <v/>
      </c>
      <c r="B1324" t="e">
        <f t="shared" ca="1" si="170"/>
        <v>#N/A</v>
      </c>
      <c r="E1324">
        <f t="shared" ca="1" si="171"/>
        <v>0</v>
      </c>
      <c r="H1324">
        <f t="shared" ca="1" si="172"/>
        <v>0</v>
      </c>
      <c r="I1324">
        <f t="shared" ca="1" si="173"/>
        <v>0</v>
      </c>
      <c r="J1324">
        <f t="shared" ca="1" si="176"/>
        <v>0</v>
      </c>
      <c r="K1324">
        <f t="shared" ca="1" si="176"/>
        <v>0</v>
      </c>
      <c r="L1324">
        <f t="shared" ca="1" si="176"/>
        <v>0</v>
      </c>
      <c r="M1324">
        <f t="shared" ca="1" si="176"/>
        <v>0</v>
      </c>
      <c r="N1324">
        <f t="shared" ca="1" si="176"/>
        <v>0</v>
      </c>
      <c r="O1324" t="e">
        <f t="shared" ca="1" si="174"/>
        <v>#N/A</v>
      </c>
      <c r="P1324" t="e">
        <f t="shared" ca="1" si="175"/>
        <v>#N/A</v>
      </c>
    </row>
    <row r="1325" spans="1:16">
      <c r="A1325" t="str">
        <f t="shared" si="169"/>
        <v/>
      </c>
      <c r="B1325" t="e">
        <f t="shared" ca="1" si="170"/>
        <v>#N/A</v>
      </c>
      <c r="E1325">
        <f t="shared" ca="1" si="171"/>
        <v>0</v>
      </c>
      <c r="H1325">
        <f t="shared" ca="1" si="172"/>
        <v>0</v>
      </c>
      <c r="I1325">
        <f t="shared" ca="1" si="173"/>
        <v>0</v>
      </c>
      <c r="J1325">
        <f t="shared" ca="1" si="176"/>
        <v>0</v>
      </c>
      <c r="K1325">
        <f t="shared" ca="1" si="176"/>
        <v>0</v>
      </c>
      <c r="L1325">
        <f t="shared" ca="1" si="176"/>
        <v>0</v>
      </c>
      <c r="M1325">
        <f t="shared" ca="1" si="176"/>
        <v>0</v>
      </c>
      <c r="N1325">
        <f t="shared" ca="1" si="176"/>
        <v>0</v>
      </c>
      <c r="O1325" t="e">
        <f t="shared" ca="1" si="174"/>
        <v>#N/A</v>
      </c>
      <c r="P1325" t="e">
        <f t="shared" ca="1" si="175"/>
        <v>#N/A</v>
      </c>
    </row>
    <row r="1326" spans="1:16">
      <c r="A1326" t="str">
        <f t="shared" si="169"/>
        <v/>
      </c>
      <c r="B1326" t="e">
        <f t="shared" ca="1" si="170"/>
        <v>#N/A</v>
      </c>
      <c r="E1326">
        <f t="shared" ca="1" si="171"/>
        <v>0</v>
      </c>
      <c r="H1326">
        <f t="shared" ca="1" si="172"/>
        <v>0</v>
      </c>
      <c r="I1326">
        <f t="shared" ca="1" si="173"/>
        <v>0</v>
      </c>
      <c r="J1326">
        <f t="shared" ca="1" si="176"/>
        <v>0</v>
      </c>
      <c r="K1326">
        <f t="shared" ca="1" si="176"/>
        <v>0</v>
      </c>
      <c r="L1326">
        <f t="shared" ca="1" si="176"/>
        <v>0</v>
      </c>
      <c r="M1326">
        <f t="shared" ca="1" si="176"/>
        <v>0</v>
      </c>
      <c r="N1326">
        <f t="shared" ca="1" si="176"/>
        <v>0</v>
      </c>
      <c r="O1326" t="e">
        <f t="shared" ca="1" si="174"/>
        <v>#N/A</v>
      </c>
      <c r="P1326" t="e">
        <f t="shared" ca="1" si="175"/>
        <v>#N/A</v>
      </c>
    </row>
    <row r="1327" spans="1:16">
      <c r="A1327" t="str">
        <f t="shared" si="169"/>
        <v/>
      </c>
      <c r="B1327" t="e">
        <f t="shared" ca="1" si="170"/>
        <v>#N/A</v>
      </c>
      <c r="E1327">
        <f t="shared" ca="1" si="171"/>
        <v>0</v>
      </c>
      <c r="H1327">
        <f t="shared" ca="1" si="172"/>
        <v>0</v>
      </c>
      <c r="I1327">
        <f t="shared" ca="1" si="173"/>
        <v>0</v>
      </c>
      <c r="J1327">
        <f t="shared" ca="1" si="176"/>
        <v>0</v>
      </c>
      <c r="K1327">
        <f t="shared" ca="1" si="176"/>
        <v>0</v>
      </c>
      <c r="L1327">
        <f t="shared" ca="1" si="176"/>
        <v>0</v>
      </c>
      <c r="M1327">
        <f t="shared" ca="1" si="176"/>
        <v>0</v>
      </c>
      <c r="N1327">
        <f t="shared" ca="1" si="176"/>
        <v>0</v>
      </c>
      <c r="O1327" t="e">
        <f t="shared" ca="1" si="174"/>
        <v>#N/A</v>
      </c>
      <c r="P1327" t="e">
        <f t="shared" ca="1" si="175"/>
        <v>#N/A</v>
      </c>
    </row>
    <row r="1328" spans="1:16">
      <c r="A1328" t="str">
        <f t="shared" si="169"/>
        <v/>
      </c>
      <c r="B1328" t="e">
        <f t="shared" ca="1" si="170"/>
        <v>#N/A</v>
      </c>
      <c r="E1328">
        <f t="shared" ca="1" si="171"/>
        <v>0</v>
      </c>
      <c r="H1328">
        <f t="shared" ca="1" si="172"/>
        <v>0</v>
      </c>
      <c r="I1328">
        <f t="shared" ca="1" si="173"/>
        <v>0</v>
      </c>
      <c r="J1328">
        <f t="shared" ca="1" si="176"/>
        <v>0</v>
      </c>
      <c r="K1328">
        <f t="shared" ca="1" si="176"/>
        <v>0</v>
      </c>
      <c r="L1328">
        <f t="shared" ca="1" si="176"/>
        <v>0</v>
      </c>
      <c r="M1328">
        <f t="shared" ca="1" si="176"/>
        <v>0</v>
      </c>
      <c r="N1328">
        <f t="shared" ca="1" si="176"/>
        <v>0</v>
      </c>
      <c r="O1328" t="e">
        <f t="shared" ca="1" si="174"/>
        <v>#N/A</v>
      </c>
      <c r="P1328" t="e">
        <f t="shared" ca="1" si="175"/>
        <v>#N/A</v>
      </c>
    </row>
    <row r="1329" spans="1:16">
      <c r="A1329" t="str">
        <f t="shared" si="169"/>
        <v/>
      </c>
      <c r="B1329" t="e">
        <f t="shared" ca="1" si="170"/>
        <v>#N/A</v>
      </c>
      <c r="E1329">
        <f t="shared" ca="1" si="171"/>
        <v>0</v>
      </c>
      <c r="H1329">
        <f t="shared" ca="1" si="172"/>
        <v>0</v>
      </c>
      <c r="I1329">
        <f t="shared" ca="1" si="173"/>
        <v>0</v>
      </c>
      <c r="J1329">
        <f t="shared" ca="1" si="176"/>
        <v>0</v>
      </c>
      <c r="K1329">
        <f t="shared" ca="1" si="176"/>
        <v>0</v>
      </c>
      <c r="L1329">
        <f t="shared" ca="1" si="176"/>
        <v>0</v>
      </c>
      <c r="M1329">
        <f t="shared" ca="1" si="176"/>
        <v>0</v>
      </c>
      <c r="N1329">
        <f t="shared" ca="1" si="176"/>
        <v>0</v>
      </c>
      <c r="O1329" t="e">
        <f t="shared" ca="1" si="174"/>
        <v>#N/A</v>
      </c>
      <c r="P1329" t="e">
        <f t="shared" ca="1" si="175"/>
        <v>#N/A</v>
      </c>
    </row>
    <row r="1330" spans="1:16">
      <c r="A1330" t="str">
        <f t="shared" si="169"/>
        <v/>
      </c>
      <c r="B1330" t="e">
        <f t="shared" ca="1" si="170"/>
        <v>#N/A</v>
      </c>
      <c r="E1330">
        <f t="shared" ca="1" si="171"/>
        <v>0</v>
      </c>
      <c r="H1330">
        <f t="shared" ca="1" si="172"/>
        <v>0</v>
      </c>
      <c r="I1330">
        <f t="shared" ca="1" si="173"/>
        <v>0</v>
      </c>
      <c r="J1330">
        <f t="shared" ca="1" si="176"/>
        <v>0</v>
      </c>
      <c r="K1330">
        <f t="shared" ca="1" si="176"/>
        <v>0</v>
      </c>
      <c r="L1330">
        <f t="shared" ca="1" si="176"/>
        <v>0</v>
      </c>
      <c r="M1330">
        <f t="shared" ca="1" si="176"/>
        <v>0</v>
      </c>
      <c r="N1330">
        <f t="shared" ca="1" si="176"/>
        <v>0</v>
      </c>
      <c r="O1330" t="e">
        <f t="shared" ca="1" si="174"/>
        <v>#N/A</v>
      </c>
      <c r="P1330" t="e">
        <f t="shared" ca="1" si="175"/>
        <v>#N/A</v>
      </c>
    </row>
    <row r="1331" spans="1:16">
      <c r="A1331" t="str">
        <f t="shared" si="169"/>
        <v/>
      </c>
      <c r="B1331" t="e">
        <f t="shared" ca="1" si="170"/>
        <v>#N/A</v>
      </c>
      <c r="E1331">
        <f t="shared" ca="1" si="171"/>
        <v>0</v>
      </c>
      <c r="H1331">
        <f t="shared" ca="1" si="172"/>
        <v>0</v>
      </c>
      <c r="I1331">
        <f t="shared" ca="1" si="173"/>
        <v>0</v>
      </c>
      <c r="J1331">
        <f t="shared" ca="1" si="176"/>
        <v>0</v>
      </c>
      <c r="K1331">
        <f t="shared" ca="1" si="176"/>
        <v>0</v>
      </c>
      <c r="L1331">
        <f t="shared" ca="1" si="176"/>
        <v>0</v>
      </c>
      <c r="M1331">
        <f t="shared" ca="1" si="176"/>
        <v>0</v>
      </c>
      <c r="N1331">
        <f t="shared" ca="1" si="176"/>
        <v>0</v>
      </c>
      <c r="O1331" t="e">
        <f t="shared" ca="1" si="174"/>
        <v>#N/A</v>
      </c>
      <c r="P1331" t="e">
        <f t="shared" ca="1" si="175"/>
        <v>#N/A</v>
      </c>
    </row>
    <row r="1332" spans="1:16">
      <c r="A1332" t="str">
        <f t="shared" si="169"/>
        <v/>
      </c>
      <c r="B1332" t="e">
        <f t="shared" ca="1" si="170"/>
        <v>#N/A</v>
      </c>
      <c r="E1332">
        <f t="shared" ca="1" si="171"/>
        <v>0</v>
      </c>
      <c r="H1332">
        <f t="shared" ca="1" si="172"/>
        <v>0</v>
      </c>
      <c r="I1332">
        <f t="shared" ca="1" si="173"/>
        <v>0</v>
      </c>
      <c r="J1332">
        <f t="shared" ca="1" si="176"/>
        <v>0</v>
      </c>
      <c r="K1332">
        <f t="shared" ca="1" si="176"/>
        <v>0</v>
      </c>
      <c r="L1332">
        <f t="shared" ca="1" si="176"/>
        <v>0</v>
      </c>
      <c r="M1332">
        <f t="shared" ca="1" si="176"/>
        <v>0</v>
      </c>
      <c r="N1332">
        <f t="shared" ca="1" si="176"/>
        <v>0</v>
      </c>
      <c r="O1332" t="e">
        <f t="shared" ca="1" si="174"/>
        <v>#N/A</v>
      </c>
      <c r="P1332" t="e">
        <f t="shared" ca="1" si="175"/>
        <v>#N/A</v>
      </c>
    </row>
    <row r="1333" spans="1:16">
      <c r="A1333" t="str">
        <f t="shared" si="169"/>
        <v/>
      </c>
      <c r="B1333" t="e">
        <f t="shared" ca="1" si="170"/>
        <v>#N/A</v>
      </c>
      <c r="E1333">
        <f t="shared" ca="1" si="171"/>
        <v>0</v>
      </c>
      <c r="H1333">
        <f t="shared" ca="1" si="172"/>
        <v>0</v>
      </c>
      <c r="I1333">
        <f t="shared" ca="1" si="173"/>
        <v>0</v>
      </c>
      <c r="J1333">
        <f t="shared" ca="1" si="176"/>
        <v>0</v>
      </c>
      <c r="K1333">
        <f t="shared" ca="1" si="176"/>
        <v>0</v>
      </c>
      <c r="L1333">
        <f t="shared" ca="1" si="176"/>
        <v>0</v>
      </c>
      <c r="M1333">
        <f t="shared" ca="1" si="176"/>
        <v>0</v>
      </c>
      <c r="N1333">
        <f t="shared" ca="1" si="176"/>
        <v>0</v>
      </c>
      <c r="O1333" t="e">
        <f t="shared" ca="1" si="174"/>
        <v>#N/A</v>
      </c>
      <c r="P1333" t="e">
        <f t="shared" ca="1" si="175"/>
        <v>#N/A</v>
      </c>
    </row>
    <row r="1334" spans="1:16">
      <c r="A1334" t="str">
        <f t="shared" si="169"/>
        <v/>
      </c>
      <c r="B1334" t="e">
        <f t="shared" ca="1" si="170"/>
        <v>#N/A</v>
      </c>
      <c r="E1334">
        <f t="shared" ca="1" si="171"/>
        <v>0</v>
      </c>
      <c r="H1334">
        <f t="shared" ca="1" si="172"/>
        <v>0</v>
      </c>
      <c r="I1334">
        <f t="shared" ca="1" si="173"/>
        <v>0</v>
      </c>
      <c r="J1334">
        <f t="shared" ca="1" si="176"/>
        <v>0</v>
      </c>
      <c r="K1334">
        <f t="shared" ca="1" si="176"/>
        <v>0</v>
      </c>
      <c r="L1334">
        <f t="shared" ca="1" si="176"/>
        <v>0</v>
      </c>
      <c r="M1334">
        <f t="shared" ca="1" si="176"/>
        <v>0</v>
      </c>
      <c r="N1334">
        <f t="shared" ca="1" si="176"/>
        <v>0</v>
      </c>
      <c r="O1334" t="e">
        <f t="shared" ca="1" si="174"/>
        <v>#N/A</v>
      </c>
      <c r="P1334" t="e">
        <f t="shared" ca="1" si="175"/>
        <v>#N/A</v>
      </c>
    </row>
    <row r="1335" spans="1:16">
      <c r="A1335" t="str">
        <f t="shared" si="169"/>
        <v/>
      </c>
      <c r="B1335" t="e">
        <f t="shared" ca="1" si="170"/>
        <v>#N/A</v>
      </c>
      <c r="E1335">
        <f t="shared" ca="1" si="171"/>
        <v>0</v>
      </c>
      <c r="H1335">
        <f t="shared" ca="1" si="172"/>
        <v>0</v>
      </c>
      <c r="I1335">
        <f t="shared" ca="1" si="173"/>
        <v>0</v>
      </c>
      <c r="J1335">
        <f t="shared" ca="1" si="176"/>
        <v>0</v>
      </c>
      <c r="K1335">
        <f t="shared" ca="1" si="176"/>
        <v>0</v>
      </c>
      <c r="L1335">
        <f t="shared" ca="1" si="176"/>
        <v>0</v>
      </c>
      <c r="M1335">
        <f t="shared" ca="1" si="176"/>
        <v>0</v>
      </c>
      <c r="N1335">
        <f t="shared" ca="1" si="176"/>
        <v>0</v>
      </c>
      <c r="O1335" t="e">
        <f t="shared" ca="1" si="174"/>
        <v>#N/A</v>
      </c>
      <c r="P1335" t="e">
        <f t="shared" ca="1" si="175"/>
        <v>#N/A</v>
      </c>
    </row>
    <row r="1336" spans="1:16">
      <c r="A1336" t="str">
        <f t="shared" si="169"/>
        <v/>
      </c>
      <c r="B1336" t="e">
        <f t="shared" ca="1" si="170"/>
        <v>#N/A</v>
      </c>
      <c r="E1336">
        <f t="shared" ca="1" si="171"/>
        <v>0</v>
      </c>
      <c r="H1336">
        <f t="shared" ca="1" si="172"/>
        <v>0</v>
      </c>
      <c r="I1336">
        <f t="shared" ca="1" si="173"/>
        <v>0</v>
      </c>
      <c r="J1336">
        <f t="shared" ca="1" si="176"/>
        <v>0</v>
      </c>
      <c r="K1336">
        <f t="shared" ca="1" si="176"/>
        <v>0</v>
      </c>
      <c r="L1336">
        <f t="shared" ca="1" si="176"/>
        <v>0</v>
      </c>
      <c r="M1336">
        <f t="shared" ca="1" si="176"/>
        <v>0</v>
      </c>
      <c r="N1336">
        <f t="shared" ca="1" si="176"/>
        <v>0</v>
      </c>
      <c r="O1336" t="e">
        <f t="shared" ca="1" si="174"/>
        <v>#N/A</v>
      </c>
      <c r="P1336" t="e">
        <f t="shared" ca="1" si="175"/>
        <v>#N/A</v>
      </c>
    </row>
    <row r="1337" spans="1:16">
      <c r="A1337" t="str">
        <f t="shared" si="169"/>
        <v/>
      </c>
      <c r="B1337" t="e">
        <f t="shared" ca="1" si="170"/>
        <v>#N/A</v>
      </c>
      <c r="E1337">
        <f t="shared" ca="1" si="171"/>
        <v>0</v>
      </c>
      <c r="H1337">
        <f t="shared" ca="1" si="172"/>
        <v>0</v>
      </c>
      <c r="I1337">
        <f t="shared" ca="1" si="173"/>
        <v>0</v>
      </c>
      <c r="J1337">
        <f t="shared" ca="1" si="176"/>
        <v>0</v>
      </c>
      <c r="K1337">
        <f t="shared" ca="1" si="176"/>
        <v>0</v>
      </c>
      <c r="L1337">
        <f t="shared" ca="1" si="176"/>
        <v>0</v>
      </c>
      <c r="M1337">
        <f t="shared" ca="1" si="176"/>
        <v>0</v>
      </c>
      <c r="N1337">
        <f t="shared" ca="1" si="176"/>
        <v>0</v>
      </c>
      <c r="O1337" t="e">
        <f t="shared" ca="1" si="174"/>
        <v>#N/A</v>
      </c>
      <c r="P1337" t="e">
        <f t="shared" ca="1" si="175"/>
        <v>#N/A</v>
      </c>
    </row>
    <row r="1338" spans="1:16">
      <c r="A1338" t="str">
        <f t="shared" si="169"/>
        <v/>
      </c>
      <c r="B1338" t="e">
        <f t="shared" ca="1" si="170"/>
        <v>#N/A</v>
      </c>
      <c r="E1338">
        <f t="shared" ca="1" si="171"/>
        <v>0</v>
      </c>
      <c r="H1338">
        <f t="shared" ca="1" si="172"/>
        <v>0</v>
      </c>
      <c r="I1338">
        <f t="shared" ca="1" si="173"/>
        <v>0</v>
      </c>
      <c r="J1338">
        <f t="shared" ca="1" si="176"/>
        <v>0</v>
      </c>
      <c r="K1338">
        <f t="shared" ca="1" si="176"/>
        <v>0</v>
      </c>
      <c r="L1338">
        <f t="shared" ca="1" si="176"/>
        <v>0</v>
      </c>
      <c r="M1338">
        <f t="shared" ca="1" si="176"/>
        <v>0</v>
      </c>
      <c r="N1338">
        <f t="shared" ca="1" si="176"/>
        <v>0</v>
      </c>
      <c r="O1338" t="e">
        <f t="shared" ca="1" si="174"/>
        <v>#N/A</v>
      </c>
      <c r="P1338" t="e">
        <f t="shared" ca="1" si="175"/>
        <v>#N/A</v>
      </c>
    </row>
    <row r="1339" spans="1:16">
      <c r="A1339" t="str">
        <f t="shared" si="169"/>
        <v/>
      </c>
      <c r="B1339" t="e">
        <f t="shared" ca="1" si="170"/>
        <v>#N/A</v>
      </c>
      <c r="E1339">
        <f t="shared" ca="1" si="171"/>
        <v>0</v>
      </c>
      <c r="H1339">
        <f t="shared" ca="1" si="172"/>
        <v>0</v>
      </c>
      <c r="I1339">
        <f t="shared" ca="1" si="173"/>
        <v>0</v>
      </c>
      <c r="J1339">
        <f t="shared" ca="1" si="176"/>
        <v>0</v>
      </c>
      <c r="K1339">
        <f t="shared" ca="1" si="176"/>
        <v>0</v>
      </c>
      <c r="L1339">
        <f t="shared" ca="1" si="176"/>
        <v>0</v>
      </c>
      <c r="M1339">
        <f t="shared" ca="1" si="176"/>
        <v>0</v>
      </c>
      <c r="N1339">
        <f t="shared" ca="1" si="176"/>
        <v>0</v>
      </c>
      <c r="O1339" t="e">
        <f t="shared" ca="1" si="174"/>
        <v>#N/A</v>
      </c>
      <c r="P1339" t="e">
        <f t="shared" ca="1" si="175"/>
        <v>#N/A</v>
      </c>
    </row>
    <row r="1340" spans="1:16">
      <c r="A1340" t="str">
        <f t="shared" si="169"/>
        <v/>
      </c>
      <c r="B1340" t="e">
        <f t="shared" ca="1" si="170"/>
        <v>#N/A</v>
      </c>
      <c r="E1340">
        <f t="shared" ca="1" si="171"/>
        <v>0</v>
      </c>
      <c r="H1340">
        <f t="shared" ca="1" si="172"/>
        <v>0</v>
      </c>
      <c r="I1340">
        <f t="shared" ca="1" si="173"/>
        <v>0</v>
      </c>
      <c r="J1340">
        <f t="shared" ca="1" si="176"/>
        <v>0</v>
      </c>
      <c r="K1340">
        <f t="shared" ca="1" si="176"/>
        <v>0</v>
      </c>
      <c r="L1340">
        <f t="shared" ca="1" si="176"/>
        <v>0</v>
      </c>
      <c r="M1340">
        <f t="shared" ca="1" si="176"/>
        <v>0</v>
      </c>
      <c r="N1340">
        <f t="shared" ca="1" si="176"/>
        <v>0</v>
      </c>
      <c r="O1340" t="e">
        <f t="shared" ca="1" si="174"/>
        <v>#N/A</v>
      </c>
      <c r="P1340" t="e">
        <f t="shared" ca="1" si="175"/>
        <v>#N/A</v>
      </c>
    </row>
    <row r="1341" spans="1:16">
      <c r="A1341" t="str">
        <f t="shared" si="169"/>
        <v/>
      </c>
      <c r="B1341" t="e">
        <f t="shared" ca="1" si="170"/>
        <v>#N/A</v>
      </c>
      <c r="E1341">
        <f t="shared" ca="1" si="171"/>
        <v>0</v>
      </c>
      <c r="H1341">
        <f t="shared" ca="1" si="172"/>
        <v>0</v>
      </c>
      <c r="I1341">
        <f t="shared" ca="1" si="173"/>
        <v>0</v>
      </c>
      <c r="J1341">
        <f t="shared" ca="1" si="176"/>
        <v>0</v>
      </c>
      <c r="K1341">
        <f t="shared" ca="1" si="176"/>
        <v>0</v>
      </c>
      <c r="L1341">
        <f t="shared" ca="1" si="176"/>
        <v>0</v>
      </c>
      <c r="M1341">
        <f t="shared" ca="1" si="176"/>
        <v>0</v>
      </c>
      <c r="N1341">
        <f t="shared" ca="1" si="176"/>
        <v>0</v>
      </c>
      <c r="O1341" t="e">
        <f t="shared" ca="1" si="174"/>
        <v>#N/A</v>
      </c>
      <c r="P1341" t="e">
        <f t="shared" ca="1" si="175"/>
        <v>#N/A</v>
      </c>
    </row>
    <row r="1342" spans="1:16">
      <c r="A1342" t="str">
        <f t="shared" si="169"/>
        <v/>
      </c>
      <c r="B1342" t="e">
        <f t="shared" ca="1" si="170"/>
        <v>#N/A</v>
      </c>
      <c r="E1342">
        <f t="shared" ca="1" si="171"/>
        <v>0</v>
      </c>
      <c r="H1342">
        <f t="shared" ca="1" si="172"/>
        <v>0</v>
      </c>
      <c r="I1342">
        <f t="shared" ca="1" si="173"/>
        <v>0</v>
      </c>
      <c r="J1342">
        <f t="shared" ca="1" si="176"/>
        <v>0</v>
      </c>
      <c r="K1342">
        <f t="shared" ca="1" si="176"/>
        <v>0</v>
      </c>
      <c r="L1342">
        <f t="shared" ca="1" si="176"/>
        <v>0</v>
      </c>
      <c r="M1342">
        <f t="shared" ca="1" si="176"/>
        <v>0</v>
      </c>
      <c r="N1342">
        <f t="shared" ca="1" si="176"/>
        <v>0</v>
      </c>
      <c r="O1342" t="e">
        <f t="shared" ca="1" si="174"/>
        <v>#N/A</v>
      </c>
      <c r="P1342" t="e">
        <f t="shared" ca="1" si="175"/>
        <v>#N/A</v>
      </c>
    </row>
    <row r="1343" spans="1:16">
      <c r="A1343" t="str">
        <f t="shared" si="169"/>
        <v/>
      </c>
      <c r="B1343" t="e">
        <f t="shared" ca="1" si="170"/>
        <v>#N/A</v>
      </c>
      <c r="E1343">
        <f t="shared" ca="1" si="171"/>
        <v>0</v>
      </c>
      <c r="H1343">
        <f t="shared" ca="1" si="172"/>
        <v>0</v>
      </c>
      <c r="I1343">
        <f t="shared" ca="1" si="173"/>
        <v>0</v>
      </c>
      <c r="J1343">
        <f t="shared" ca="1" si="176"/>
        <v>0</v>
      </c>
      <c r="K1343">
        <f t="shared" ca="1" si="176"/>
        <v>0</v>
      </c>
      <c r="L1343">
        <f t="shared" ca="1" si="176"/>
        <v>0</v>
      </c>
      <c r="M1343">
        <f t="shared" ca="1" si="176"/>
        <v>0</v>
      </c>
      <c r="N1343">
        <f t="shared" ca="1" si="176"/>
        <v>0</v>
      </c>
      <c r="O1343" t="e">
        <f t="shared" ca="1" si="174"/>
        <v>#N/A</v>
      </c>
      <c r="P1343" t="e">
        <f t="shared" ca="1" si="175"/>
        <v>#N/A</v>
      </c>
    </row>
    <row r="1344" spans="1:16">
      <c r="A1344" t="str">
        <f t="shared" si="169"/>
        <v/>
      </c>
      <c r="B1344" t="e">
        <f t="shared" ca="1" si="170"/>
        <v>#N/A</v>
      </c>
      <c r="E1344">
        <f t="shared" ca="1" si="171"/>
        <v>0</v>
      </c>
      <c r="H1344">
        <f t="shared" ca="1" si="172"/>
        <v>0</v>
      </c>
      <c r="I1344">
        <f t="shared" ca="1" si="173"/>
        <v>0</v>
      </c>
      <c r="J1344">
        <f t="shared" ca="1" si="176"/>
        <v>0</v>
      </c>
      <c r="K1344">
        <f t="shared" ca="1" si="176"/>
        <v>0</v>
      </c>
      <c r="L1344">
        <f t="shared" ca="1" si="176"/>
        <v>0</v>
      </c>
      <c r="M1344">
        <f t="shared" ca="1" si="176"/>
        <v>0</v>
      </c>
      <c r="N1344">
        <f t="shared" ca="1" si="176"/>
        <v>0</v>
      </c>
      <c r="O1344" t="e">
        <f t="shared" ca="1" si="174"/>
        <v>#N/A</v>
      </c>
      <c r="P1344" t="e">
        <f t="shared" ca="1" si="175"/>
        <v>#N/A</v>
      </c>
    </row>
    <row r="1345" spans="1:16">
      <c r="A1345" t="str">
        <f t="shared" si="169"/>
        <v/>
      </c>
      <c r="B1345" t="e">
        <f t="shared" ca="1" si="170"/>
        <v>#N/A</v>
      </c>
      <c r="E1345">
        <f t="shared" ca="1" si="171"/>
        <v>0</v>
      </c>
      <c r="H1345">
        <f t="shared" ca="1" si="172"/>
        <v>0</v>
      </c>
      <c r="I1345">
        <f t="shared" ca="1" si="173"/>
        <v>0</v>
      </c>
      <c r="J1345">
        <f t="shared" ca="1" si="176"/>
        <v>0</v>
      </c>
      <c r="K1345">
        <f t="shared" ca="1" si="176"/>
        <v>0</v>
      </c>
      <c r="L1345">
        <f t="shared" ca="1" si="176"/>
        <v>0</v>
      </c>
      <c r="M1345">
        <f t="shared" ca="1" si="176"/>
        <v>0</v>
      </c>
      <c r="N1345">
        <f t="shared" ca="1" si="176"/>
        <v>0</v>
      </c>
      <c r="O1345" t="e">
        <f t="shared" ca="1" si="174"/>
        <v>#N/A</v>
      </c>
      <c r="P1345" t="e">
        <f t="shared" ca="1" si="175"/>
        <v>#N/A</v>
      </c>
    </row>
    <row r="1346" spans="1:16">
      <c r="A1346" t="str">
        <f t="shared" si="169"/>
        <v/>
      </c>
      <c r="B1346" t="e">
        <f t="shared" ca="1" si="170"/>
        <v>#N/A</v>
      </c>
      <c r="E1346">
        <f t="shared" ca="1" si="171"/>
        <v>0</v>
      </c>
      <c r="H1346">
        <f t="shared" ca="1" si="172"/>
        <v>0</v>
      </c>
      <c r="I1346">
        <f t="shared" ca="1" si="173"/>
        <v>0</v>
      </c>
      <c r="J1346">
        <f t="shared" ca="1" si="176"/>
        <v>0</v>
      </c>
      <c r="K1346">
        <f t="shared" ca="1" si="176"/>
        <v>0</v>
      </c>
      <c r="L1346">
        <f t="shared" ca="1" si="176"/>
        <v>0</v>
      </c>
      <c r="M1346">
        <f t="shared" ca="1" si="176"/>
        <v>0</v>
      </c>
      <c r="N1346">
        <f t="shared" ca="1" si="176"/>
        <v>0</v>
      </c>
      <c r="O1346" t="e">
        <f t="shared" ca="1" si="174"/>
        <v>#N/A</v>
      </c>
      <c r="P1346" t="e">
        <f t="shared" ca="1" si="175"/>
        <v>#N/A</v>
      </c>
    </row>
    <row r="1347" spans="1:16">
      <c r="A1347" t="str">
        <f t="shared" si="169"/>
        <v/>
      </c>
      <c r="B1347" t="e">
        <f t="shared" ca="1" si="170"/>
        <v>#N/A</v>
      </c>
      <c r="E1347">
        <f t="shared" ca="1" si="171"/>
        <v>0</v>
      </c>
      <c r="H1347">
        <f t="shared" ca="1" si="172"/>
        <v>0</v>
      </c>
      <c r="I1347">
        <f t="shared" ca="1" si="173"/>
        <v>0</v>
      </c>
      <c r="J1347">
        <f t="shared" ca="1" si="176"/>
        <v>0</v>
      </c>
      <c r="K1347">
        <f t="shared" ca="1" si="176"/>
        <v>0</v>
      </c>
      <c r="L1347">
        <f t="shared" ca="1" si="176"/>
        <v>0</v>
      </c>
      <c r="M1347">
        <f t="shared" ca="1" si="176"/>
        <v>0</v>
      </c>
      <c r="N1347">
        <f t="shared" ca="1" si="176"/>
        <v>0</v>
      </c>
      <c r="O1347" t="e">
        <f t="shared" ca="1" si="174"/>
        <v>#N/A</v>
      </c>
      <c r="P1347" t="e">
        <f t="shared" ca="1" si="175"/>
        <v>#N/A</v>
      </c>
    </row>
    <row r="1348" spans="1:16">
      <c r="A1348" t="str">
        <f t="shared" si="169"/>
        <v/>
      </c>
      <c r="B1348" t="e">
        <f t="shared" ca="1" si="170"/>
        <v>#N/A</v>
      </c>
      <c r="E1348">
        <f t="shared" ca="1" si="171"/>
        <v>0</v>
      </c>
      <c r="H1348">
        <f t="shared" ca="1" si="172"/>
        <v>0</v>
      </c>
      <c r="I1348">
        <f t="shared" ca="1" si="173"/>
        <v>0</v>
      </c>
      <c r="J1348">
        <f t="shared" ca="1" si="176"/>
        <v>0</v>
      </c>
      <c r="K1348">
        <f t="shared" ca="1" si="176"/>
        <v>0</v>
      </c>
      <c r="L1348">
        <f t="shared" ca="1" si="176"/>
        <v>0</v>
      </c>
      <c r="M1348">
        <f t="shared" ca="1" si="176"/>
        <v>0</v>
      </c>
      <c r="N1348">
        <f t="shared" ca="1" si="176"/>
        <v>0</v>
      </c>
      <c r="O1348" t="e">
        <f t="shared" ca="1" si="174"/>
        <v>#N/A</v>
      </c>
      <c r="P1348" t="e">
        <f t="shared" ca="1" si="175"/>
        <v>#N/A</v>
      </c>
    </row>
    <row r="1349" spans="1:16">
      <c r="A1349" t="str">
        <f t="shared" si="169"/>
        <v/>
      </c>
      <c r="B1349" t="e">
        <f t="shared" ca="1" si="170"/>
        <v>#N/A</v>
      </c>
      <c r="E1349">
        <f t="shared" ca="1" si="171"/>
        <v>0</v>
      </c>
      <c r="H1349">
        <f t="shared" ca="1" si="172"/>
        <v>0</v>
      </c>
      <c r="I1349">
        <f t="shared" ca="1" si="173"/>
        <v>0</v>
      </c>
      <c r="J1349">
        <f t="shared" ca="1" si="176"/>
        <v>0</v>
      </c>
      <c r="K1349">
        <f t="shared" ca="1" si="176"/>
        <v>0</v>
      </c>
      <c r="L1349">
        <f t="shared" ca="1" si="176"/>
        <v>0</v>
      </c>
      <c r="M1349">
        <f t="shared" ca="1" si="176"/>
        <v>0</v>
      </c>
      <c r="N1349">
        <f t="shared" ca="1" si="176"/>
        <v>0</v>
      </c>
      <c r="O1349" t="e">
        <f t="shared" ca="1" si="174"/>
        <v>#N/A</v>
      </c>
      <c r="P1349" t="e">
        <f t="shared" ca="1" si="175"/>
        <v>#N/A</v>
      </c>
    </row>
    <row r="1350" spans="1:16">
      <c r="A1350" t="str">
        <f t="shared" si="169"/>
        <v/>
      </c>
      <c r="B1350" t="e">
        <f t="shared" ca="1" si="170"/>
        <v>#N/A</v>
      </c>
      <c r="E1350">
        <f t="shared" ca="1" si="171"/>
        <v>0</v>
      </c>
      <c r="H1350">
        <f t="shared" ca="1" si="172"/>
        <v>0</v>
      </c>
      <c r="I1350">
        <f t="shared" ca="1" si="173"/>
        <v>0</v>
      </c>
      <c r="J1350">
        <f t="shared" ca="1" si="176"/>
        <v>0</v>
      </c>
      <c r="K1350">
        <f t="shared" ca="1" si="176"/>
        <v>0</v>
      </c>
      <c r="L1350">
        <f t="shared" ca="1" si="176"/>
        <v>0</v>
      </c>
      <c r="M1350">
        <f t="shared" ca="1" si="176"/>
        <v>0</v>
      </c>
      <c r="N1350">
        <f t="shared" ca="1" si="176"/>
        <v>0</v>
      </c>
      <c r="O1350" t="e">
        <f t="shared" ca="1" si="174"/>
        <v>#N/A</v>
      </c>
      <c r="P1350" t="e">
        <f t="shared" ca="1" si="175"/>
        <v>#N/A</v>
      </c>
    </row>
    <row r="1351" spans="1:16">
      <c r="A1351" t="str">
        <f t="shared" si="169"/>
        <v/>
      </c>
      <c r="B1351" t="e">
        <f t="shared" ca="1" si="170"/>
        <v>#N/A</v>
      </c>
      <c r="E1351">
        <f t="shared" ca="1" si="171"/>
        <v>0</v>
      </c>
      <c r="H1351">
        <f t="shared" ca="1" si="172"/>
        <v>0</v>
      </c>
      <c r="I1351">
        <f t="shared" ca="1" si="173"/>
        <v>0</v>
      </c>
      <c r="J1351">
        <f t="shared" ca="1" si="176"/>
        <v>0</v>
      </c>
      <c r="K1351">
        <f t="shared" ca="1" si="176"/>
        <v>0</v>
      </c>
      <c r="L1351">
        <f t="shared" ca="1" si="176"/>
        <v>0</v>
      </c>
      <c r="M1351">
        <f t="shared" ca="1" si="176"/>
        <v>0</v>
      </c>
      <c r="N1351">
        <f t="shared" ca="1" si="176"/>
        <v>0</v>
      </c>
      <c r="O1351" t="e">
        <f t="shared" ca="1" si="174"/>
        <v>#N/A</v>
      </c>
      <c r="P1351" t="e">
        <f t="shared" ca="1" si="175"/>
        <v>#N/A</v>
      </c>
    </row>
    <row r="1352" spans="1:16">
      <c r="A1352" t="str">
        <f t="shared" si="169"/>
        <v/>
      </c>
      <c r="B1352" t="e">
        <f t="shared" ca="1" si="170"/>
        <v>#N/A</v>
      </c>
      <c r="E1352">
        <f t="shared" ca="1" si="171"/>
        <v>0</v>
      </c>
      <c r="H1352">
        <f t="shared" ca="1" si="172"/>
        <v>0</v>
      </c>
      <c r="I1352">
        <f t="shared" ca="1" si="173"/>
        <v>0</v>
      </c>
      <c r="J1352">
        <f t="shared" ca="1" si="176"/>
        <v>0</v>
      </c>
      <c r="K1352">
        <f t="shared" ca="1" si="176"/>
        <v>0</v>
      </c>
      <c r="L1352">
        <f t="shared" ca="1" si="176"/>
        <v>0</v>
      </c>
      <c r="M1352">
        <f t="shared" ca="1" si="176"/>
        <v>0</v>
      </c>
      <c r="N1352">
        <f t="shared" ca="1" si="176"/>
        <v>0</v>
      </c>
      <c r="O1352" t="e">
        <f t="shared" ca="1" si="174"/>
        <v>#N/A</v>
      </c>
      <c r="P1352" t="e">
        <f t="shared" ca="1" si="175"/>
        <v>#N/A</v>
      </c>
    </row>
    <row r="1353" spans="1:16">
      <c r="A1353" t="str">
        <f t="shared" si="169"/>
        <v/>
      </c>
      <c r="B1353" t="e">
        <f t="shared" ca="1" si="170"/>
        <v>#N/A</v>
      </c>
      <c r="E1353">
        <f t="shared" ca="1" si="171"/>
        <v>0</v>
      </c>
      <c r="H1353">
        <f t="shared" ca="1" si="172"/>
        <v>0</v>
      </c>
      <c r="I1353">
        <f t="shared" ca="1" si="173"/>
        <v>0</v>
      </c>
      <c r="J1353">
        <f t="shared" ca="1" si="176"/>
        <v>0</v>
      </c>
      <c r="K1353">
        <f t="shared" ca="1" si="176"/>
        <v>0</v>
      </c>
      <c r="L1353">
        <f t="shared" ca="1" si="176"/>
        <v>0</v>
      </c>
      <c r="M1353">
        <f t="shared" ca="1" si="176"/>
        <v>0</v>
      </c>
      <c r="N1353">
        <f t="shared" ca="1" si="176"/>
        <v>0</v>
      </c>
      <c r="O1353" t="e">
        <f t="shared" ca="1" si="174"/>
        <v>#N/A</v>
      </c>
      <c r="P1353" t="e">
        <f t="shared" ca="1" si="175"/>
        <v>#N/A</v>
      </c>
    </row>
    <row r="1354" spans="1:16">
      <c r="A1354" t="str">
        <f t="shared" si="169"/>
        <v/>
      </c>
      <c r="B1354" t="e">
        <f t="shared" ca="1" si="170"/>
        <v>#N/A</v>
      </c>
      <c r="E1354">
        <f t="shared" ca="1" si="171"/>
        <v>0</v>
      </c>
      <c r="H1354">
        <f t="shared" ca="1" si="172"/>
        <v>0</v>
      </c>
      <c r="I1354">
        <f t="shared" ca="1" si="173"/>
        <v>0</v>
      </c>
      <c r="J1354">
        <f t="shared" ca="1" si="176"/>
        <v>0</v>
      </c>
      <c r="K1354">
        <f t="shared" ca="1" si="176"/>
        <v>0</v>
      </c>
      <c r="L1354">
        <f t="shared" ca="1" si="176"/>
        <v>0</v>
      </c>
      <c r="M1354">
        <f t="shared" ca="1" si="176"/>
        <v>0</v>
      </c>
      <c r="N1354">
        <f t="shared" ca="1" si="176"/>
        <v>0</v>
      </c>
      <c r="O1354" t="e">
        <f t="shared" ca="1" si="174"/>
        <v>#N/A</v>
      </c>
      <c r="P1354" t="e">
        <f t="shared" ca="1" si="175"/>
        <v>#N/A</v>
      </c>
    </row>
    <row r="1355" spans="1:16">
      <c r="A1355" t="str">
        <f t="shared" si="169"/>
        <v/>
      </c>
      <c r="B1355" t="e">
        <f t="shared" ca="1" si="170"/>
        <v>#N/A</v>
      </c>
      <c r="E1355">
        <f t="shared" ca="1" si="171"/>
        <v>0</v>
      </c>
      <c r="H1355">
        <f t="shared" ca="1" si="172"/>
        <v>0</v>
      </c>
      <c r="I1355">
        <f t="shared" ca="1" si="173"/>
        <v>0</v>
      </c>
      <c r="J1355">
        <f t="shared" ca="1" si="176"/>
        <v>0</v>
      </c>
      <c r="K1355">
        <f t="shared" ca="1" si="176"/>
        <v>0</v>
      </c>
      <c r="L1355">
        <f t="shared" ca="1" si="176"/>
        <v>0</v>
      </c>
      <c r="M1355">
        <f t="shared" ca="1" si="176"/>
        <v>0</v>
      </c>
      <c r="N1355">
        <f t="shared" ca="1" si="176"/>
        <v>0</v>
      </c>
      <c r="O1355" t="e">
        <f t="shared" ca="1" si="174"/>
        <v>#N/A</v>
      </c>
      <c r="P1355" t="e">
        <f t="shared" ca="1" si="175"/>
        <v>#N/A</v>
      </c>
    </row>
    <row r="1356" spans="1:16">
      <c r="A1356" t="str">
        <f t="shared" si="169"/>
        <v/>
      </c>
      <c r="B1356" t="e">
        <f t="shared" ca="1" si="170"/>
        <v>#N/A</v>
      </c>
      <c r="E1356">
        <f t="shared" ca="1" si="171"/>
        <v>0</v>
      </c>
      <c r="H1356">
        <f t="shared" ca="1" si="172"/>
        <v>0</v>
      </c>
      <c r="I1356">
        <f t="shared" ca="1" si="173"/>
        <v>0</v>
      </c>
      <c r="J1356">
        <f t="shared" ca="1" si="176"/>
        <v>0</v>
      </c>
      <c r="K1356">
        <f t="shared" ca="1" si="176"/>
        <v>0</v>
      </c>
      <c r="L1356">
        <f t="shared" ca="1" si="176"/>
        <v>0</v>
      </c>
      <c r="M1356">
        <f t="shared" ca="1" si="176"/>
        <v>0</v>
      </c>
      <c r="N1356">
        <f t="shared" ca="1" si="176"/>
        <v>0</v>
      </c>
      <c r="O1356" t="e">
        <f t="shared" ca="1" si="174"/>
        <v>#N/A</v>
      </c>
      <c r="P1356" t="e">
        <f t="shared" ca="1" si="175"/>
        <v>#N/A</v>
      </c>
    </row>
    <row r="1357" spans="1:16">
      <c r="A1357" t="str">
        <f t="shared" si="169"/>
        <v/>
      </c>
      <c r="B1357" t="e">
        <f t="shared" ca="1" si="170"/>
        <v>#N/A</v>
      </c>
      <c r="E1357">
        <f t="shared" ca="1" si="171"/>
        <v>0</v>
      </c>
      <c r="H1357">
        <f t="shared" ca="1" si="172"/>
        <v>0</v>
      </c>
      <c r="I1357">
        <f t="shared" ca="1" si="173"/>
        <v>0</v>
      </c>
      <c r="J1357">
        <f t="shared" ref="J1357:N1407" ca="1" si="177">IF(IFERROR(VLOOKUP($C1357,INDIRECT(J$14&amp;"D:D"),1,FALSE),0)&lt;&gt;0,J$14,0)</f>
        <v>0</v>
      </c>
      <c r="K1357">
        <f t="shared" ca="1" si="177"/>
        <v>0</v>
      </c>
      <c r="L1357">
        <f t="shared" ca="1" si="177"/>
        <v>0</v>
      </c>
      <c r="M1357">
        <f t="shared" ca="1" si="177"/>
        <v>0</v>
      </c>
      <c r="N1357">
        <f t="shared" ca="1" si="177"/>
        <v>0</v>
      </c>
      <c r="O1357" t="e">
        <f t="shared" ca="1" si="174"/>
        <v>#N/A</v>
      </c>
      <c r="P1357" t="e">
        <f t="shared" ca="1" si="175"/>
        <v>#N/A</v>
      </c>
    </row>
    <row r="1358" spans="1:16">
      <c r="A1358" t="str">
        <f t="shared" si="169"/>
        <v/>
      </c>
      <c r="B1358" t="e">
        <f t="shared" ca="1" si="170"/>
        <v>#N/A</v>
      </c>
      <c r="E1358">
        <f t="shared" ca="1" si="171"/>
        <v>0</v>
      </c>
      <c r="H1358">
        <f t="shared" ca="1" si="172"/>
        <v>0</v>
      </c>
      <c r="I1358">
        <f t="shared" ca="1" si="173"/>
        <v>0</v>
      </c>
      <c r="J1358">
        <f t="shared" ca="1" si="177"/>
        <v>0</v>
      </c>
      <c r="K1358">
        <f t="shared" ca="1" si="177"/>
        <v>0</v>
      </c>
      <c r="L1358">
        <f t="shared" ca="1" si="177"/>
        <v>0</v>
      </c>
      <c r="M1358">
        <f t="shared" ca="1" si="177"/>
        <v>0</v>
      </c>
      <c r="N1358">
        <f t="shared" ca="1" si="177"/>
        <v>0</v>
      </c>
      <c r="O1358" t="e">
        <f t="shared" ca="1" si="174"/>
        <v>#N/A</v>
      </c>
      <c r="P1358" t="e">
        <f t="shared" ca="1" si="175"/>
        <v>#N/A</v>
      </c>
    </row>
    <row r="1359" spans="1:16">
      <c r="A1359" t="str">
        <f t="shared" si="169"/>
        <v/>
      </c>
      <c r="B1359" t="e">
        <f t="shared" ca="1" si="170"/>
        <v>#N/A</v>
      </c>
      <c r="E1359">
        <f t="shared" ca="1" si="171"/>
        <v>0</v>
      </c>
      <c r="H1359">
        <f t="shared" ca="1" si="172"/>
        <v>0</v>
      </c>
      <c r="I1359">
        <f t="shared" ca="1" si="173"/>
        <v>0</v>
      </c>
      <c r="J1359">
        <f t="shared" ca="1" si="177"/>
        <v>0</v>
      </c>
      <c r="K1359">
        <f t="shared" ca="1" si="177"/>
        <v>0</v>
      </c>
      <c r="L1359">
        <f t="shared" ca="1" si="177"/>
        <v>0</v>
      </c>
      <c r="M1359">
        <f t="shared" ca="1" si="177"/>
        <v>0</v>
      </c>
      <c r="N1359">
        <f t="shared" ca="1" si="177"/>
        <v>0</v>
      </c>
      <c r="O1359" t="e">
        <f t="shared" ca="1" si="174"/>
        <v>#N/A</v>
      </c>
      <c r="P1359" t="e">
        <f t="shared" ca="1" si="175"/>
        <v>#N/A</v>
      </c>
    </row>
    <row r="1360" spans="1:16">
      <c r="A1360" t="str">
        <f t="shared" ref="A1360:A1423" si="178">MID(D1360,LEN(C1360)+2,LEN(D1360)-LEN(C1360))</f>
        <v/>
      </c>
      <c r="B1360" t="e">
        <f t="shared" ref="B1360:B1423" ca="1" si="179">VLOOKUP(H1360,$A$1:$K$6,11,FALSE)</f>
        <v>#N/A</v>
      </c>
      <c r="E1360">
        <f t="shared" ref="E1360:E1423" ca="1" si="180">IFERROR(VLOOKUP(C1360,INDIRECT($H1360&amp;$O1360),MATCH($A1360,INDIRECT($H1360&amp;$P1360),0),FALSE),0)</f>
        <v>0</v>
      </c>
      <c r="H1360">
        <f t="shared" ref="H1360:H1423" ca="1" si="181">IF(I1360&lt;&gt;0,I1360,IF(J1360&lt;&gt;0,J1360,IF(K1360&lt;&gt;0,K1360,IF(L1360&lt;&gt;0,L1360,IF(M1360&lt;&gt;0,M1360,N1360)))))</f>
        <v>0</v>
      </c>
      <c r="I1360">
        <f t="shared" ref="I1360:I1423" ca="1" si="182">IF(IFERROR(VLOOKUP($C1360,INDIRECT(I$14&amp;"E:E"),1,FALSE),0)&lt;&gt;0,I$14,0)</f>
        <v>0</v>
      </c>
      <c r="J1360">
        <f t="shared" ca="1" si="177"/>
        <v>0</v>
      </c>
      <c r="K1360">
        <f t="shared" ca="1" si="177"/>
        <v>0</v>
      </c>
      <c r="L1360">
        <f t="shared" ca="1" si="177"/>
        <v>0</v>
      </c>
      <c r="M1360">
        <f t="shared" ca="1" si="177"/>
        <v>0</v>
      </c>
      <c r="N1360">
        <f t="shared" ca="1" si="177"/>
        <v>0</v>
      </c>
      <c r="O1360" t="e">
        <f t="shared" ref="O1360:O1423" ca="1" si="183">VLOOKUP($H1360,$G$8:$I$13,2,FALSE)</f>
        <v>#N/A</v>
      </c>
      <c r="P1360" t="e">
        <f t="shared" ref="P1360:P1423" ca="1" si="184">VLOOKUP($H1360,$G$8:$I$13,3,FALSE)</f>
        <v>#N/A</v>
      </c>
    </row>
    <row r="1361" spans="1:16">
      <c r="A1361" t="str">
        <f t="shared" si="178"/>
        <v/>
      </c>
      <c r="B1361" t="e">
        <f t="shared" ca="1" si="179"/>
        <v>#N/A</v>
      </c>
      <c r="E1361">
        <f t="shared" ca="1" si="180"/>
        <v>0</v>
      </c>
      <c r="H1361">
        <f t="shared" ca="1" si="181"/>
        <v>0</v>
      </c>
      <c r="I1361">
        <f t="shared" ca="1" si="182"/>
        <v>0</v>
      </c>
      <c r="J1361">
        <f t="shared" ca="1" si="177"/>
        <v>0</v>
      </c>
      <c r="K1361">
        <f t="shared" ca="1" si="177"/>
        <v>0</v>
      </c>
      <c r="L1361">
        <f t="shared" ca="1" si="177"/>
        <v>0</v>
      </c>
      <c r="M1361">
        <f t="shared" ca="1" si="177"/>
        <v>0</v>
      </c>
      <c r="N1361">
        <f t="shared" ca="1" si="177"/>
        <v>0</v>
      </c>
      <c r="O1361" t="e">
        <f t="shared" ca="1" si="183"/>
        <v>#N/A</v>
      </c>
      <c r="P1361" t="e">
        <f t="shared" ca="1" si="184"/>
        <v>#N/A</v>
      </c>
    </row>
    <row r="1362" spans="1:16">
      <c r="A1362" t="str">
        <f t="shared" si="178"/>
        <v/>
      </c>
      <c r="B1362" t="e">
        <f t="shared" ca="1" si="179"/>
        <v>#N/A</v>
      </c>
      <c r="E1362">
        <f t="shared" ca="1" si="180"/>
        <v>0</v>
      </c>
      <c r="H1362">
        <f t="shared" ca="1" si="181"/>
        <v>0</v>
      </c>
      <c r="I1362">
        <f t="shared" ca="1" si="182"/>
        <v>0</v>
      </c>
      <c r="J1362">
        <f t="shared" ca="1" si="177"/>
        <v>0</v>
      </c>
      <c r="K1362">
        <f t="shared" ca="1" si="177"/>
        <v>0</v>
      </c>
      <c r="L1362">
        <f t="shared" ca="1" si="177"/>
        <v>0</v>
      </c>
      <c r="M1362">
        <f t="shared" ca="1" si="177"/>
        <v>0</v>
      </c>
      <c r="N1362">
        <f t="shared" ca="1" si="177"/>
        <v>0</v>
      </c>
      <c r="O1362" t="e">
        <f t="shared" ca="1" si="183"/>
        <v>#N/A</v>
      </c>
      <c r="P1362" t="e">
        <f t="shared" ca="1" si="184"/>
        <v>#N/A</v>
      </c>
    </row>
    <row r="1363" spans="1:16">
      <c r="A1363" t="str">
        <f t="shared" si="178"/>
        <v/>
      </c>
      <c r="B1363" t="e">
        <f t="shared" ca="1" si="179"/>
        <v>#N/A</v>
      </c>
      <c r="E1363">
        <f t="shared" ca="1" si="180"/>
        <v>0</v>
      </c>
      <c r="H1363">
        <f t="shared" ca="1" si="181"/>
        <v>0</v>
      </c>
      <c r="I1363">
        <f t="shared" ca="1" si="182"/>
        <v>0</v>
      </c>
      <c r="J1363">
        <f t="shared" ca="1" si="177"/>
        <v>0</v>
      </c>
      <c r="K1363">
        <f t="shared" ca="1" si="177"/>
        <v>0</v>
      </c>
      <c r="L1363">
        <f t="shared" ca="1" si="177"/>
        <v>0</v>
      </c>
      <c r="M1363">
        <f t="shared" ca="1" si="177"/>
        <v>0</v>
      </c>
      <c r="N1363">
        <f t="shared" ca="1" si="177"/>
        <v>0</v>
      </c>
      <c r="O1363" t="e">
        <f t="shared" ca="1" si="183"/>
        <v>#N/A</v>
      </c>
      <c r="P1363" t="e">
        <f t="shared" ca="1" si="184"/>
        <v>#N/A</v>
      </c>
    </row>
    <row r="1364" spans="1:16">
      <c r="A1364" t="str">
        <f t="shared" si="178"/>
        <v/>
      </c>
      <c r="B1364" t="e">
        <f t="shared" ca="1" si="179"/>
        <v>#N/A</v>
      </c>
      <c r="E1364">
        <f t="shared" ca="1" si="180"/>
        <v>0</v>
      </c>
      <c r="H1364">
        <f t="shared" ca="1" si="181"/>
        <v>0</v>
      </c>
      <c r="I1364">
        <f t="shared" ca="1" si="182"/>
        <v>0</v>
      </c>
      <c r="J1364">
        <f t="shared" ca="1" si="177"/>
        <v>0</v>
      </c>
      <c r="K1364">
        <f t="shared" ca="1" si="177"/>
        <v>0</v>
      </c>
      <c r="L1364">
        <f t="shared" ca="1" si="177"/>
        <v>0</v>
      </c>
      <c r="M1364">
        <f t="shared" ca="1" si="177"/>
        <v>0</v>
      </c>
      <c r="N1364">
        <f t="shared" ca="1" si="177"/>
        <v>0</v>
      </c>
      <c r="O1364" t="e">
        <f t="shared" ca="1" si="183"/>
        <v>#N/A</v>
      </c>
      <c r="P1364" t="e">
        <f t="shared" ca="1" si="184"/>
        <v>#N/A</v>
      </c>
    </row>
    <row r="1365" spans="1:16">
      <c r="A1365" t="str">
        <f t="shared" si="178"/>
        <v/>
      </c>
      <c r="B1365" t="e">
        <f t="shared" ca="1" si="179"/>
        <v>#N/A</v>
      </c>
      <c r="E1365">
        <f t="shared" ca="1" si="180"/>
        <v>0</v>
      </c>
      <c r="H1365">
        <f t="shared" ca="1" si="181"/>
        <v>0</v>
      </c>
      <c r="I1365">
        <f t="shared" ca="1" si="182"/>
        <v>0</v>
      </c>
      <c r="J1365">
        <f t="shared" ca="1" si="177"/>
        <v>0</v>
      </c>
      <c r="K1365">
        <f t="shared" ca="1" si="177"/>
        <v>0</v>
      </c>
      <c r="L1365">
        <f t="shared" ca="1" si="177"/>
        <v>0</v>
      </c>
      <c r="M1365">
        <f t="shared" ca="1" si="177"/>
        <v>0</v>
      </c>
      <c r="N1365">
        <f t="shared" ca="1" si="177"/>
        <v>0</v>
      </c>
      <c r="O1365" t="e">
        <f t="shared" ca="1" si="183"/>
        <v>#N/A</v>
      </c>
      <c r="P1365" t="e">
        <f t="shared" ca="1" si="184"/>
        <v>#N/A</v>
      </c>
    </row>
    <row r="1366" spans="1:16">
      <c r="A1366" t="str">
        <f t="shared" si="178"/>
        <v/>
      </c>
      <c r="B1366" t="e">
        <f t="shared" ca="1" si="179"/>
        <v>#N/A</v>
      </c>
      <c r="E1366">
        <f t="shared" ca="1" si="180"/>
        <v>0</v>
      </c>
      <c r="H1366">
        <f t="shared" ca="1" si="181"/>
        <v>0</v>
      </c>
      <c r="I1366">
        <f t="shared" ca="1" si="182"/>
        <v>0</v>
      </c>
      <c r="J1366">
        <f t="shared" ca="1" si="177"/>
        <v>0</v>
      </c>
      <c r="K1366">
        <f t="shared" ca="1" si="177"/>
        <v>0</v>
      </c>
      <c r="L1366">
        <f t="shared" ca="1" si="177"/>
        <v>0</v>
      </c>
      <c r="M1366">
        <f t="shared" ca="1" si="177"/>
        <v>0</v>
      </c>
      <c r="N1366">
        <f t="shared" ca="1" si="177"/>
        <v>0</v>
      </c>
      <c r="O1366" t="e">
        <f t="shared" ca="1" si="183"/>
        <v>#N/A</v>
      </c>
      <c r="P1366" t="e">
        <f t="shared" ca="1" si="184"/>
        <v>#N/A</v>
      </c>
    </row>
    <row r="1367" spans="1:16">
      <c r="A1367" t="str">
        <f t="shared" si="178"/>
        <v/>
      </c>
      <c r="B1367" t="e">
        <f t="shared" ca="1" si="179"/>
        <v>#N/A</v>
      </c>
      <c r="E1367">
        <f t="shared" ca="1" si="180"/>
        <v>0</v>
      </c>
      <c r="H1367">
        <f t="shared" ca="1" si="181"/>
        <v>0</v>
      </c>
      <c r="I1367">
        <f t="shared" ca="1" si="182"/>
        <v>0</v>
      </c>
      <c r="J1367">
        <f t="shared" ca="1" si="177"/>
        <v>0</v>
      </c>
      <c r="K1367">
        <f t="shared" ca="1" si="177"/>
        <v>0</v>
      </c>
      <c r="L1367">
        <f t="shared" ca="1" si="177"/>
        <v>0</v>
      </c>
      <c r="M1367">
        <f t="shared" ca="1" si="177"/>
        <v>0</v>
      </c>
      <c r="N1367">
        <f t="shared" ca="1" si="177"/>
        <v>0</v>
      </c>
      <c r="O1367" t="e">
        <f t="shared" ca="1" si="183"/>
        <v>#N/A</v>
      </c>
      <c r="P1367" t="e">
        <f t="shared" ca="1" si="184"/>
        <v>#N/A</v>
      </c>
    </row>
    <row r="1368" spans="1:16">
      <c r="A1368" t="str">
        <f t="shared" si="178"/>
        <v/>
      </c>
      <c r="B1368" t="e">
        <f t="shared" ca="1" si="179"/>
        <v>#N/A</v>
      </c>
      <c r="E1368">
        <f t="shared" ca="1" si="180"/>
        <v>0</v>
      </c>
      <c r="H1368">
        <f t="shared" ca="1" si="181"/>
        <v>0</v>
      </c>
      <c r="I1368">
        <f t="shared" ca="1" si="182"/>
        <v>0</v>
      </c>
      <c r="J1368">
        <f t="shared" ca="1" si="177"/>
        <v>0</v>
      </c>
      <c r="K1368">
        <f t="shared" ca="1" si="177"/>
        <v>0</v>
      </c>
      <c r="L1368">
        <f t="shared" ca="1" si="177"/>
        <v>0</v>
      </c>
      <c r="M1368">
        <f t="shared" ca="1" si="177"/>
        <v>0</v>
      </c>
      <c r="N1368">
        <f t="shared" ca="1" si="177"/>
        <v>0</v>
      </c>
      <c r="O1368" t="e">
        <f t="shared" ca="1" si="183"/>
        <v>#N/A</v>
      </c>
      <c r="P1368" t="e">
        <f t="shared" ca="1" si="184"/>
        <v>#N/A</v>
      </c>
    </row>
    <row r="1369" spans="1:16">
      <c r="A1369" t="str">
        <f t="shared" si="178"/>
        <v/>
      </c>
      <c r="B1369" t="e">
        <f t="shared" ca="1" si="179"/>
        <v>#N/A</v>
      </c>
      <c r="E1369">
        <f t="shared" ca="1" si="180"/>
        <v>0</v>
      </c>
      <c r="H1369">
        <f t="shared" ca="1" si="181"/>
        <v>0</v>
      </c>
      <c r="I1369">
        <f t="shared" ca="1" si="182"/>
        <v>0</v>
      </c>
      <c r="J1369">
        <f t="shared" ca="1" si="177"/>
        <v>0</v>
      </c>
      <c r="K1369">
        <f t="shared" ca="1" si="177"/>
        <v>0</v>
      </c>
      <c r="L1369">
        <f t="shared" ca="1" si="177"/>
        <v>0</v>
      </c>
      <c r="M1369">
        <f t="shared" ca="1" si="177"/>
        <v>0</v>
      </c>
      <c r="N1369">
        <f t="shared" ca="1" si="177"/>
        <v>0</v>
      </c>
      <c r="O1369" t="e">
        <f t="shared" ca="1" si="183"/>
        <v>#N/A</v>
      </c>
      <c r="P1369" t="e">
        <f t="shared" ca="1" si="184"/>
        <v>#N/A</v>
      </c>
    </row>
    <row r="1370" spans="1:16">
      <c r="A1370" t="str">
        <f t="shared" si="178"/>
        <v/>
      </c>
      <c r="B1370" t="e">
        <f t="shared" ca="1" si="179"/>
        <v>#N/A</v>
      </c>
      <c r="E1370">
        <f t="shared" ca="1" si="180"/>
        <v>0</v>
      </c>
      <c r="H1370">
        <f t="shared" ca="1" si="181"/>
        <v>0</v>
      </c>
      <c r="I1370">
        <f t="shared" ca="1" si="182"/>
        <v>0</v>
      </c>
      <c r="J1370">
        <f t="shared" ca="1" si="177"/>
        <v>0</v>
      </c>
      <c r="K1370">
        <f t="shared" ca="1" si="177"/>
        <v>0</v>
      </c>
      <c r="L1370">
        <f t="shared" ca="1" si="177"/>
        <v>0</v>
      </c>
      <c r="M1370">
        <f t="shared" ca="1" si="177"/>
        <v>0</v>
      </c>
      <c r="N1370">
        <f t="shared" ca="1" si="177"/>
        <v>0</v>
      </c>
      <c r="O1370" t="e">
        <f t="shared" ca="1" si="183"/>
        <v>#N/A</v>
      </c>
      <c r="P1370" t="e">
        <f t="shared" ca="1" si="184"/>
        <v>#N/A</v>
      </c>
    </row>
    <row r="1371" spans="1:16">
      <c r="A1371" t="str">
        <f t="shared" si="178"/>
        <v/>
      </c>
      <c r="B1371" t="e">
        <f t="shared" ca="1" si="179"/>
        <v>#N/A</v>
      </c>
      <c r="E1371">
        <f t="shared" ca="1" si="180"/>
        <v>0</v>
      </c>
      <c r="H1371">
        <f t="shared" ca="1" si="181"/>
        <v>0</v>
      </c>
      <c r="I1371">
        <f t="shared" ca="1" si="182"/>
        <v>0</v>
      </c>
      <c r="J1371">
        <f t="shared" ca="1" si="177"/>
        <v>0</v>
      </c>
      <c r="K1371">
        <f t="shared" ca="1" si="177"/>
        <v>0</v>
      </c>
      <c r="L1371">
        <f t="shared" ca="1" si="177"/>
        <v>0</v>
      </c>
      <c r="M1371">
        <f t="shared" ca="1" si="177"/>
        <v>0</v>
      </c>
      <c r="N1371">
        <f t="shared" ca="1" si="177"/>
        <v>0</v>
      </c>
      <c r="O1371" t="e">
        <f t="shared" ca="1" si="183"/>
        <v>#N/A</v>
      </c>
      <c r="P1371" t="e">
        <f t="shared" ca="1" si="184"/>
        <v>#N/A</v>
      </c>
    </row>
    <row r="1372" spans="1:16">
      <c r="A1372" t="str">
        <f t="shared" si="178"/>
        <v/>
      </c>
      <c r="B1372" t="e">
        <f t="shared" ca="1" si="179"/>
        <v>#N/A</v>
      </c>
      <c r="E1372">
        <f t="shared" ca="1" si="180"/>
        <v>0</v>
      </c>
      <c r="H1372">
        <f t="shared" ca="1" si="181"/>
        <v>0</v>
      </c>
      <c r="I1372">
        <f t="shared" ca="1" si="182"/>
        <v>0</v>
      </c>
      <c r="J1372">
        <f t="shared" ca="1" si="177"/>
        <v>0</v>
      </c>
      <c r="K1372">
        <f t="shared" ca="1" si="177"/>
        <v>0</v>
      </c>
      <c r="L1372">
        <f t="shared" ca="1" si="177"/>
        <v>0</v>
      </c>
      <c r="M1372">
        <f t="shared" ca="1" si="177"/>
        <v>0</v>
      </c>
      <c r="N1372">
        <f t="shared" ca="1" si="177"/>
        <v>0</v>
      </c>
      <c r="O1372" t="e">
        <f t="shared" ca="1" si="183"/>
        <v>#N/A</v>
      </c>
      <c r="P1372" t="e">
        <f t="shared" ca="1" si="184"/>
        <v>#N/A</v>
      </c>
    </row>
    <row r="1373" spans="1:16">
      <c r="A1373" t="str">
        <f t="shared" si="178"/>
        <v/>
      </c>
      <c r="B1373" t="e">
        <f t="shared" ca="1" si="179"/>
        <v>#N/A</v>
      </c>
      <c r="E1373">
        <f t="shared" ca="1" si="180"/>
        <v>0</v>
      </c>
      <c r="H1373">
        <f t="shared" ca="1" si="181"/>
        <v>0</v>
      </c>
      <c r="I1373">
        <f t="shared" ca="1" si="182"/>
        <v>0</v>
      </c>
      <c r="J1373">
        <f t="shared" ca="1" si="177"/>
        <v>0</v>
      </c>
      <c r="K1373">
        <f t="shared" ca="1" si="177"/>
        <v>0</v>
      </c>
      <c r="L1373">
        <f t="shared" ca="1" si="177"/>
        <v>0</v>
      </c>
      <c r="M1373">
        <f t="shared" ca="1" si="177"/>
        <v>0</v>
      </c>
      <c r="N1373">
        <f t="shared" ca="1" si="177"/>
        <v>0</v>
      </c>
      <c r="O1373" t="e">
        <f t="shared" ca="1" si="183"/>
        <v>#N/A</v>
      </c>
      <c r="P1373" t="e">
        <f t="shared" ca="1" si="184"/>
        <v>#N/A</v>
      </c>
    </row>
    <row r="1374" spans="1:16">
      <c r="A1374" t="str">
        <f t="shared" si="178"/>
        <v/>
      </c>
      <c r="B1374" t="e">
        <f t="shared" ca="1" si="179"/>
        <v>#N/A</v>
      </c>
      <c r="E1374">
        <f t="shared" ca="1" si="180"/>
        <v>0</v>
      </c>
      <c r="H1374">
        <f t="shared" ca="1" si="181"/>
        <v>0</v>
      </c>
      <c r="I1374">
        <f t="shared" ca="1" si="182"/>
        <v>0</v>
      </c>
      <c r="J1374">
        <f t="shared" ca="1" si="177"/>
        <v>0</v>
      </c>
      <c r="K1374">
        <f t="shared" ca="1" si="177"/>
        <v>0</v>
      </c>
      <c r="L1374">
        <f t="shared" ca="1" si="177"/>
        <v>0</v>
      </c>
      <c r="M1374">
        <f t="shared" ca="1" si="177"/>
        <v>0</v>
      </c>
      <c r="N1374">
        <f t="shared" ca="1" si="177"/>
        <v>0</v>
      </c>
      <c r="O1374" t="e">
        <f t="shared" ca="1" si="183"/>
        <v>#N/A</v>
      </c>
      <c r="P1374" t="e">
        <f t="shared" ca="1" si="184"/>
        <v>#N/A</v>
      </c>
    </row>
    <row r="1375" spans="1:16">
      <c r="A1375" t="str">
        <f t="shared" si="178"/>
        <v/>
      </c>
      <c r="B1375" t="e">
        <f t="shared" ca="1" si="179"/>
        <v>#N/A</v>
      </c>
      <c r="E1375">
        <f t="shared" ca="1" si="180"/>
        <v>0</v>
      </c>
      <c r="H1375">
        <f t="shared" ca="1" si="181"/>
        <v>0</v>
      </c>
      <c r="I1375">
        <f t="shared" ca="1" si="182"/>
        <v>0</v>
      </c>
      <c r="J1375">
        <f t="shared" ca="1" si="177"/>
        <v>0</v>
      </c>
      <c r="K1375">
        <f t="shared" ca="1" si="177"/>
        <v>0</v>
      </c>
      <c r="L1375">
        <f t="shared" ca="1" si="177"/>
        <v>0</v>
      </c>
      <c r="M1375">
        <f t="shared" ca="1" si="177"/>
        <v>0</v>
      </c>
      <c r="N1375">
        <f t="shared" ca="1" si="177"/>
        <v>0</v>
      </c>
      <c r="O1375" t="e">
        <f t="shared" ca="1" si="183"/>
        <v>#N/A</v>
      </c>
      <c r="P1375" t="e">
        <f t="shared" ca="1" si="184"/>
        <v>#N/A</v>
      </c>
    </row>
    <row r="1376" spans="1:16">
      <c r="A1376" t="str">
        <f t="shared" si="178"/>
        <v/>
      </c>
      <c r="B1376" t="e">
        <f t="shared" ca="1" si="179"/>
        <v>#N/A</v>
      </c>
      <c r="E1376">
        <f t="shared" ca="1" si="180"/>
        <v>0</v>
      </c>
      <c r="H1376">
        <f t="shared" ca="1" si="181"/>
        <v>0</v>
      </c>
      <c r="I1376">
        <f t="shared" ca="1" si="182"/>
        <v>0</v>
      </c>
      <c r="J1376">
        <f t="shared" ca="1" si="177"/>
        <v>0</v>
      </c>
      <c r="K1376">
        <f t="shared" ca="1" si="177"/>
        <v>0</v>
      </c>
      <c r="L1376">
        <f t="shared" ca="1" si="177"/>
        <v>0</v>
      </c>
      <c r="M1376">
        <f t="shared" ca="1" si="177"/>
        <v>0</v>
      </c>
      <c r="N1376">
        <f t="shared" ca="1" si="177"/>
        <v>0</v>
      </c>
      <c r="O1376" t="e">
        <f t="shared" ca="1" si="183"/>
        <v>#N/A</v>
      </c>
      <c r="P1376" t="e">
        <f t="shared" ca="1" si="184"/>
        <v>#N/A</v>
      </c>
    </row>
    <row r="1377" spans="1:16">
      <c r="A1377" t="str">
        <f t="shared" si="178"/>
        <v/>
      </c>
      <c r="B1377" t="e">
        <f t="shared" ca="1" si="179"/>
        <v>#N/A</v>
      </c>
      <c r="E1377">
        <f t="shared" ca="1" si="180"/>
        <v>0</v>
      </c>
      <c r="H1377">
        <f t="shared" ca="1" si="181"/>
        <v>0</v>
      </c>
      <c r="I1377">
        <f t="shared" ca="1" si="182"/>
        <v>0</v>
      </c>
      <c r="J1377">
        <f t="shared" ca="1" si="177"/>
        <v>0</v>
      </c>
      <c r="K1377">
        <f t="shared" ca="1" si="177"/>
        <v>0</v>
      </c>
      <c r="L1377">
        <f t="shared" ca="1" si="177"/>
        <v>0</v>
      </c>
      <c r="M1377">
        <f t="shared" ca="1" si="177"/>
        <v>0</v>
      </c>
      <c r="N1377">
        <f t="shared" ca="1" si="177"/>
        <v>0</v>
      </c>
      <c r="O1377" t="e">
        <f t="shared" ca="1" si="183"/>
        <v>#N/A</v>
      </c>
      <c r="P1377" t="e">
        <f t="shared" ca="1" si="184"/>
        <v>#N/A</v>
      </c>
    </row>
    <row r="1378" spans="1:16">
      <c r="A1378" t="str">
        <f t="shared" si="178"/>
        <v/>
      </c>
      <c r="B1378" t="e">
        <f t="shared" ca="1" si="179"/>
        <v>#N/A</v>
      </c>
      <c r="E1378">
        <f t="shared" ca="1" si="180"/>
        <v>0</v>
      </c>
      <c r="H1378">
        <f t="shared" ca="1" si="181"/>
        <v>0</v>
      </c>
      <c r="I1378">
        <f t="shared" ca="1" si="182"/>
        <v>0</v>
      </c>
      <c r="J1378">
        <f t="shared" ca="1" si="177"/>
        <v>0</v>
      </c>
      <c r="K1378">
        <f t="shared" ca="1" si="177"/>
        <v>0</v>
      </c>
      <c r="L1378">
        <f t="shared" ca="1" si="177"/>
        <v>0</v>
      </c>
      <c r="M1378">
        <f t="shared" ca="1" si="177"/>
        <v>0</v>
      </c>
      <c r="N1378">
        <f t="shared" ca="1" si="177"/>
        <v>0</v>
      </c>
      <c r="O1378" t="e">
        <f t="shared" ca="1" si="183"/>
        <v>#N/A</v>
      </c>
      <c r="P1378" t="e">
        <f t="shared" ca="1" si="184"/>
        <v>#N/A</v>
      </c>
    </row>
    <row r="1379" spans="1:16">
      <c r="A1379" t="str">
        <f t="shared" si="178"/>
        <v/>
      </c>
      <c r="B1379" t="e">
        <f t="shared" ca="1" si="179"/>
        <v>#N/A</v>
      </c>
      <c r="E1379">
        <f t="shared" ca="1" si="180"/>
        <v>0</v>
      </c>
      <c r="H1379">
        <f t="shared" ca="1" si="181"/>
        <v>0</v>
      </c>
      <c r="I1379">
        <f t="shared" ca="1" si="182"/>
        <v>0</v>
      </c>
      <c r="J1379">
        <f t="shared" ca="1" si="177"/>
        <v>0</v>
      </c>
      <c r="K1379">
        <f t="shared" ca="1" si="177"/>
        <v>0</v>
      </c>
      <c r="L1379">
        <f t="shared" ca="1" si="177"/>
        <v>0</v>
      </c>
      <c r="M1379">
        <f t="shared" ca="1" si="177"/>
        <v>0</v>
      </c>
      <c r="N1379">
        <f t="shared" ca="1" si="177"/>
        <v>0</v>
      </c>
      <c r="O1379" t="e">
        <f t="shared" ca="1" si="183"/>
        <v>#N/A</v>
      </c>
      <c r="P1379" t="e">
        <f t="shared" ca="1" si="184"/>
        <v>#N/A</v>
      </c>
    </row>
    <row r="1380" spans="1:16">
      <c r="A1380" t="str">
        <f t="shared" si="178"/>
        <v/>
      </c>
      <c r="B1380" t="e">
        <f t="shared" ca="1" si="179"/>
        <v>#N/A</v>
      </c>
      <c r="E1380">
        <f t="shared" ca="1" si="180"/>
        <v>0</v>
      </c>
      <c r="H1380">
        <f t="shared" ca="1" si="181"/>
        <v>0</v>
      </c>
      <c r="I1380">
        <f t="shared" ca="1" si="182"/>
        <v>0</v>
      </c>
      <c r="J1380">
        <f t="shared" ca="1" si="177"/>
        <v>0</v>
      </c>
      <c r="K1380">
        <f t="shared" ca="1" si="177"/>
        <v>0</v>
      </c>
      <c r="L1380">
        <f t="shared" ca="1" si="177"/>
        <v>0</v>
      </c>
      <c r="M1380">
        <f t="shared" ca="1" si="177"/>
        <v>0</v>
      </c>
      <c r="N1380">
        <f t="shared" ca="1" si="177"/>
        <v>0</v>
      </c>
      <c r="O1380" t="e">
        <f t="shared" ca="1" si="183"/>
        <v>#N/A</v>
      </c>
      <c r="P1380" t="e">
        <f t="shared" ca="1" si="184"/>
        <v>#N/A</v>
      </c>
    </row>
    <row r="1381" spans="1:16">
      <c r="A1381" t="str">
        <f t="shared" si="178"/>
        <v/>
      </c>
      <c r="B1381" t="e">
        <f t="shared" ca="1" si="179"/>
        <v>#N/A</v>
      </c>
      <c r="E1381">
        <f t="shared" ca="1" si="180"/>
        <v>0</v>
      </c>
      <c r="H1381">
        <f t="shared" ca="1" si="181"/>
        <v>0</v>
      </c>
      <c r="I1381">
        <f t="shared" ca="1" si="182"/>
        <v>0</v>
      </c>
      <c r="J1381">
        <f t="shared" ca="1" si="177"/>
        <v>0</v>
      </c>
      <c r="K1381">
        <f t="shared" ca="1" si="177"/>
        <v>0</v>
      </c>
      <c r="L1381">
        <f t="shared" ca="1" si="177"/>
        <v>0</v>
      </c>
      <c r="M1381">
        <f t="shared" ca="1" si="177"/>
        <v>0</v>
      </c>
      <c r="N1381">
        <f t="shared" ca="1" si="177"/>
        <v>0</v>
      </c>
      <c r="O1381" t="e">
        <f t="shared" ca="1" si="183"/>
        <v>#N/A</v>
      </c>
      <c r="P1381" t="e">
        <f t="shared" ca="1" si="184"/>
        <v>#N/A</v>
      </c>
    </row>
    <row r="1382" spans="1:16">
      <c r="A1382" t="str">
        <f t="shared" si="178"/>
        <v/>
      </c>
      <c r="B1382" t="e">
        <f t="shared" ca="1" si="179"/>
        <v>#N/A</v>
      </c>
      <c r="E1382">
        <f t="shared" ca="1" si="180"/>
        <v>0</v>
      </c>
      <c r="H1382">
        <f t="shared" ca="1" si="181"/>
        <v>0</v>
      </c>
      <c r="I1382">
        <f t="shared" ca="1" si="182"/>
        <v>0</v>
      </c>
      <c r="J1382">
        <f t="shared" ca="1" si="177"/>
        <v>0</v>
      </c>
      <c r="K1382">
        <f t="shared" ca="1" si="177"/>
        <v>0</v>
      </c>
      <c r="L1382">
        <f t="shared" ca="1" si="177"/>
        <v>0</v>
      </c>
      <c r="M1382">
        <f t="shared" ca="1" si="177"/>
        <v>0</v>
      </c>
      <c r="N1382">
        <f t="shared" ca="1" si="177"/>
        <v>0</v>
      </c>
      <c r="O1382" t="e">
        <f t="shared" ca="1" si="183"/>
        <v>#N/A</v>
      </c>
      <c r="P1382" t="e">
        <f t="shared" ca="1" si="184"/>
        <v>#N/A</v>
      </c>
    </row>
    <row r="1383" spans="1:16">
      <c r="A1383" t="str">
        <f t="shared" si="178"/>
        <v/>
      </c>
      <c r="B1383" t="e">
        <f t="shared" ca="1" si="179"/>
        <v>#N/A</v>
      </c>
      <c r="E1383">
        <f t="shared" ca="1" si="180"/>
        <v>0</v>
      </c>
      <c r="H1383">
        <f t="shared" ca="1" si="181"/>
        <v>0</v>
      </c>
      <c r="I1383">
        <f t="shared" ca="1" si="182"/>
        <v>0</v>
      </c>
      <c r="J1383">
        <f t="shared" ca="1" si="177"/>
        <v>0</v>
      </c>
      <c r="K1383">
        <f t="shared" ca="1" si="177"/>
        <v>0</v>
      </c>
      <c r="L1383">
        <f t="shared" ca="1" si="177"/>
        <v>0</v>
      </c>
      <c r="M1383">
        <f t="shared" ca="1" si="177"/>
        <v>0</v>
      </c>
      <c r="N1383">
        <f t="shared" ca="1" si="177"/>
        <v>0</v>
      </c>
      <c r="O1383" t="e">
        <f t="shared" ca="1" si="183"/>
        <v>#N/A</v>
      </c>
      <c r="P1383" t="e">
        <f t="shared" ca="1" si="184"/>
        <v>#N/A</v>
      </c>
    </row>
    <row r="1384" spans="1:16">
      <c r="A1384" t="str">
        <f t="shared" si="178"/>
        <v/>
      </c>
      <c r="B1384" t="e">
        <f t="shared" ca="1" si="179"/>
        <v>#N/A</v>
      </c>
      <c r="E1384">
        <f t="shared" ca="1" si="180"/>
        <v>0</v>
      </c>
      <c r="H1384">
        <f t="shared" ca="1" si="181"/>
        <v>0</v>
      </c>
      <c r="I1384">
        <f t="shared" ca="1" si="182"/>
        <v>0</v>
      </c>
      <c r="J1384">
        <f t="shared" ca="1" si="177"/>
        <v>0</v>
      </c>
      <c r="K1384">
        <f t="shared" ca="1" si="177"/>
        <v>0</v>
      </c>
      <c r="L1384">
        <f t="shared" ca="1" si="177"/>
        <v>0</v>
      </c>
      <c r="M1384">
        <f t="shared" ca="1" si="177"/>
        <v>0</v>
      </c>
      <c r="N1384">
        <f t="shared" ca="1" si="177"/>
        <v>0</v>
      </c>
      <c r="O1384" t="e">
        <f t="shared" ca="1" si="183"/>
        <v>#N/A</v>
      </c>
      <c r="P1384" t="e">
        <f t="shared" ca="1" si="184"/>
        <v>#N/A</v>
      </c>
    </row>
    <row r="1385" spans="1:16">
      <c r="A1385" t="str">
        <f t="shared" si="178"/>
        <v/>
      </c>
      <c r="B1385" t="e">
        <f t="shared" ca="1" si="179"/>
        <v>#N/A</v>
      </c>
      <c r="E1385">
        <f t="shared" ca="1" si="180"/>
        <v>0</v>
      </c>
      <c r="H1385">
        <f t="shared" ca="1" si="181"/>
        <v>0</v>
      </c>
      <c r="I1385">
        <f t="shared" ca="1" si="182"/>
        <v>0</v>
      </c>
      <c r="J1385">
        <f t="shared" ca="1" si="177"/>
        <v>0</v>
      </c>
      <c r="K1385">
        <f t="shared" ca="1" si="177"/>
        <v>0</v>
      </c>
      <c r="L1385">
        <f t="shared" ca="1" si="177"/>
        <v>0</v>
      </c>
      <c r="M1385">
        <f t="shared" ca="1" si="177"/>
        <v>0</v>
      </c>
      <c r="N1385">
        <f t="shared" ca="1" si="177"/>
        <v>0</v>
      </c>
      <c r="O1385" t="e">
        <f t="shared" ca="1" si="183"/>
        <v>#N/A</v>
      </c>
      <c r="P1385" t="e">
        <f t="shared" ca="1" si="184"/>
        <v>#N/A</v>
      </c>
    </row>
    <row r="1386" spans="1:16">
      <c r="A1386" t="str">
        <f t="shared" si="178"/>
        <v/>
      </c>
      <c r="B1386" t="e">
        <f t="shared" ca="1" si="179"/>
        <v>#N/A</v>
      </c>
      <c r="E1386">
        <f t="shared" ca="1" si="180"/>
        <v>0</v>
      </c>
      <c r="H1386">
        <f t="shared" ca="1" si="181"/>
        <v>0</v>
      </c>
      <c r="I1386">
        <f t="shared" ca="1" si="182"/>
        <v>0</v>
      </c>
      <c r="J1386">
        <f t="shared" ca="1" si="177"/>
        <v>0</v>
      </c>
      <c r="K1386">
        <f t="shared" ca="1" si="177"/>
        <v>0</v>
      </c>
      <c r="L1386">
        <f t="shared" ca="1" si="177"/>
        <v>0</v>
      </c>
      <c r="M1386">
        <f t="shared" ca="1" si="177"/>
        <v>0</v>
      </c>
      <c r="N1386">
        <f t="shared" ca="1" si="177"/>
        <v>0</v>
      </c>
      <c r="O1386" t="e">
        <f t="shared" ca="1" si="183"/>
        <v>#N/A</v>
      </c>
      <c r="P1386" t="e">
        <f t="shared" ca="1" si="184"/>
        <v>#N/A</v>
      </c>
    </row>
    <row r="1387" spans="1:16">
      <c r="A1387" t="str">
        <f t="shared" si="178"/>
        <v/>
      </c>
      <c r="B1387" t="e">
        <f t="shared" ca="1" si="179"/>
        <v>#N/A</v>
      </c>
      <c r="E1387">
        <f t="shared" ca="1" si="180"/>
        <v>0</v>
      </c>
      <c r="H1387">
        <f t="shared" ca="1" si="181"/>
        <v>0</v>
      </c>
      <c r="I1387">
        <f t="shared" ca="1" si="182"/>
        <v>0</v>
      </c>
      <c r="J1387">
        <f t="shared" ca="1" si="177"/>
        <v>0</v>
      </c>
      <c r="K1387">
        <f t="shared" ca="1" si="177"/>
        <v>0</v>
      </c>
      <c r="L1387">
        <f t="shared" ca="1" si="177"/>
        <v>0</v>
      </c>
      <c r="M1387">
        <f t="shared" ca="1" si="177"/>
        <v>0</v>
      </c>
      <c r="N1387">
        <f t="shared" ca="1" si="177"/>
        <v>0</v>
      </c>
      <c r="O1387" t="e">
        <f t="shared" ca="1" si="183"/>
        <v>#N/A</v>
      </c>
      <c r="P1387" t="e">
        <f t="shared" ca="1" si="184"/>
        <v>#N/A</v>
      </c>
    </row>
    <row r="1388" spans="1:16">
      <c r="A1388" t="str">
        <f t="shared" si="178"/>
        <v/>
      </c>
      <c r="B1388" t="e">
        <f t="shared" ca="1" si="179"/>
        <v>#N/A</v>
      </c>
      <c r="E1388">
        <f t="shared" ca="1" si="180"/>
        <v>0</v>
      </c>
      <c r="H1388">
        <f t="shared" ca="1" si="181"/>
        <v>0</v>
      </c>
      <c r="I1388">
        <f t="shared" ca="1" si="182"/>
        <v>0</v>
      </c>
      <c r="J1388">
        <f t="shared" ca="1" si="177"/>
        <v>0</v>
      </c>
      <c r="K1388">
        <f t="shared" ca="1" si="177"/>
        <v>0</v>
      </c>
      <c r="L1388">
        <f t="shared" ca="1" si="177"/>
        <v>0</v>
      </c>
      <c r="M1388">
        <f t="shared" ca="1" si="177"/>
        <v>0</v>
      </c>
      <c r="N1388">
        <f t="shared" ca="1" si="177"/>
        <v>0</v>
      </c>
      <c r="O1388" t="e">
        <f t="shared" ca="1" si="183"/>
        <v>#N/A</v>
      </c>
      <c r="P1388" t="e">
        <f t="shared" ca="1" si="184"/>
        <v>#N/A</v>
      </c>
    </row>
    <row r="1389" spans="1:16">
      <c r="A1389" t="str">
        <f t="shared" si="178"/>
        <v/>
      </c>
      <c r="B1389" t="e">
        <f t="shared" ca="1" si="179"/>
        <v>#N/A</v>
      </c>
      <c r="E1389">
        <f t="shared" ca="1" si="180"/>
        <v>0</v>
      </c>
      <c r="H1389">
        <f t="shared" ca="1" si="181"/>
        <v>0</v>
      </c>
      <c r="I1389">
        <f t="shared" ca="1" si="182"/>
        <v>0</v>
      </c>
      <c r="J1389">
        <f t="shared" ca="1" si="177"/>
        <v>0</v>
      </c>
      <c r="K1389">
        <f t="shared" ca="1" si="177"/>
        <v>0</v>
      </c>
      <c r="L1389">
        <f t="shared" ca="1" si="177"/>
        <v>0</v>
      </c>
      <c r="M1389">
        <f t="shared" ca="1" si="177"/>
        <v>0</v>
      </c>
      <c r="N1389">
        <f t="shared" ca="1" si="177"/>
        <v>0</v>
      </c>
      <c r="O1389" t="e">
        <f t="shared" ca="1" si="183"/>
        <v>#N/A</v>
      </c>
      <c r="P1389" t="e">
        <f t="shared" ca="1" si="184"/>
        <v>#N/A</v>
      </c>
    </row>
    <row r="1390" spans="1:16">
      <c r="A1390" t="str">
        <f t="shared" si="178"/>
        <v/>
      </c>
      <c r="B1390" t="e">
        <f t="shared" ca="1" si="179"/>
        <v>#N/A</v>
      </c>
      <c r="E1390">
        <f t="shared" ca="1" si="180"/>
        <v>0</v>
      </c>
      <c r="H1390">
        <f t="shared" ca="1" si="181"/>
        <v>0</v>
      </c>
      <c r="I1390">
        <f t="shared" ca="1" si="182"/>
        <v>0</v>
      </c>
      <c r="J1390">
        <f t="shared" ca="1" si="177"/>
        <v>0</v>
      </c>
      <c r="K1390">
        <f t="shared" ca="1" si="177"/>
        <v>0</v>
      </c>
      <c r="L1390">
        <f t="shared" ca="1" si="177"/>
        <v>0</v>
      </c>
      <c r="M1390">
        <f t="shared" ca="1" si="177"/>
        <v>0</v>
      </c>
      <c r="N1390">
        <f t="shared" ca="1" si="177"/>
        <v>0</v>
      </c>
      <c r="O1390" t="e">
        <f t="shared" ca="1" si="183"/>
        <v>#N/A</v>
      </c>
      <c r="P1390" t="e">
        <f t="shared" ca="1" si="184"/>
        <v>#N/A</v>
      </c>
    </row>
    <row r="1391" spans="1:16">
      <c r="A1391" t="str">
        <f t="shared" si="178"/>
        <v/>
      </c>
      <c r="B1391" t="e">
        <f t="shared" ca="1" si="179"/>
        <v>#N/A</v>
      </c>
      <c r="E1391">
        <f t="shared" ca="1" si="180"/>
        <v>0</v>
      </c>
      <c r="H1391">
        <f t="shared" ca="1" si="181"/>
        <v>0</v>
      </c>
      <c r="I1391">
        <f t="shared" ca="1" si="182"/>
        <v>0</v>
      </c>
      <c r="J1391">
        <f t="shared" ca="1" si="177"/>
        <v>0</v>
      </c>
      <c r="K1391">
        <f t="shared" ca="1" si="177"/>
        <v>0</v>
      </c>
      <c r="L1391">
        <f t="shared" ca="1" si="177"/>
        <v>0</v>
      </c>
      <c r="M1391">
        <f t="shared" ca="1" si="177"/>
        <v>0</v>
      </c>
      <c r="N1391">
        <f t="shared" ca="1" si="177"/>
        <v>0</v>
      </c>
      <c r="O1391" t="e">
        <f t="shared" ca="1" si="183"/>
        <v>#N/A</v>
      </c>
      <c r="P1391" t="e">
        <f t="shared" ca="1" si="184"/>
        <v>#N/A</v>
      </c>
    </row>
    <row r="1392" spans="1:16">
      <c r="A1392" t="str">
        <f t="shared" si="178"/>
        <v/>
      </c>
      <c r="B1392" t="e">
        <f t="shared" ca="1" si="179"/>
        <v>#N/A</v>
      </c>
      <c r="E1392">
        <f t="shared" ca="1" si="180"/>
        <v>0</v>
      </c>
      <c r="H1392">
        <f t="shared" ca="1" si="181"/>
        <v>0</v>
      </c>
      <c r="I1392">
        <f t="shared" ca="1" si="182"/>
        <v>0</v>
      </c>
      <c r="J1392">
        <f t="shared" ca="1" si="177"/>
        <v>0</v>
      </c>
      <c r="K1392">
        <f t="shared" ca="1" si="177"/>
        <v>0</v>
      </c>
      <c r="L1392">
        <f t="shared" ca="1" si="177"/>
        <v>0</v>
      </c>
      <c r="M1392">
        <f t="shared" ca="1" si="177"/>
        <v>0</v>
      </c>
      <c r="N1392">
        <f t="shared" ca="1" si="177"/>
        <v>0</v>
      </c>
      <c r="O1392" t="e">
        <f t="shared" ca="1" si="183"/>
        <v>#N/A</v>
      </c>
      <c r="P1392" t="e">
        <f t="shared" ca="1" si="184"/>
        <v>#N/A</v>
      </c>
    </row>
    <row r="1393" spans="1:16">
      <c r="A1393" t="str">
        <f t="shared" si="178"/>
        <v/>
      </c>
      <c r="B1393" t="e">
        <f t="shared" ca="1" si="179"/>
        <v>#N/A</v>
      </c>
      <c r="E1393">
        <f t="shared" ca="1" si="180"/>
        <v>0</v>
      </c>
      <c r="H1393">
        <f t="shared" ca="1" si="181"/>
        <v>0</v>
      </c>
      <c r="I1393">
        <f t="shared" ca="1" si="182"/>
        <v>0</v>
      </c>
      <c r="J1393">
        <f t="shared" ca="1" si="177"/>
        <v>0</v>
      </c>
      <c r="K1393">
        <f t="shared" ca="1" si="177"/>
        <v>0</v>
      </c>
      <c r="L1393">
        <f t="shared" ca="1" si="177"/>
        <v>0</v>
      </c>
      <c r="M1393">
        <f t="shared" ca="1" si="177"/>
        <v>0</v>
      </c>
      <c r="N1393">
        <f t="shared" ca="1" si="177"/>
        <v>0</v>
      </c>
      <c r="O1393" t="e">
        <f t="shared" ca="1" si="183"/>
        <v>#N/A</v>
      </c>
      <c r="P1393" t="e">
        <f t="shared" ca="1" si="184"/>
        <v>#N/A</v>
      </c>
    </row>
    <row r="1394" spans="1:16">
      <c r="A1394" t="str">
        <f t="shared" si="178"/>
        <v/>
      </c>
      <c r="B1394" t="e">
        <f t="shared" ca="1" si="179"/>
        <v>#N/A</v>
      </c>
      <c r="E1394">
        <f t="shared" ca="1" si="180"/>
        <v>0</v>
      </c>
      <c r="H1394">
        <f t="shared" ca="1" si="181"/>
        <v>0</v>
      </c>
      <c r="I1394">
        <f t="shared" ca="1" si="182"/>
        <v>0</v>
      </c>
      <c r="J1394">
        <f t="shared" ca="1" si="177"/>
        <v>0</v>
      </c>
      <c r="K1394">
        <f t="shared" ca="1" si="177"/>
        <v>0</v>
      </c>
      <c r="L1394">
        <f t="shared" ca="1" si="177"/>
        <v>0</v>
      </c>
      <c r="M1394">
        <f t="shared" ca="1" si="177"/>
        <v>0</v>
      </c>
      <c r="N1394">
        <f t="shared" ca="1" si="177"/>
        <v>0</v>
      </c>
      <c r="O1394" t="e">
        <f t="shared" ca="1" si="183"/>
        <v>#N/A</v>
      </c>
      <c r="P1394" t="e">
        <f t="shared" ca="1" si="184"/>
        <v>#N/A</v>
      </c>
    </row>
    <row r="1395" spans="1:16">
      <c r="A1395" t="str">
        <f t="shared" si="178"/>
        <v/>
      </c>
      <c r="B1395" t="e">
        <f t="shared" ca="1" si="179"/>
        <v>#N/A</v>
      </c>
      <c r="E1395">
        <f t="shared" ca="1" si="180"/>
        <v>0</v>
      </c>
      <c r="H1395">
        <f t="shared" ca="1" si="181"/>
        <v>0</v>
      </c>
      <c r="I1395">
        <f t="shared" ca="1" si="182"/>
        <v>0</v>
      </c>
      <c r="J1395">
        <f t="shared" ca="1" si="177"/>
        <v>0</v>
      </c>
      <c r="K1395">
        <f t="shared" ca="1" si="177"/>
        <v>0</v>
      </c>
      <c r="L1395">
        <f t="shared" ca="1" si="177"/>
        <v>0</v>
      </c>
      <c r="M1395">
        <f t="shared" ca="1" si="177"/>
        <v>0</v>
      </c>
      <c r="N1395">
        <f t="shared" ca="1" si="177"/>
        <v>0</v>
      </c>
      <c r="O1395" t="e">
        <f t="shared" ca="1" si="183"/>
        <v>#N/A</v>
      </c>
      <c r="P1395" t="e">
        <f t="shared" ca="1" si="184"/>
        <v>#N/A</v>
      </c>
    </row>
    <row r="1396" spans="1:16">
      <c r="A1396" t="str">
        <f t="shared" si="178"/>
        <v/>
      </c>
      <c r="B1396" t="e">
        <f t="shared" ca="1" si="179"/>
        <v>#N/A</v>
      </c>
      <c r="E1396">
        <f t="shared" ca="1" si="180"/>
        <v>0</v>
      </c>
      <c r="H1396">
        <f t="shared" ca="1" si="181"/>
        <v>0</v>
      </c>
      <c r="I1396">
        <f t="shared" ca="1" si="182"/>
        <v>0</v>
      </c>
      <c r="J1396">
        <f t="shared" ca="1" si="177"/>
        <v>0</v>
      </c>
      <c r="K1396">
        <f t="shared" ca="1" si="177"/>
        <v>0</v>
      </c>
      <c r="L1396">
        <f t="shared" ca="1" si="177"/>
        <v>0</v>
      </c>
      <c r="M1396">
        <f t="shared" ca="1" si="177"/>
        <v>0</v>
      </c>
      <c r="N1396">
        <f t="shared" ca="1" si="177"/>
        <v>0</v>
      </c>
      <c r="O1396" t="e">
        <f t="shared" ca="1" si="183"/>
        <v>#N/A</v>
      </c>
      <c r="P1396" t="e">
        <f t="shared" ca="1" si="184"/>
        <v>#N/A</v>
      </c>
    </row>
    <row r="1397" spans="1:16">
      <c r="A1397" t="str">
        <f t="shared" si="178"/>
        <v/>
      </c>
      <c r="B1397" t="e">
        <f t="shared" ca="1" si="179"/>
        <v>#N/A</v>
      </c>
      <c r="E1397">
        <f t="shared" ca="1" si="180"/>
        <v>0</v>
      </c>
      <c r="H1397">
        <f t="shared" ca="1" si="181"/>
        <v>0</v>
      </c>
      <c r="I1397">
        <f t="shared" ca="1" si="182"/>
        <v>0</v>
      </c>
      <c r="J1397">
        <f t="shared" ca="1" si="177"/>
        <v>0</v>
      </c>
      <c r="K1397">
        <f t="shared" ca="1" si="177"/>
        <v>0</v>
      </c>
      <c r="L1397">
        <f t="shared" ca="1" si="177"/>
        <v>0</v>
      </c>
      <c r="M1397">
        <f t="shared" ca="1" si="177"/>
        <v>0</v>
      </c>
      <c r="N1397">
        <f t="shared" ca="1" si="177"/>
        <v>0</v>
      </c>
      <c r="O1397" t="e">
        <f t="shared" ca="1" si="183"/>
        <v>#N/A</v>
      </c>
      <c r="P1397" t="e">
        <f t="shared" ca="1" si="184"/>
        <v>#N/A</v>
      </c>
    </row>
    <row r="1398" spans="1:16">
      <c r="A1398" t="str">
        <f t="shared" si="178"/>
        <v/>
      </c>
      <c r="B1398" t="e">
        <f t="shared" ca="1" si="179"/>
        <v>#N/A</v>
      </c>
      <c r="E1398">
        <f t="shared" ca="1" si="180"/>
        <v>0</v>
      </c>
      <c r="H1398">
        <f t="shared" ca="1" si="181"/>
        <v>0</v>
      </c>
      <c r="I1398">
        <f t="shared" ca="1" si="182"/>
        <v>0</v>
      </c>
      <c r="J1398">
        <f t="shared" ca="1" si="177"/>
        <v>0</v>
      </c>
      <c r="K1398">
        <f t="shared" ca="1" si="177"/>
        <v>0</v>
      </c>
      <c r="L1398">
        <f t="shared" ca="1" si="177"/>
        <v>0</v>
      </c>
      <c r="M1398">
        <f t="shared" ca="1" si="177"/>
        <v>0</v>
      </c>
      <c r="N1398">
        <f t="shared" ca="1" si="177"/>
        <v>0</v>
      </c>
      <c r="O1398" t="e">
        <f t="shared" ca="1" si="183"/>
        <v>#N/A</v>
      </c>
      <c r="P1398" t="e">
        <f t="shared" ca="1" si="184"/>
        <v>#N/A</v>
      </c>
    </row>
    <row r="1399" spans="1:16">
      <c r="A1399" t="str">
        <f t="shared" si="178"/>
        <v/>
      </c>
      <c r="B1399" t="e">
        <f t="shared" ca="1" si="179"/>
        <v>#N/A</v>
      </c>
      <c r="E1399">
        <f t="shared" ca="1" si="180"/>
        <v>0</v>
      </c>
      <c r="H1399">
        <f t="shared" ca="1" si="181"/>
        <v>0</v>
      </c>
      <c r="I1399">
        <f t="shared" ca="1" si="182"/>
        <v>0</v>
      </c>
      <c r="J1399">
        <f t="shared" ca="1" si="177"/>
        <v>0</v>
      </c>
      <c r="K1399">
        <f t="shared" ca="1" si="177"/>
        <v>0</v>
      </c>
      <c r="L1399">
        <f t="shared" ca="1" si="177"/>
        <v>0</v>
      </c>
      <c r="M1399">
        <f t="shared" ca="1" si="177"/>
        <v>0</v>
      </c>
      <c r="N1399">
        <f t="shared" ca="1" si="177"/>
        <v>0</v>
      </c>
      <c r="O1399" t="e">
        <f t="shared" ca="1" si="183"/>
        <v>#N/A</v>
      </c>
      <c r="P1399" t="e">
        <f t="shared" ca="1" si="184"/>
        <v>#N/A</v>
      </c>
    </row>
    <row r="1400" spans="1:16">
      <c r="A1400" t="str">
        <f t="shared" si="178"/>
        <v/>
      </c>
      <c r="B1400" t="e">
        <f t="shared" ca="1" si="179"/>
        <v>#N/A</v>
      </c>
      <c r="E1400">
        <f t="shared" ca="1" si="180"/>
        <v>0</v>
      </c>
      <c r="H1400">
        <f t="shared" ca="1" si="181"/>
        <v>0</v>
      </c>
      <c r="I1400">
        <f t="shared" ca="1" si="182"/>
        <v>0</v>
      </c>
      <c r="J1400">
        <f t="shared" ca="1" si="177"/>
        <v>0</v>
      </c>
      <c r="K1400">
        <f t="shared" ca="1" si="177"/>
        <v>0</v>
      </c>
      <c r="L1400">
        <f t="shared" ca="1" si="177"/>
        <v>0</v>
      </c>
      <c r="M1400">
        <f t="shared" ca="1" si="177"/>
        <v>0</v>
      </c>
      <c r="N1400">
        <f t="shared" ca="1" si="177"/>
        <v>0</v>
      </c>
      <c r="O1400" t="e">
        <f t="shared" ca="1" si="183"/>
        <v>#N/A</v>
      </c>
      <c r="P1400" t="e">
        <f t="shared" ca="1" si="184"/>
        <v>#N/A</v>
      </c>
    </row>
    <row r="1401" spans="1:16">
      <c r="A1401" t="str">
        <f t="shared" si="178"/>
        <v/>
      </c>
      <c r="B1401" t="e">
        <f t="shared" ca="1" si="179"/>
        <v>#N/A</v>
      </c>
      <c r="E1401">
        <f t="shared" ca="1" si="180"/>
        <v>0</v>
      </c>
      <c r="H1401">
        <f t="shared" ca="1" si="181"/>
        <v>0</v>
      </c>
      <c r="I1401">
        <f t="shared" ca="1" si="182"/>
        <v>0</v>
      </c>
      <c r="J1401">
        <f t="shared" ca="1" si="177"/>
        <v>0</v>
      </c>
      <c r="K1401">
        <f t="shared" ca="1" si="177"/>
        <v>0</v>
      </c>
      <c r="L1401">
        <f t="shared" ca="1" si="177"/>
        <v>0</v>
      </c>
      <c r="M1401">
        <f t="shared" ca="1" si="177"/>
        <v>0</v>
      </c>
      <c r="N1401">
        <f t="shared" ca="1" si="177"/>
        <v>0</v>
      </c>
      <c r="O1401" t="e">
        <f t="shared" ca="1" si="183"/>
        <v>#N/A</v>
      </c>
      <c r="P1401" t="e">
        <f t="shared" ca="1" si="184"/>
        <v>#N/A</v>
      </c>
    </row>
    <row r="1402" spans="1:16">
      <c r="A1402" t="str">
        <f t="shared" si="178"/>
        <v/>
      </c>
      <c r="B1402" t="e">
        <f t="shared" ca="1" si="179"/>
        <v>#N/A</v>
      </c>
      <c r="E1402">
        <f t="shared" ca="1" si="180"/>
        <v>0</v>
      </c>
      <c r="H1402">
        <f t="shared" ca="1" si="181"/>
        <v>0</v>
      </c>
      <c r="I1402">
        <f t="shared" ca="1" si="182"/>
        <v>0</v>
      </c>
      <c r="J1402">
        <f t="shared" ca="1" si="177"/>
        <v>0</v>
      </c>
      <c r="K1402">
        <f t="shared" ca="1" si="177"/>
        <v>0</v>
      </c>
      <c r="L1402">
        <f t="shared" ca="1" si="177"/>
        <v>0</v>
      </c>
      <c r="M1402">
        <f t="shared" ca="1" si="177"/>
        <v>0</v>
      </c>
      <c r="N1402">
        <f t="shared" ca="1" si="177"/>
        <v>0</v>
      </c>
      <c r="O1402" t="e">
        <f t="shared" ca="1" si="183"/>
        <v>#N/A</v>
      </c>
      <c r="P1402" t="e">
        <f t="shared" ca="1" si="184"/>
        <v>#N/A</v>
      </c>
    </row>
    <row r="1403" spans="1:16">
      <c r="A1403" t="str">
        <f t="shared" si="178"/>
        <v/>
      </c>
      <c r="B1403" t="e">
        <f t="shared" ca="1" si="179"/>
        <v>#N/A</v>
      </c>
      <c r="E1403">
        <f t="shared" ca="1" si="180"/>
        <v>0</v>
      </c>
      <c r="H1403">
        <f t="shared" ca="1" si="181"/>
        <v>0</v>
      </c>
      <c r="I1403">
        <f t="shared" ca="1" si="182"/>
        <v>0</v>
      </c>
      <c r="J1403">
        <f t="shared" ca="1" si="177"/>
        <v>0</v>
      </c>
      <c r="K1403">
        <f t="shared" ca="1" si="177"/>
        <v>0</v>
      </c>
      <c r="L1403">
        <f t="shared" ca="1" si="177"/>
        <v>0</v>
      </c>
      <c r="M1403">
        <f t="shared" ca="1" si="177"/>
        <v>0</v>
      </c>
      <c r="N1403">
        <f t="shared" ca="1" si="177"/>
        <v>0</v>
      </c>
      <c r="O1403" t="e">
        <f t="shared" ca="1" si="183"/>
        <v>#N/A</v>
      </c>
      <c r="P1403" t="e">
        <f t="shared" ca="1" si="184"/>
        <v>#N/A</v>
      </c>
    </row>
    <row r="1404" spans="1:16">
      <c r="A1404" t="str">
        <f t="shared" si="178"/>
        <v/>
      </c>
      <c r="B1404" t="e">
        <f t="shared" ca="1" si="179"/>
        <v>#N/A</v>
      </c>
      <c r="E1404">
        <f t="shared" ca="1" si="180"/>
        <v>0</v>
      </c>
      <c r="H1404">
        <f t="shared" ca="1" si="181"/>
        <v>0</v>
      </c>
      <c r="I1404">
        <f t="shared" ca="1" si="182"/>
        <v>0</v>
      </c>
      <c r="J1404">
        <f t="shared" ca="1" si="177"/>
        <v>0</v>
      </c>
      <c r="K1404">
        <f t="shared" ca="1" si="177"/>
        <v>0</v>
      </c>
      <c r="L1404">
        <f t="shared" ca="1" si="177"/>
        <v>0</v>
      </c>
      <c r="M1404">
        <f t="shared" ca="1" si="177"/>
        <v>0</v>
      </c>
      <c r="N1404">
        <f t="shared" ca="1" si="177"/>
        <v>0</v>
      </c>
      <c r="O1404" t="e">
        <f t="shared" ca="1" si="183"/>
        <v>#N/A</v>
      </c>
      <c r="P1404" t="e">
        <f t="shared" ca="1" si="184"/>
        <v>#N/A</v>
      </c>
    </row>
    <row r="1405" spans="1:16">
      <c r="A1405" t="str">
        <f t="shared" si="178"/>
        <v/>
      </c>
      <c r="B1405" t="e">
        <f t="shared" ca="1" si="179"/>
        <v>#N/A</v>
      </c>
      <c r="E1405">
        <f t="shared" ca="1" si="180"/>
        <v>0</v>
      </c>
      <c r="H1405">
        <f t="shared" ca="1" si="181"/>
        <v>0</v>
      </c>
      <c r="I1405">
        <f t="shared" ca="1" si="182"/>
        <v>0</v>
      </c>
      <c r="J1405">
        <f t="shared" ca="1" si="177"/>
        <v>0</v>
      </c>
      <c r="K1405">
        <f t="shared" ca="1" si="177"/>
        <v>0</v>
      </c>
      <c r="L1405">
        <f t="shared" ca="1" si="177"/>
        <v>0</v>
      </c>
      <c r="M1405">
        <f t="shared" ca="1" si="177"/>
        <v>0</v>
      </c>
      <c r="N1405">
        <f t="shared" ca="1" si="177"/>
        <v>0</v>
      </c>
      <c r="O1405" t="e">
        <f t="shared" ca="1" si="183"/>
        <v>#N/A</v>
      </c>
      <c r="P1405" t="e">
        <f t="shared" ca="1" si="184"/>
        <v>#N/A</v>
      </c>
    </row>
    <row r="1406" spans="1:16">
      <c r="A1406" t="str">
        <f t="shared" si="178"/>
        <v/>
      </c>
      <c r="B1406" t="e">
        <f t="shared" ca="1" si="179"/>
        <v>#N/A</v>
      </c>
      <c r="E1406">
        <f t="shared" ca="1" si="180"/>
        <v>0</v>
      </c>
      <c r="H1406">
        <f t="shared" ca="1" si="181"/>
        <v>0</v>
      </c>
      <c r="I1406">
        <f t="shared" ca="1" si="182"/>
        <v>0</v>
      </c>
      <c r="J1406">
        <f t="shared" ca="1" si="177"/>
        <v>0</v>
      </c>
      <c r="K1406">
        <f t="shared" ca="1" si="177"/>
        <v>0</v>
      </c>
      <c r="L1406">
        <f t="shared" ca="1" si="177"/>
        <v>0</v>
      </c>
      <c r="M1406">
        <f t="shared" ca="1" si="177"/>
        <v>0</v>
      </c>
      <c r="N1406">
        <f t="shared" ca="1" si="177"/>
        <v>0</v>
      </c>
      <c r="O1406" t="e">
        <f t="shared" ca="1" si="183"/>
        <v>#N/A</v>
      </c>
      <c r="P1406" t="e">
        <f t="shared" ca="1" si="184"/>
        <v>#N/A</v>
      </c>
    </row>
    <row r="1407" spans="1:16">
      <c r="A1407" t="str">
        <f t="shared" si="178"/>
        <v/>
      </c>
      <c r="B1407" t="e">
        <f t="shared" ca="1" si="179"/>
        <v>#N/A</v>
      </c>
      <c r="E1407">
        <f t="shared" ca="1" si="180"/>
        <v>0</v>
      </c>
      <c r="H1407">
        <f t="shared" ca="1" si="181"/>
        <v>0</v>
      </c>
      <c r="I1407">
        <f t="shared" ca="1" si="182"/>
        <v>0</v>
      </c>
      <c r="J1407">
        <f t="shared" ca="1" si="177"/>
        <v>0</v>
      </c>
      <c r="K1407">
        <f t="shared" ca="1" si="177"/>
        <v>0</v>
      </c>
      <c r="L1407">
        <f t="shared" ca="1" si="177"/>
        <v>0</v>
      </c>
      <c r="M1407">
        <f t="shared" ca="1" si="177"/>
        <v>0</v>
      </c>
      <c r="N1407">
        <f t="shared" ca="1" si="177"/>
        <v>0</v>
      </c>
      <c r="O1407" t="e">
        <f t="shared" ca="1" si="183"/>
        <v>#N/A</v>
      </c>
      <c r="P1407" t="e">
        <f t="shared" ca="1" si="184"/>
        <v>#N/A</v>
      </c>
    </row>
    <row r="1408" spans="1:16">
      <c r="A1408" t="str">
        <f t="shared" si="178"/>
        <v/>
      </c>
      <c r="B1408" t="e">
        <f t="shared" ca="1" si="179"/>
        <v>#N/A</v>
      </c>
      <c r="E1408">
        <f t="shared" ca="1" si="180"/>
        <v>0</v>
      </c>
      <c r="H1408">
        <f t="shared" ca="1" si="181"/>
        <v>0</v>
      </c>
      <c r="I1408">
        <f t="shared" ca="1" si="182"/>
        <v>0</v>
      </c>
      <c r="J1408">
        <f t="shared" ref="J1408:N1458" ca="1" si="185">IF(IFERROR(VLOOKUP($C1408,INDIRECT(J$14&amp;"D:D"),1,FALSE),0)&lt;&gt;0,J$14,0)</f>
        <v>0</v>
      </c>
      <c r="K1408">
        <f t="shared" ca="1" si="185"/>
        <v>0</v>
      </c>
      <c r="L1408">
        <f t="shared" ca="1" si="185"/>
        <v>0</v>
      </c>
      <c r="M1408">
        <f t="shared" ca="1" si="185"/>
        <v>0</v>
      </c>
      <c r="N1408">
        <f t="shared" ca="1" si="185"/>
        <v>0</v>
      </c>
      <c r="O1408" t="e">
        <f t="shared" ca="1" si="183"/>
        <v>#N/A</v>
      </c>
      <c r="P1408" t="e">
        <f t="shared" ca="1" si="184"/>
        <v>#N/A</v>
      </c>
    </row>
    <row r="1409" spans="1:16">
      <c r="A1409" t="str">
        <f t="shared" si="178"/>
        <v/>
      </c>
      <c r="B1409" t="e">
        <f t="shared" ca="1" si="179"/>
        <v>#N/A</v>
      </c>
      <c r="E1409">
        <f t="shared" ca="1" si="180"/>
        <v>0</v>
      </c>
      <c r="H1409">
        <f t="shared" ca="1" si="181"/>
        <v>0</v>
      </c>
      <c r="I1409">
        <f t="shared" ca="1" si="182"/>
        <v>0</v>
      </c>
      <c r="J1409">
        <f t="shared" ca="1" si="185"/>
        <v>0</v>
      </c>
      <c r="K1409">
        <f t="shared" ca="1" si="185"/>
        <v>0</v>
      </c>
      <c r="L1409">
        <f t="shared" ca="1" si="185"/>
        <v>0</v>
      </c>
      <c r="M1409">
        <f t="shared" ca="1" si="185"/>
        <v>0</v>
      </c>
      <c r="N1409">
        <f t="shared" ca="1" si="185"/>
        <v>0</v>
      </c>
      <c r="O1409" t="e">
        <f t="shared" ca="1" si="183"/>
        <v>#N/A</v>
      </c>
      <c r="P1409" t="e">
        <f t="shared" ca="1" si="184"/>
        <v>#N/A</v>
      </c>
    </row>
    <row r="1410" spans="1:16">
      <c r="A1410" t="str">
        <f t="shared" si="178"/>
        <v/>
      </c>
      <c r="B1410" t="e">
        <f t="shared" ca="1" si="179"/>
        <v>#N/A</v>
      </c>
      <c r="E1410">
        <f t="shared" ca="1" si="180"/>
        <v>0</v>
      </c>
      <c r="H1410">
        <f t="shared" ca="1" si="181"/>
        <v>0</v>
      </c>
      <c r="I1410">
        <f t="shared" ca="1" si="182"/>
        <v>0</v>
      </c>
      <c r="J1410">
        <f t="shared" ca="1" si="185"/>
        <v>0</v>
      </c>
      <c r="K1410">
        <f t="shared" ca="1" si="185"/>
        <v>0</v>
      </c>
      <c r="L1410">
        <f t="shared" ca="1" si="185"/>
        <v>0</v>
      </c>
      <c r="M1410">
        <f t="shared" ca="1" si="185"/>
        <v>0</v>
      </c>
      <c r="N1410">
        <f t="shared" ca="1" si="185"/>
        <v>0</v>
      </c>
      <c r="O1410" t="e">
        <f t="shared" ca="1" si="183"/>
        <v>#N/A</v>
      </c>
      <c r="P1410" t="e">
        <f t="shared" ca="1" si="184"/>
        <v>#N/A</v>
      </c>
    </row>
    <row r="1411" spans="1:16">
      <c r="A1411" t="str">
        <f t="shared" si="178"/>
        <v/>
      </c>
      <c r="B1411" t="e">
        <f t="shared" ca="1" si="179"/>
        <v>#N/A</v>
      </c>
      <c r="E1411">
        <f t="shared" ca="1" si="180"/>
        <v>0</v>
      </c>
      <c r="H1411">
        <f t="shared" ca="1" si="181"/>
        <v>0</v>
      </c>
      <c r="I1411">
        <f t="shared" ca="1" si="182"/>
        <v>0</v>
      </c>
      <c r="J1411">
        <f t="shared" ca="1" si="185"/>
        <v>0</v>
      </c>
      <c r="K1411">
        <f t="shared" ca="1" si="185"/>
        <v>0</v>
      </c>
      <c r="L1411">
        <f t="shared" ca="1" si="185"/>
        <v>0</v>
      </c>
      <c r="M1411">
        <f t="shared" ca="1" si="185"/>
        <v>0</v>
      </c>
      <c r="N1411">
        <f t="shared" ca="1" si="185"/>
        <v>0</v>
      </c>
      <c r="O1411" t="e">
        <f t="shared" ca="1" si="183"/>
        <v>#N/A</v>
      </c>
      <c r="P1411" t="e">
        <f t="shared" ca="1" si="184"/>
        <v>#N/A</v>
      </c>
    </row>
    <row r="1412" spans="1:16">
      <c r="A1412" t="str">
        <f t="shared" si="178"/>
        <v/>
      </c>
      <c r="B1412" t="e">
        <f t="shared" ca="1" si="179"/>
        <v>#N/A</v>
      </c>
      <c r="E1412">
        <f t="shared" ca="1" si="180"/>
        <v>0</v>
      </c>
      <c r="H1412">
        <f t="shared" ca="1" si="181"/>
        <v>0</v>
      </c>
      <c r="I1412">
        <f t="shared" ca="1" si="182"/>
        <v>0</v>
      </c>
      <c r="J1412">
        <f t="shared" ca="1" si="185"/>
        <v>0</v>
      </c>
      <c r="K1412">
        <f t="shared" ca="1" si="185"/>
        <v>0</v>
      </c>
      <c r="L1412">
        <f t="shared" ca="1" si="185"/>
        <v>0</v>
      </c>
      <c r="M1412">
        <f t="shared" ca="1" si="185"/>
        <v>0</v>
      </c>
      <c r="N1412">
        <f t="shared" ca="1" si="185"/>
        <v>0</v>
      </c>
      <c r="O1412" t="e">
        <f t="shared" ca="1" si="183"/>
        <v>#N/A</v>
      </c>
      <c r="P1412" t="e">
        <f t="shared" ca="1" si="184"/>
        <v>#N/A</v>
      </c>
    </row>
    <row r="1413" spans="1:16">
      <c r="A1413" t="str">
        <f t="shared" si="178"/>
        <v/>
      </c>
      <c r="B1413" t="e">
        <f t="shared" ca="1" si="179"/>
        <v>#N/A</v>
      </c>
      <c r="E1413">
        <f t="shared" ca="1" si="180"/>
        <v>0</v>
      </c>
      <c r="H1413">
        <f t="shared" ca="1" si="181"/>
        <v>0</v>
      </c>
      <c r="I1413">
        <f t="shared" ca="1" si="182"/>
        <v>0</v>
      </c>
      <c r="J1413">
        <f t="shared" ca="1" si="185"/>
        <v>0</v>
      </c>
      <c r="K1413">
        <f t="shared" ca="1" si="185"/>
        <v>0</v>
      </c>
      <c r="L1413">
        <f t="shared" ca="1" si="185"/>
        <v>0</v>
      </c>
      <c r="M1413">
        <f t="shared" ca="1" si="185"/>
        <v>0</v>
      </c>
      <c r="N1413">
        <f t="shared" ca="1" si="185"/>
        <v>0</v>
      </c>
      <c r="O1413" t="e">
        <f t="shared" ca="1" si="183"/>
        <v>#N/A</v>
      </c>
      <c r="P1413" t="e">
        <f t="shared" ca="1" si="184"/>
        <v>#N/A</v>
      </c>
    </row>
    <row r="1414" spans="1:16">
      <c r="A1414" t="str">
        <f t="shared" si="178"/>
        <v/>
      </c>
      <c r="B1414" t="e">
        <f t="shared" ca="1" si="179"/>
        <v>#N/A</v>
      </c>
      <c r="E1414">
        <f t="shared" ca="1" si="180"/>
        <v>0</v>
      </c>
      <c r="H1414">
        <f t="shared" ca="1" si="181"/>
        <v>0</v>
      </c>
      <c r="I1414">
        <f t="shared" ca="1" si="182"/>
        <v>0</v>
      </c>
      <c r="J1414">
        <f t="shared" ca="1" si="185"/>
        <v>0</v>
      </c>
      <c r="K1414">
        <f t="shared" ca="1" si="185"/>
        <v>0</v>
      </c>
      <c r="L1414">
        <f t="shared" ca="1" si="185"/>
        <v>0</v>
      </c>
      <c r="M1414">
        <f t="shared" ca="1" si="185"/>
        <v>0</v>
      </c>
      <c r="N1414">
        <f t="shared" ca="1" si="185"/>
        <v>0</v>
      </c>
      <c r="O1414" t="e">
        <f t="shared" ca="1" si="183"/>
        <v>#N/A</v>
      </c>
      <c r="P1414" t="e">
        <f t="shared" ca="1" si="184"/>
        <v>#N/A</v>
      </c>
    </row>
    <row r="1415" spans="1:16">
      <c r="A1415" t="str">
        <f t="shared" si="178"/>
        <v/>
      </c>
      <c r="B1415" t="e">
        <f t="shared" ca="1" si="179"/>
        <v>#N/A</v>
      </c>
      <c r="E1415">
        <f t="shared" ca="1" si="180"/>
        <v>0</v>
      </c>
      <c r="H1415">
        <f t="shared" ca="1" si="181"/>
        <v>0</v>
      </c>
      <c r="I1415">
        <f t="shared" ca="1" si="182"/>
        <v>0</v>
      </c>
      <c r="J1415">
        <f t="shared" ca="1" si="185"/>
        <v>0</v>
      </c>
      <c r="K1415">
        <f t="shared" ca="1" si="185"/>
        <v>0</v>
      </c>
      <c r="L1415">
        <f t="shared" ca="1" si="185"/>
        <v>0</v>
      </c>
      <c r="M1415">
        <f t="shared" ca="1" si="185"/>
        <v>0</v>
      </c>
      <c r="N1415">
        <f t="shared" ca="1" si="185"/>
        <v>0</v>
      </c>
      <c r="O1415" t="e">
        <f t="shared" ca="1" si="183"/>
        <v>#N/A</v>
      </c>
      <c r="P1415" t="e">
        <f t="shared" ca="1" si="184"/>
        <v>#N/A</v>
      </c>
    </row>
    <row r="1416" spans="1:16">
      <c r="A1416" t="str">
        <f t="shared" si="178"/>
        <v/>
      </c>
      <c r="B1416" t="e">
        <f t="shared" ca="1" si="179"/>
        <v>#N/A</v>
      </c>
      <c r="E1416">
        <f t="shared" ca="1" si="180"/>
        <v>0</v>
      </c>
      <c r="H1416">
        <f t="shared" ca="1" si="181"/>
        <v>0</v>
      </c>
      <c r="I1416">
        <f t="shared" ca="1" si="182"/>
        <v>0</v>
      </c>
      <c r="J1416">
        <f t="shared" ca="1" si="185"/>
        <v>0</v>
      </c>
      <c r="K1416">
        <f t="shared" ca="1" si="185"/>
        <v>0</v>
      </c>
      <c r="L1416">
        <f t="shared" ca="1" si="185"/>
        <v>0</v>
      </c>
      <c r="M1416">
        <f t="shared" ca="1" si="185"/>
        <v>0</v>
      </c>
      <c r="N1416">
        <f t="shared" ca="1" si="185"/>
        <v>0</v>
      </c>
      <c r="O1416" t="e">
        <f t="shared" ca="1" si="183"/>
        <v>#N/A</v>
      </c>
      <c r="P1416" t="e">
        <f t="shared" ca="1" si="184"/>
        <v>#N/A</v>
      </c>
    </row>
    <row r="1417" spans="1:16">
      <c r="A1417" t="str">
        <f t="shared" si="178"/>
        <v/>
      </c>
      <c r="B1417" t="e">
        <f t="shared" ca="1" si="179"/>
        <v>#N/A</v>
      </c>
      <c r="E1417">
        <f t="shared" ca="1" si="180"/>
        <v>0</v>
      </c>
      <c r="H1417">
        <f t="shared" ca="1" si="181"/>
        <v>0</v>
      </c>
      <c r="I1417">
        <f t="shared" ca="1" si="182"/>
        <v>0</v>
      </c>
      <c r="J1417">
        <f t="shared" ca="1" si="185"/>
        <v>0</v>
      </c>
      <c r="K1417">
        <f t="shared" ca="1" si="185"/>
        <v>0</v>
      </c>
      <c r="L1417">
        <f t="shared" ca="1" si="185"/>
        <v>0</v>
      </c>
      <c r="M1417">
        <f t="shared" ca="1" si="185"/>
        <v>0</v>
      </c>
      <c r="N1417">
        <f t="shared" ca="1" si="185"/>
        <v>0</v>
      </c>
      <c r="O1417" t="e">
        <f t="shared" ca="1" si="183"/>
        <v>#N/A</v>
      </c>
      <c r="P1417" t="e">
        <f t="shared" ca="1" si="184"/>
        <v>#N/A</v>
      </c>
    </row>
    <row r="1418" spans="1:16">
      <c r="A1418" t="str">
        <f t="shared" si="178"/>
        <v/>
      </c>
      <c r="B1418" t="e">
        <f t="shared" ca="1" si="179"/>
        <v>#N/A</v>
      </c>
      <c r="E1418">
        <f t="shared" ca="1" si="180"/>
        <v>0</v>
      </c>
      <c r="H1418">
        <f t="shared" ca="1" si="181"/>
        <v>0</v>
      </c>
      <c r="I1418">
        <f t="shared" ca="1" si="182"/>
        <v>0</v>
      </c>
      <c r="J1418">
        <f t="shared" ca="1" si="185"/>
        <v>0</v>
      </c>
      <c r="K1418">
        <f t="shared" ca="1" si="185"/>
        <v>0</v>
      </c>
      <c r="L1418">
        <f t="shared" ca="1" si="185"/>
        <v>0</v>
      </c>
      <c r="M1418">
        <f t="shared" ca="1" si="185"/>
        <v>0</v>
      </c>
      <c r="N1418">
        <f t="shared" ca="1" si="185"/>
        <v>0</v>
      </c>
      <c r="O1418" t="e">
        <f t="shared" ca="1" si="183"/>
        <v>#N/A</v>
      </c>
      <c r="P1418" t="e">
        <f t="shared" ca="1" si="184"/>
        <v>#N/A</v>
      </c>
    </row>
    <row r="1419" spans="1:16">
      <c r="A1419" t="str">
        <f t="shared" si="178"/>
        <v/>
      </c>
      <c r="B1419" t="e">
        <f t="shared" ca="1" si="179"/>
        <v>#N/A</v>
      </c>
      <c r="E1419">
        <f t="shared" ca="1" si="180"/>
        <v>0</v>
      </c>
      <c r="H1419">
        <f t="shared" ca="1" si="181"/>
        <v>0</v>
      </c>
      <c r="I1419">
        <f t="shared" ca="1" si="182"/>
        <v>0</v>
      </c>
      <c r="J1419">
        <f t="shared" ca="1" si="185"/>
        <v>0</v>
      </c>
      <c r="K1419">
        <f t="shared" ca="1" si="185"/>
        <v>0</v>
      </c>
      <c r="L1419">
        <f t="shared" ca="1" si="185"/>
        <v>0</v>
      </c>
      <c r="M1419">
        <f t="shared" ca="1" si="185"/>
        <v>0</v>
      </c>
      <c r="N1419">
        <f t="shared" ca="1" si="185"/>
        <v>0</v>
      </c>
      <c r="O1419" t="e">
        <f t="shared" ca="1" si="183"/>
        <v>#N/A</v>
      </c>
      <c r="P1419" t="e">
        <f t="shared" ca="1" si="184"/>
        <v>#N/A</v>
      </c>
    </row>
    <row r="1420" spans="1:16">
      <c r="A1420" t="str">
        <f t="shared" si="178"/>
        <v/>
      </c>
      <c r="B1420" t="e">
        <f t="shared" ca="1" si="179"/>
        <v>#N/A</v>
      </c>
      <c r="E1420">
        <f t="shared" ca="1" si="180"/>
        <v>0</v>
      </c>
      <c r="H1420">
        <f t="shared" ca="1" si="181"/>
        <v>0</v>
      </c>
      <c r="I1420">
        <f t="shared" ca="1" si="182"/>
        <v>0</v>
      </c>
      <c r="J1420">
        <f t="shared" ca="1" si="185"/>
        <v>0</v>
      </c>
      <c r="K1420">
        <f t="shared" ca="1" si="185"/>
        <v>0</v>
      </c>
      <c r="L1420">
        <f t="shared" ca="1" si="185"/>
        <v>0</v>
      </c>
      <c r="M1420">
        <f t="shared" ca="1" si="185"/>
        <v>0</v>
      </c>
      <c r="N1420">
        <f t="shared" ca="1" si="185"/>
        <v>0</v>
      </c>
      <c r="O1420" t="e">
        <f t="shared" ca="1" si="183"/>
        <v>#N/A</v>
      </c>
      <c r="P1420" t="e">
        <f t="shared" ca="1" si="184"/>
        <v>#N/A</v>
      </c>
    </row>
    <row r="1421" spans="1:16">
      <c r="A1421" t="str">
        <f t="shared" si="178"/>
        <v/>
      </c>
      <c r="B1421" t="e">
        <f t="shared" ca="1" si="179"/>
        <v>#N/A</v>
      </c>
      <c r="E1421">
        <f t="shared" ca="1" si="180"/>
        <v>0</v>
      </c>
      <c r="H1421">
        <f t="shared" ca="1" si="181"/>
        <v>0</v>
      </c>
      <c r="I1421">
        <f t="shared" ca="1" si="182"/>
        <v>0</v>
      </c>
      <c r="J1421">
        <f t="shared" ca="1" si="185"/>
        <v>0</v>
      </c>
      <c r="K1421">
        <f t="shared" ca="1" si="185"/>
        <v>0</v>
      </c>
      <c r="L1421">
        <f t="shared" ca="1" si="185"/>
        <v>0</v>
      </c>
      <c r="M1421">
        <f t="shared" ca="1" si="185"/>
        <v>0</v>
      </c>
      <c r="N1421">
        <f t="shared" ca="1" si="185"/>
        <v>0</v>
      </c>
      <c r="O1421" t="e">
        <f t="shared" ca="1" si="183"/>
        <v>#N/A</v>
      </c>
      <c r="P1421" t="e">
        <f t="shared" ca="1" si="184"/>
        <v>#N/A</v>
      </c>
    </row>
    <row r="1422" spans="1:16">
      <c r="A1422" t="str">
        <f t="shared" si="178"/>
        <v/>
      </c>
      <c r="B1422" t="e">
        <f t="shared" ca="1" si="179"/>
        <v>#N/A</v>
      </c>
      <c r="E1422">
        <f t="shared" ca="1" si="180"/>
        <v>0</v>
      </c>
      <c r="H1422">
        <f t="shared" ca="1" si="181"/>
        <v>0</v>
      </c>
      <c r="I1422">
        <f t="shared" ca="1" si="182"/>
        <v>0</v>
      </c>
      <c r="J1422">
        <f t="shared" ca="1" si="185"/>
        <v>0</v>
      </c>
      <c r="K1422">
        <f t="shared" ca="1" si="185"/>
        <v>0</v>
      </c>
      <c r="L1422">
        <f t="shared" ca="1" si="185"/>
        <v>0</v>
      </c>
      <c r="M1422">
        <f t="shared" ca="1" si="185"/>
        <v>0</v>
      </c>
      <c r="N1422">
        <f t="shared" ca="1" si="185"/>
        <v>0</v>
      </c>
      <c r="O1422" t="e">
        <f t="shared" ca="1" si="183"/>
        <v>#N/A</v>
      </c>
      <c r="P1422" t="e">
        <f t="shared" ca="1" si="184"/>
        <v>#N/A</v>
      </c>
    </row>
    <row r="1423" spans="1:16">
      <c r="A1423" t="str">
        <f t="shared" si="178"/>
        <v/>
      </c>
      <c r="B1423" t="e">
        <f t="shared" ca="1" si="179"/>
        <v>#N/A</v>
      </c>
      <c r="E1423">
        <f t="shared" ca="1" si="180"/>
        <v>0</v>
      </c>
      <c r="H1423">
        <f t="shared" ca="1" si="181"/>
        <v>0</v>
      </c>
      <c r="I1423">
        <f t="shared" ca="1" si="182"/>
        <v>0</v>
      </c>
      <c r="J1423">
        <f t="shared" ca="1" si="185"/>
        <v>0</v>
      </c>
      <c r="K1423">
        <f t="shared" ca="1" si="185"/>
        <v>0</v>
      </c>
      <c r="L1423">
        <f t="shared" ca="1" si="185"/>
        <v>0</v>
      </c>
      <c r="M1423">
        <f t="shared" ca="1" si="185"/>
        <v>0</v>
      </c>
      <c r="N1423">
        <f t="shared" ca="1" si="185"/>
        <v>0</v>
      </c>
      <c r="O1423" t="e">
        <f t="shared" ca="1" si="183"/>
        <v>#N/A</v>
      </c>
      <c r="P1423" t="e">
        <f t="shared" ca="1" si="184"/>
        <v>#N/A</v>
      </c>
    </row>
    <row r="1424" spans="1:16">
      <c r="A1424" t="str">
        <f t="shared" ref="A1424:A1487" si="186">MID(D1424,LEN(C1424)+2,LEN(D1424)-LEN(C1424))</f>
        <v/>
      </c>
      <c r="B1424" t="e">
        <f t="shared" ref="B1424:B1487" ca="1" si="187">VLOOKUP(H1424,$A$1:$K$6,11,FALSE)</f>
        <v>#N/A</v>
      </c>
      <c r="E1424">
        <f t="shared" ref="E1424:E1487" ca="1" si="188">IFERROR(VLOOKUP(C1424,INDIRECT($H1424&amp;$O1424),MATCH($A1424,INDIRECT($H1424&amp;$P1424),0),FALSE),0)</f>
        <v>0</v>
      </c>
      <c r="H1424">
        <f t="shared" ref="H1424:H1487" ca="1" si="189">IF(I1424&lt;&gt;0,I1424,IF(J1424&lt;&gt;0,J1424,IF(K1424&lt;&gt;0,K1424,IF(L1424&lt;&gt;0,L1424,IF(M1424&lt;&gt;0,M1424,N1424)))))</f>
        <v>0</v>
      </c>
      <c r="I1424">
        <f t="shared" ref="I1424:I1487" ca="1" si="190">IF(IFERROR(VLOOKUP($C1424,INDIRECT(I$14&amp;"E:E"),1,FALSE),0)&lt;&gt;0,I$14,0)</f>
        <v>0</v>
      </c>
      <c r="J1424">
        <f t="shared" ca="1" si="185"/>
        <v>0</v>
      </c>
      <c r="K1424">
        <f t="shared" ca="1" si="185"/>
        <v>0</v>
      </c>
      <c r="L1424">
        <f t="shared" ca="1" si="185"/>
        <v>0</v>
      </c>
      <c r="M1424">
        <f t="shared" ca="1" si="185"/>
        <v>0</v>
      </c>
      <c r="N1424">
        <f t="shared" ca="1" si="185"/>
        <v>0</v>
      </c>
      <c r="O1424" t="e">
        <f t="shared" ref="O1424:O1487" ca="1" si="191">VLOOKUP($H1424,$G$8:$I$13,2,FALSE)</f>
        <v>#N/A</v>
      </c>
      <c r="P1424" t="e">
        <f t="shared" ref="P1424:P1487" ca="1" si="192">VLOOKUP($H1424,$G$8:$I$13,3,FALSE)</f>
        <v>#N/A</v>
      </c>
    </row>
    <row r="1425" spans="1:16">
      <c r="A1425" t="str">
        <f t="shared" si="186"/>
        <v/>
      </c>
      <c r="B1425" t="e">
        <f t="shared" ca="1" si="187"/>
        <v>#N/A</v>
      </c>
      <c r="E1425">
        <f t="shared" ca="1" si="188"/>
        <v>0</v>
      </c>
      <c r="H1425">
        <f t="shared" ca="1" si="189"/>
        <v>0</v>
      </c>
      <c r="I1425">
        <f t="shared" ca="1" si="190"/>
        <v>0</v>
      </c>
      <c r="J1425">
        <f t="shared" ca="1" si="185"/>
        <v>0</v>
      </c>
      <c r="K1425">
        <f t="shared" ca="1" si="185"/>
        <v>0</v>
      </c>
      <c r="L1425">
        <f t="shared" ca="1" si="185"/>
        <v>0</v>
      </c>
      <c r="M1425">
        <f t="shared" ca="1" si="185"/>
        <v>0</v>
      </c>
      <c r="N1425">
        <f t="shared" ca="1" si="185"/>
        <v>0</v>
      </c>
      <c r="O1425" t="e">
        <f t="shared" ca="1" si="191"/>
        <v>#N/A</v>
      </c>
      <c r="P1425" t="e">
        <f t="shared" ca="1" si="192"/>
        <v>#N/A</v>
      </c>
    </row>
    <row r="1426" spans="1:16">
      <c r="A1426" t="str">
        <f t="shared" si="186"/>
        <v/>
      </c>
      <c r="B1426" t="e">
        <f t="shared" ca="1" si="187"/>
        <v>#N/A</v>
      </c>
      <c r="E1426">
        <f t="shared" ca="1" si="188"/>
        <v>0</v>
      </c>
      <c r="H1426">
        <f t="shared" ca="1" si="189"/>
        <v>0</v>
      </c>
      <c r="I1426">
        <f t="shared" ca="1" si="190"/>
        <v>0</v>
      </c>
      <c r="J1426">
        <f t="shared" ca="1" si="185"/>
        <v>0</v>
      </c>
      <c r="K1426">
        <f t="shared" ca="1" si="185"/>
        <v>0</v>
      </c>
      <c r="L1426">
        <f t="shared" ca="1" si="185"/>
        <v>0</v>
      </c>
      <c r="M1426">
        <f t="shared" ca="1" si="185"/>
        <v>0</v>
      </c>
      <c r="N1426">
        <f t="shared" ca="1" si="185"/>
        <v>0</v>
      </c>
      <c r="O1426" t="e">
        <f t="shared" ca="1" si="191"/>
        <v>#N/A</v>
      </c>
      <c r="P1426" t="e">
        <f t="shared" ca="1" si="192"/>
        <v>#N/A</v>
      </c>
    </row>
    <row r="1427" spans="1:16">
      <c r="A1427" t="str">
        <f t="shared" si="186"/>
        <v/>
      </c>
      <c r="B1427" t="e">
        <f t="shared" ca="1" si="187"/>
        <v>#N/A</v>
      </c>
      <c r="E1427">
        <f t="shared" ca="1" si="188"/>
        <v>0</v>
      </c>
      <c r="H1427">
        <f t="shared" ca="1" si="189"/>
        <v>0</v>
      </c>
      <c r="I1427">
        <f t="shared" ca="1" si="190"/>
        <v>0</v>
      </c>
      <c r="J1427">
        <f t="shared" ca="1" si="185"/>
        <v>0</v>
      </c>
      <c r="K1427">
        <f t="shared" ca="1" si="185"/>
        <v>0</v>
      </c>
      <c r="L1427">
        <f t="shared" ca="1" si="185"/>
        <v>0</v>
      </c>
      <c r="M1427">
        <f t="shared" ca="1" si="185"/>
        <v>0</v>
      </c>
      <c r="N1427">
        <f t="shared" ca="1" si="185"/>
        <v>0</v>
      </c>
      <c r="O1427" t="e">
        <f t="shared" ca="1" si="191"/>
        <v>#N/A</v>
      </c>
      <c r="P1427" t="e">
        <f t="shared" ca="1" si="192"/>
        <v>#N/A</v>
      </c>
    </row>
    <row r="1428" spans="1:16">
      <c r="A1428" t="str">
        <f t="shared" si="186"/>
        <v/>
      </c>
      <c r="B1428" t="e">
        <f t="shared" ca="1" si="187"/>
        <v>#N/A</v>
      </c>
      <c r="E1428">
        <f t="shared" ca="1" si="188"/>
        <v>0</v>
      </c>
      <c r="H1428">
        <f t="shared" ca="1" si="189"/>
        <v>0</v>
      </c>
      <c r="I1428">
        <f t="shared" ca="1" si="190"/>
        <v>0</v>
      </c>
      <c r="J1428">
        <f t="shared" ca="1" si="185"/>
        <v>0</v>
      </c>
      <c r="K1428">
        <f t="shared" ca="1" si="185"/>
        <v>0</v>
      </c>
      <c r="L1428">
        <f t="shared" ca="1" si="185"/>
        <v>0</v>
      </c>
      <c r="M1428">
        <f t="shared" ca="1" si="185"/>
        <v>0</v>
      </c>
      <c r="N1428">
        <f t="shared" ca="1" si="185"/>
        <v>0</v>
      </c>
      <c r="O1428" t="e">
        <f t="shared" ca="1" si="191"/>
        <v>#N/A</v>
      </c>
      <c r="P1428" t="e">
        <f t="shared" ca="1" si="192"/>
        <v>#N/A</v>
      </c>
    </row>
    <row r="1429" spans="1:16">
      <c r="A1429" t="str">
        <f t="shared" si="186"/>
        <v/>
      </c>
      <c r="B1429" t="e">
        <f t="shared" ca="1" si="187"/>
        <v>#N/A</v>
      </c>
      <c r="E1429">
        <f t="shared" ca="1" si="188"/>
        <v>0</v>
      </c>
      <c r="H1429">
        <f t="shared" ca="1" si="189"/>
        <v>0</v>
      </c>
      <c r="I1429">
        <f t="shared" ca="1" si="190"/>
        <v>0</v>
      </c>
      <c r="J1429">
        <f t="shared" ca="1" si="185"/>
        <v>0</v>
      </c>
      <c r="K1429">
        <f t="shared" ca="1" si="185"/>
        <v>0</v>
      </c>
      <c r="L1429">
        <f t="shared" ca="1" si="185"/>
        <v>0</v>
      </c>
      <c r="M1429">
        <f t="shared" ca="1" si="185"/>
        <v>0</v>
      </c>
      <c r="N1429">
        <f t="shared" ca="1" si="185"/>
        <v>0</v>
      </c>
      <c r="O1429" t="e">
        <f t="shared" ca="1" si="191"/>
        <v>#N/A</v>
      </c>
      <c r="P1429" t="e">
        <f t="shared" ca="1" si="192"/>
        <v>#N/A</v>
      </c>
    </row>
    <row r="1430" spans="1:16">
      <c r="A1430" t="str">
        <f t="shared" si="186"/>
        <v/>
      </c>
      <c r="B1430" t="e">
        <f t="shared" ca="1" si="187"/>
        <v>#N/A</v>
      </c>
      <c r="E1430">
        <f t="shared" ca="1" si="188"/>
        <v>0</v>
      </c>
      <c r="H1430">
        <f t="shared" ca="1" si="189"/>
        <v>0</v>
      </c>
      <c r="I1430">
        <f t="shared" ca="1" si="190"/>
        <v>0</v>
      </c>
      <c r="J1430">
        <f t="shared" ca="1" si="185"/>
        <v>0</v>
      </c>
      <c r="K1430">
        <f t="shared" ca="1" si="185"/>
        <v>0</v>
      </c>
      <c r="L1430">
        <f t="shared" ca="1" si="185"/>
        <v>0</v>
      </c>
      <c r="M1430">
        <f t="shared" ca="1" si="185"/>
        <v>0</v>
      </c>
      <c r="N1430">
        <f t="shared" ca="1" si="185"/>
        <v>0</v>
      </c>
      <c r="O1430" t="e">
        <f t="shared" ca="1" si="191"/>
        <v>#N/A</v>
      </c>
      <c r="P1430" t="e">
        <f t="shared" ca="1" si="192"/>
        <v>#N/A</v>
      </c>
    </row>
    <row r="1431" spans="1:16">
      <c r="A1431" t="str">
        <f t="shared" si="186"/>
        <v/>
      </c>
      <c r="B1431" t="e">
        <f t="shared" ca="1" si="187"/>
        <v>#N/A</v>
      </c>
      <c r="E1431">
        <f t="shared" ca="1" si="188"/>
        <v>0</v>
      </c>
      <c r="H1431">
        <f t="shared" ca="1" si="189"/>
        <v>0</v>
      </c>
      <c r="I1431">
        <f t="shared" ca="1" si="190"/>
        <v>0</v>
      </c>
      <c r="J1431">
        <f t="shared" ca="1" si="185"/>
        <v>0</v>
      </c>
      <c r="K1431">
        <f t="shared" ca="1" si="185"/>
        <v>0</v>
      </c>
      <c r="L1431">
        <f t="shared" ca="1" si="185"/>
        <v>0</v>
      </c>
      <c r="M1431">
        <f t="shared" ca="1" si="185"/>
        <v>0</v>
      </c>
      <c r="N1431">
        <f t="shared" ca="1" si="185"/>
        <v>0</v>
      </c>
      <c r="O1431" t="e">
        <f t="shared" ca="1" si="191"/>
        <v>#N/A</v>
      </c>
      <c r="P1431" t="e">
        <f t="shared" ca="1" si="192"/>
        <v>#N/A</v>
      </c>
    </row>
    <row r="1432" spans="1:16">
      <c r="A1432" t="str">
        <f t="shared" si="186"/>
        <v/>
      </c>
      <c r="B1432" t="e">
        <f t="shared" ca="1" si="187"/>
        <v>#N/A</v>
      </c>
      <c r="E1432">
        <f t="shared" ca="1" si="188"/>
        <v>0</v>
      </c>
      <c r="H1432">
        <f t="shared" ca="1" si="189"/>
        <v>0</v>
      </c>
      <c r="I1432">
        <f t="shared" ca="1" si="190"/>
        <v>0</v>
      </c>
      <c r="J1432">
        <f t="shared" ca="1" si="185"/>
        <v>0</v>
      </c>
      <c r="K1432">
        <f t="shared" ca="1" si="185"/>
        <v>0</v>
      </c>
      <c r="L1432">
        <f t="shared" ca="1" si="185"/>
        <v>0</v>
      </c>
      <c r="M1432">
        <f t="shared" ca="1" si="185"/>
        <v>0</v>
      </c>
      <c r="N1432">
        <f t="shared" ca="1" si="185"/>
        <v>0</v>
      </c>
      <c r="O1432" t="e">
        <f t="shared" ca="1" si="191"/>
        <v>#N/A</v>
      </c>
      <c r="P1432" t="e">
        <f t="shared" ca="1" si="192"/>
        <v>#N/A</v>
      </c>
    </row>
    <row r="1433" spans="1:16">
      <c r="A1433" t="str">
        <f t="shared" si="186"/>
        <v/>
      </c>
      <c r="B1433" t="e">
        <f t="shared" ca="1" si="187"/>
        <v>#N/A</v>
      </c>
      <c r="E1433">
        <f t="shared" ca="1" si="188"/>
        <v>0</v>
      </c>
      <c r="H1433">
        <f t="shared" ca="1" si="189"/>
        <v>0</v>
      </c>
      <c r="I1433">
        <f t="shared" ca="1" si="190"/>
        <v>0</v>
      </c>
      <c r="J1433">
        <f t="shared" ca="1" si="185"/>
        <v>0</v>
      </c>
      <c r="K1433">
        <f t="shared" ca="1" si="185"/>
        <v>0</v>
      </c>
      <c r="L1433">
        <f t="shared" ca="1" si="185"/>
        <v>0</v>
      </c>
      <c r="M1433">
        <f t="shared" ca="1" si="185"/>
        <v>0</v>
      </c>
      <c r="N1433">
        <f t="shared" ca="1" si="185"/>
        <v>0</v>
      </c>
      <c r="O1433" t="e">
        <f t="shared" ca="1" si="191"/>
        <v>#N/A</v>
      </c>
      <c r="P1433" t="e">
        <f t="shared" ca="1" si="192"/>
        <v>#N/A</v>
      </c>
    </row>
    <row r="1434" spans="1:16">
      <c r="A1434" t="str">
        <f t="shared" si="186"/>
        <v/>
      </c>
      <c r="B1434" t="e">
        <f t="shared" ca="1" si="187"/>
        <v>#N/A</v>
      </c>
      <c r="E1434">
        <f t="shared" ca="1" si="188"/>
        <v>0</v>
      </c>
      <c r="H1434">
        <f t="shared" ca="1" si="189"/>
        <v>0</v>
      </c>
      <c r="I1434">
        <f t="shared" ca="1" si="190"/>
        <v>0</v>
      </c>
      <c r="J1434">
        <f t="shared" ca="1" si="185"/>
        <v>0</v>
      </c>
      <c r="K1434">
        <f t="shared" ca="1" si="185"/>
        <v>0</v>
      </c>
      <c r="L1434">
        <f t="shared" ca="1" si="185"/>
        <v>0</v>
      </c>
      <c r="M1434">
        <f t="shared" ca="1" si="185"/>
        <v>0</v>
      </c>
      <c r="N1434">
        <f t="shared" ca="1" si="185"/>
        <v>0</v>
      </c>
      <c r="O1434" t="e">
        <f t="shared" ca="1" si="191"/>
        <v>#N/A</v>
      </c>
      <c r="P1434" t="e">
        <f t="shared" ca="1" si="192"/>
        <v>#N/A</v>
      </c>
    </row>
    <row r="1435" spans="1:16">
      <c r="A1435" t="str">
        <f t="shared" si="186"/>
        <v/>
      </c>
      <c r="B1435" t="e">
        <f t="shared" ca="1" si="187"/>
        <v>#N/A</v>
      </c>
      <c r="E1435">
        <f t="shared" ca="1" si="188"/>
        <v>0</v>
      </c>
      <c r="H1435">
        <f t="shared" ca="1" si="189"/>
        <v>0</v>
      </c>
      <c r="I1435">
        <f t="shared" ca="1" si="190"/>
        <v>0</v>
      </c>
      <c r="J1435">
        <f t="shared" ca="1" si="185"/>
        <v>0</v>
      </c>
      <c r="K1435">
        <f t="shared" ca="1" si="185"/>
        <v>0</v>
      </c>
      <c r="L1435">
        <f t="shared" ca="1" si="185"/>
        <v>0</v>
      </c>
      <c r="M1435">
        <f t="shared" ca="1" si="185"/>
        <v>0</v>
      </c>
      <c r="N1435">
        <f t="shared" ca="1" si="185"/>
        <v>0</v>
      </c>
      <c r="O1435" t="e">
        <f t="shared" ca="1" si="191"/>
        <v>#N/A</v>
      </c>
      <c r="P1435" t="e">
        <f t="shared" ca="1" si="192"/>
        <v>#N/A</v>
      </c>
    </row>
    <row r="1436" spans="1:16">
      <c r="A1436" t="str">
        <f t="shared" si="186"/>
        <v/>
      </c>
      <c r="B1436" t="e">
        <f t="shared" ca="1" si="187"/>
        <v>#N/A</v>
      </c>
      <c r="E1436">
        <f t="shared" ca="1" si="188"/>
        <v>0</v>
      </c>
      <c r="H1436">
        <f t="shared" ca="1" si="189"/>
        <v>0</v>
      </c>
      <c r="I1436">
        <f t="shared" ca="1" si="190"/>
        <v>0</v>
      </c>
      <c r="J1436">
        <f t="shared" ca="1" si="185"/>
        <v>0</v>
      </c>
      <c r="K1436">
        <f t="shared" ca="1" si="185"/>
        <v>0</v>
      </c>
      <c r="L1436">
        <f t="shared" ca="1" si="185"/>
        <v>0</v>
      </c>
      <c r="M1436">
        <f t="shared" ca="1" si="185"/>
        <v>0</v>
      </c>
      <c r="N1436">
        <f t="shared" ca="1" si="185"/>
        <v>0</v>
      </c>
      <c r="O1436" t="e">
        <f t="shared" ca="1" si="191"/>
        <v>#N/A</v>
      </c>
      <c r="P1436" t="e">
        <f t="shared" ca="1" si="192"/>
        <v>#N/A</v>
      </c>
    </row>
    <row r="1437" spans="1:16">
      <c r="A1437" t="str">
        <f t="shared" si="186"/>
        <v/>
      </c>
      <c r="B1437" t="e">
        <f t="shared" ca="1" si="187"/>
        <v>#N/A</v>
      </c>
      <c r="E1437">
        <f t="shared" ca="1" si="188"/>
        <v>0</v>
      </c>
      <c r="H1437">
        <f t="shared" ca="1" si="189"/>
        <v>0</v>
      </c>
      <c r="I1437">
        <f t="shared" ca="1" si="190"/>
        <v>0</v>
      </c>
      <c r="J1437">
        <f t="shared" ca="1" si="185"/>
        <v>0</v>
      </c>
      <c r="K1437">
        <f t="shared" ca="1" si="185"/>
        <v>0</v>
      </c>
      <c r="L1437">
        <f t="shared" ca="1" si="185"/>
        <v>0</v>
      </c>
      <c r="M1437">
        <f t="shared" ca="1" si="185"/>
        <v>0</v>
      </c>
      <c r="N1437">
        <f t="shared" ca="1" si="185"/>
        <v>0</v>
      </c>
      <c r="O1437" t="e">
        <f t="shared" ca="1" si="191"/>
        <v>#N/A</v>
      </c>
      <c r="P1437" t="e">
        <f t="shared" ca="1" si="192"/>
        <v>#N/A</v>
      </c>
    </row>
    <row r="1438" spans="1:16">
      <c r="A1438" t="str">
        <f t="shared" si="186"/>
        <v/>
      </c>
      <c r="B1438" t="e">
        <f t="shared" ca="1" si="187"/>
        <v>#N/A</v>
      </c>
      <c r="E1438">
        <f t="shared" ca="1" si="188"/>
        <v>0</v>
      </c>
      <c r="H1438">
        <f t="shared" ca="1" si="189"/>
        <v>0</v>
      </c>
      <c r="I1438">
        <f t="shared" ca="1" si="190"/>
        <v>0</v>
      </c>
      <c r="J1438">
        <f t="shared" ca="1" si="185"/>
        <v>0</v>
      </c>
      <c r="K1438">
        <f t="shared" ca="1" si="185"/>
        <v>0</v>
      </c>
      <c r="L1438">
        <f t="shared" ca="1" si="185"/>
        <v>0</v>
      </c>
      <c r="M1438">
        <f t="shared" ca="1" si="185"/>
        <v>0</v>
      </c>
      <c r="N1438">
        <f t="shared" ca="1" si="185"/>
        <v>0</v>
      </c>
      <c r="O1438" t="e">
        <f t="shared" ca="1" si="191"/>
        <v>#N/A</v>
      </c>
      <c r="P1438" t="e">
        <f t="shared" ca="1" si="192"/>
        <v>#N/A</v>
      </c>
    </row>
    <row r="1439" spans="1:16">
      <c r="A1439" t="str">
        <f t="shared" si="186"/>
        <v/>
      </c>
      <c r="B1439" t="e">
        <f t="shared" ca="1" si="187"/>
        <v>#N/A</v>
      </c>
      <c r="E1439">
        <f t="shared" ca="1" si="188"/>
        <v>0</v>
      </c>
      <c r="H1439">
        <f t="shared" ca="1" si="189"/>
        <v>0</v>
      </c>
      <c r="I1439">
        <f t="shared" ca="1" si="190"/>
        <v>0</v>
      </c>
      <c r="J1439">
        <f t="shared" ca="1" si="185"/>
        <v>0</v>
      </c>
      <c r="K1439">
        <f t="shared" ca="1" si="185"/>
        <v>0</v>
      </c>
      <c r="L1439">
        <f t="shared" ca="1" si="185"/>
        <v>0</v>
      </c>
      <c r="M1439">
        <f t="shared" ca="1" si="185"/>
        <v>0</v>
      </c>
      <c r="N1439">
        <f t="shared" ca="1" si="185"/>
        <v>0</v>
      </c>
      <c r="O1439" t="e">
        <f t="shared" ca="1" si="191"/>
        <v>#N/A</v>
      </c>
      <c r="P1439" t="e">
        <f t="shared" ca="1" si="192"/>
        <v>#N/A</v>
      </c>
    </row>
    <row r="1440" spans="1:16">
      <c r="A1440" t="str">
        <f t="shared" si="186"/>
        <v/>
      </c>
      <c r="B1440" t="e">
        <f t="shared" ca="1" si="187"/>
        <v>#N/A</v>
      </c>
      <c r="E1440">
        <f t="shared" ca="1" si="188"/>
        <v>0</v>
      </c>
      <c r="H1440">
        <f t="shared" ca="1" si="189"/>
        <v>0</v>
      </c>
      <c r="I1440">
        <f t="shared" ca="1" si="190"/>
        <v>0</v>
      </c>
      <c r="J1440">
        <f t="shared" ca="1" si="185"/>
        <v>0</v>
      </c>
      <c r="K1440">
        <f t="shared" ca="1" si="185"/>
        <v>0</v>
      </c>
      <c r="L1440">
        <f t="shared" ca="1" si="185"/>
        <v>0</v>
      </c>
      <c r="M1440">
        <f t="shared" ca="1" si="185"/>
        <v>0</v>
      </c>
      <c r="N1440">
        <f t="shared" ca="1" si="185"/>
        <v>0</v>
      </c>
      <c r="O1440" t="e">
        <f t="shared" ca="1" si="191"/>
        <v>#N/A</v>
      </c>
      <c r="P1440" t="e">
        <f t="shared" ca="1" si="192"/>
        <v>#N/A</v>
      </c>
    </row>
    <row r="1441" spans="1:16">
      <c r="A1441" t="str">
        <f t="shared" si="186"/>
        <v/>
      </c>
      <c r="B1441" t="e">
        <f t="shared" ca="1" si="187"/>
        <v>#N/A</v>
      </c>
      <c r="E1441">
        <f t="shared" ca="1" si="188"/>
        <v>0</v>
      </c>
      <c r="H1441">
        <f t="shared" ca="1" si="189"/>
        <v>0</v>
      </c>
      <c r="I1441">
        <f t="shared" ca="1" si="190"/>
        <v>0</v>
      </c>
      <c r="J1441">
        <f t="shared" ca="1" si="185"/>
        <v>0</v>
      </c>
      <c r="K1441">
        <f t="shared" ca="1" si="185"/>
        <v>0</v>
      </c>
      <c r="L1441">
        <f t="shared" ca="1" si="185"/>
        <v>0</v>
      </c>
      <c r="M1441">
        <f t="shared" ca="1" si="185"/>
        <v>0</v>
      </c>
      <c r="N1441">
        <f t="shared" ca="1" si="185"/>
        <v>0</v>
      </c>
      <c r="O1441" t="e">
        <f t="shared" ca="1" si="191"/>
        <v>#N/A</v>
      </c>
      <c r="P1441" t="e">
        <f t="shared" ca="1" si="192"/>
        <v>#N/A</v>
      </c>
    </row>
    <row r="1442" spans="1:16">
      <c r="A1442" t="str">
        <f t="shared" si="186"/>
        <v/>
      </c>
      <c r="B1442" t="e">
        <f t="shared" ca="1" si="187"/>
        <v>#N/A</v>
      </c>
      <c r="E1442">
        <f t="shared" ca="1" si="188"/>
        <v>0</v>
      </c>
      <c r="H1442">
        <f t="shared" ca="1" si="189"/>
        <v>0</v>
      </c>
      <c r="I1442">
        <f t="shared" ca="1" si="190"/>
        <v>0</v>
      </c>
      <c r="J1442">
        <f t="shared" ca="1" si="185"/>
        <v>0</v>
      </c>
      <c r="K1442">
        <f t="shared" ca="1" si="185"/>
        <v>0</v>
      </c>
      <c r="L1442">
        <f t="shared" ca="1" si="185"/>
        <v>0</v>
      </c>
      <c r="M1442">
        <f t="shared" ca="1" si="185"/>
        <v>0</v>
      </c>
      <c r="N1442">
        <f t="shared" ca="1" si="185"/>
        <v>0</v>
      </c>
      <c r="O1442" t="e">
        <f t="shared" ca="1" si="191"/>
        <v>#N/A</v>
      </c>
      <c r="P1442" t="e">
        <f t="shared" ca="1" si="192"/>
        <v>#N/A</v>
      </c>
    </row>
    <row r="1443" spans="1:16">
      <c r="A1443" t="str">
        <f t="shared" si="186"/>
        <v/>
      </c>
      <c r="B1443" t="e">
        <f t="shared" ca="1" si="187"/>
        <v>#N/A</v>
      </c>
      <c r="E1443">
        <f t="shared" ca="1" si="188"/>
        <v>0</v>
      </c>
      <c r="H1443">
        <f t="shared" ca="1" si="189"/>
        <v>0</v>
      </c>
      <c r="I1443">
        <f t="shared" ca="1" si="190"/>
        <v>0</v>
      </c>
      <c r="J1443">
        <f t="shared" ca="1" si="185"/>
        <v>0</v>
      </c>
      <c r="K1443">
        <f t="shared" ca="1" si="185"/>
        <v>0</v>
      </c>
      <c r="L1443">
        <f t="shared" ca="1" si="185"/>
        <v>0</v>
      </c>
      <c r="M1443">
        <f t="shared" ca="1" si="185"/>
        <v>0</v>
      </c>
      <c r="N1443">
        <f t="shared" ca="1" si="185"/>
        <v>0</v>
      </c>
      <c r="O1443" t="e">
        <f t="shared" ca="1" si="191"/>
        <v>#N/A</v>
      </c>
      <c r="P1443" t="e">
        <f t="shared" ca="1" si="192"/>
        <v>#N/A</v>
      </c>
    </row>
    <row r="1444" spans="1:16">
      <c r="A1444" t="str">
        <f t="shared" si="186"/>
        <v/>
      </c>
      <c r="B1444" t="e">
        <f t="shared" ca="1" si="187"/>
        <v>#N/A</v>
      </c>
      <c r="E1444">
        <f t="shared" ca="1" si="188"/>
        <v>0</v>
      </c>
      <c r="H1444">
        <f t="shared" ca="1" si="189"/>
        <v>0</v>
      </c>
      <c r="I1444">
        <f t="shared" ca="1" si="190"/>
        <v>0</v>
      </c>
      <c r="J1444">
        <f t="shared" ca="1" si="185"/>
        <v>0</v>
      </c>
      <c r="K1444">
        <f t="shared" ca="1" si="185"/>
        <v>0</v>
      </c>
      <c r="L1444">
        <f t="shared" ca="1" si="185"/>
        <v>0</v>
      </c>
      <c r="M1444">
        <f t="shared" ca="1" si="185"/>
        <v>0</v>
      </c>
      <c r="N1444">
        <f t="shared" ca="1" si="185"/>
        <v>0</v>
      </c>
      <c r="O1444" t="e">
        <f t="shared" ca="1" si="191"/>
        <v>#N/A</v>
      </c>
      <c r="P1444" t="e">
        <f t="shared" ca="1" si="192"/>
        <v>#N/A</v>
      </c>
    </row>
    <row r="1445" spans="1:16">
      <c r="A1445" t="str">
        <f t="shared" si="186"/>
        <v/>
      </c>
      <c r="B1445" t="e">
        <f t="shared" ca="1" si="187"/>
        <v>#N/A</v>
      </c>
      <c r="E1445">
        <f t="shared" ca="1" si="188"/>
        <v>0</v>
      </c>
      <c r="H1445">
        <f t="shared" ca="1" si="189"/>
        <v>0</v>
      </c>
      <c r="I1445">
        <f t="shared" ca="1" si="190"/>
        <v>0</v>
      </c>
      <c r="J1445">
        <f t="shared" ca="1" si="185"/>
        <v>0</v>
      </c>
      <c r="K1445">
        <f t="shared" ca="1" si="185"/>
        <v>0</v>
      </c>
      <c r="L1445">
        <f t="shared" ca="1" si="185"/>
        <v>0</v>
      </c>
      <c r="M1445">
        <f t="shared" ca="1" si="185"/>
        <v>0</v>
      </c>
      <c r="N1445">
        <f t="shared" ca="1" si="185"/>
        <v>0</v>
      </c>
      <c r="O1445" t="e">
        <f t="shared" ca="1" si="191"/>
        <v>#N/A</v>
      </c>
      <c r="P1445" t="e">
        <f t="shared" ca="1" si="192"/>
        <v>#N/A</v>
      </c>
    </row>
    <row r="1446" spans="1:16">
      <c r="A1446" t="str">
        <f t="shared" si="186"/>
        <v/>
      </c>
      <c r="B1446" t="e">
        <f t="shared" ca="1" si="187"/>
        <v>#N/A</v>
      </c>
      <c r="E1446">
        <f t="shared" ca="1" si="188"/>
        <v>0</v>
      </c>
      <c r="H1446">
        <f t="shared" ca="1" si="189"/>
        <v>0</v>
      </c>
      <c r="I1446">
        <f t="shared" ca="1" si="190"/>
        <v>0</v>
      </c>
      <c r="J1446">
        <f t="shared" ca="1" si="185"/>
        <v>0</v>
      </c>
      <c r="K1446">
        <f t="shared" ca="1" si="185"/>
        <v>0</v>
      </c>
      <c r="L1446">
        <f t="shared" ca="1" si="185"/>
        <v>0</v>
      </c>
      <c r="M1446">
        <f t="shared" ca="1" si="185"/>
        <v>0</v>
      </c>
      <c r="N1446">
        <f t="shared" ca="1" si="185"/>
        <v>0</v>
      </c>
      <c r="O1446" t="e">
        <f t="shared" ca="1" si="191"/>
        <v>#N/A</v>
      </c>
      <c r="P1446" t="e">
        <f t="shared" ca="1" si="192"/>
        <v>#N/A</v>
      </c>
    </row>
    <row r="1447" spans="1:16">
      <c r="A1447" t="str">
        <f t="shared" si="186"/>
        <v/>
      </c>
      <c r="B1447" t="e">
        <f t="shared" ca="1" si="187"/>
        <v>#N/A</v>
      </c>
      <c r="E1447">
        <f t="shared" ca="1" si="188"/>
        <v>0</v>
      </c>
      <c r="H1447">
        <f t="shared" ca="1" si="189"/>
        <v>0</v>
      </c>
      <c r="I1447">
        <f t="shared" ca="1" si="190"/>
        <v>0</v>
      </c>
      <c r="J1447">
        <f t="shared" ca="1" si="185"/>
        <v>0</v>
      </c>
      <c r="K1447">
        <f t="shared" ca="1" si="185"/>
        <v>0</v>
      </c>
      <c r="L1447">
        <f t="shared" ca="1" si="185"/>
        <v>0</v>
      </c>
      <c r="M1447">
        <f t="shared" ca="1" si="185"/>
        <v>0</v>
      </c>
      <c r="N1447">
        <f t="shared" ca="1" si="185"/>
        <v>0</v>
      </c>
      <c r="O1447" t="e">
        <f t="shared" ca="1" si="191"/>
        <v>#N/A</v>
      </c>
      <c r="P1447" t="e">
        <f t="shared" ca="1" si="192"/>
        <v>#N/A</v>
      </c>
    </row>
    <row r="1448" spans="1:16">
      <c r="A1448" t="str">
        <f t="shared" si="186"/>
        <v/>
      </c>
      <c r="B1448" t="e">
        <f t="shared" ca="1" si="187"/>
        <v>#N/A</v>
      </c>
      <c r="E1448">
        <f t="shared" ca="1" si="188"/>
        <v>0</v>
      </c>
      <c r="H1448">
        <f t="shared" ca="1" si="189"/>
        <v>0</v>
      </c>
      <c r="I1448">
        <f t="shared" ca="1" si="190"/>
        <v>0</v>
      </c>
      <c r="J1448">
        <f t="shared" ca="1" si="185"/>
        <v>0</v>
      </c>
      <c r="K1448">
        <f t="shared" ca="1" si="185"/>
        <v>0</v>
      </c>
      <c r="L1448">
        <f t="shared" ca="1" si="185"/>
        <v>0</v>
      </c>
      <c r="M1448">
        <f t="shared" ca="1" si="185"/>
        <v>0</v>
      </c>
      <c r="N1448">
        <f t="shared" ca="1" si="185"/>
        <v>0</v>
      </c>
      <c r="O1448" t="e">
        <f t="shared" ca="1" si="191"/>
        <v>#N/A</v>
      </c>
      <c r="P1448" t="e">
        <f t="shared" ca="1" si="192"/>
        <v>#N/A</v>
      </c>
    </row>
    <row r="1449" spans="1:16">
      <c r="A1449" t="str">
        <f t="shared" si="186"/>
        <v/>
      </c>
      <c r="B1449" t="e">
        <f t="shared" ca="1" si="187"/>
        <v>#N/A</v>
      </c>
      <c r="E1449">
        <f t="shared" ca="1" si="188"/>
        <v>0</v>
      </c>
      <c r="H1449">
        <f t="shared" ca="1" si="189"/>
        <v>0</v>
      </c>
      <c r="I1449">
        <f t="shared" ca="1" si="190"/>
        <v>0</v>
      </c>
      <c r="J1449">
        <f t="shared" ca="1" si="185"/>
        <v>0</v>
      </c>
      <c r="K1449">
        <f t="shared" ca="1" si="185"/>
        <v>0</v>
      </c>
      <c r="L1449">
        <f t="shared" ca="1" si="185"/>
        <v>0</v>
      </c>
      <c r="M1449">
        <f t="shared" ca="1" si="185"/>
        <v>0</v>
      </c>
      <c r="N1449">
        <f t="shared" ca="1" si="185"/>
        <v>0</v>
      </c>
      <c r="O1449" t="e">
        <f t="shared" ca="1" si="191"/>
        <v>#N/A</v>
      </c>
      <c r="P1449" t="e">
        <f t="shared" ca="1" si="192"/>
        <v>#N/A</v>
      </c>
    </row>
    <row r="1450" spans="1:16">
      <c r="A1450" t="str">
        <f t="shared" si="186"/>
        <v/>
      </c>
      <c r="B1450" t="e">
        <f t="shared" ca="1" si="187"/>
        <v>#N/A</v>
      </c>
      <c r="E1450">
        <f t="shared" ca="1" si="188"/>
        <v>0</v>
      </c>
      <c r="H1450">
        <f t="shared" ca="1" si="189"/>
        <v>0</v>
      </c>
      <c r="I1450">
        <f t="shared" ca="1" si="190"/>
        <v>0</v>
      </c>
      <c r="J1450">
        <f t="shared" ca="1" si="185"/>
        <v>0</v>
      </c>
      <c r="K1450">
        <f t="shared" ca="1" si="185"/>
        <v>0</v>
      </c>
      <c r="L1450">
        <f t="shared" ca="1" si="185"/>
        <v>0</v>
      </c>
      <c r="M1450">
        <f t="shared" ca="1" si="185"/>
        <v>0</v>
      </c>
      <c r="N1450">
        <f t="shared" ca="1" si="185"/>
        <v>0</v>
      </c>
      <c r="O1450" t="e">
        <f t="shared" ca="1" si="191"/>
        <v>#N/A</v>
      </c>
      <c r="P1450" t="e">
        <f t="shared" ca="1" si="192"/>
        <v>#N/A</v>
      </c>
    </row>
    <row r="1451" spans="1:16">
      <c r="A1451" t="str">
        <f t="shared" si="186"/>
        <v/>
      </c>
      <c r="B1451" t="e">
        <f t="shared" ca="1" si="187"/>
        <v>#N/A</v>
      </c>
      <c r="E1451">
        <f t="shared" ca="1" si="188"/>
        <v>0</v>
      </c>
      <c r="H1451">
        <f t="shared" ca="1" si="189"/>
        <v>0</v>
      </c>
      <c r="I1451">
        <f t="shared" ca="1" si="190"/>
        <v>0</v>
      </c>
      <c r="J1451">
        <f t="shared" ca="1" si="185"/>
        <v>0</v>
      </c>
      <c r="K1451">
        <f t="shared" ca="1" si="185"/>
        <v>0</v>
      </c>
      <c r="L1451">
        <f t="shared" ca="1" si="185"/>
        <v>0</v>
      </c>
      <c r="M1451">
        <f t="shared" ca="1" si="185"/>
        <v>0</v>
      </c>
      <c r="N1451">
        <f t="shared" ca="1" si="185"/>
        <v>0</v>
      </c>
      <c r="O1451" t="e">
        <f t="shared" ca="1" si="191"/>
        <v>#N/A</v>
      </c>
      <c r="P1451" t="e">
        <f t="shared" ca="1" si="192"/>
        <v>#N/A</v>
      </c>
    </row>
    <row r="1452" spans="1:16">
      <c r="A1452" t="str">
        <f t="shared" si="186"/>
        <v/>
      </c>
      <c r="B1452" t="e">
        <f t="shared" ca="1" si="187"/>
        <v>#N/A</v>
      </c>
      <c r="E1452">
        <f t="shared" ca="1" si="188"/>
        <v>0</v>
      </c>
      <c r="H1452">
        <f t="shared" ca="1" si="189"/>
        <v>0</v>
      </c>
      <c r="I1452">
        <f t="shared" ca="1" si="190"/>
        <v>0</v>
      </c>
      <c r="J1452">
        <f t="shared" ca="1" si="185"/>
        <v>0</v>
      </c>
      <c r="K1452">
        <f t="shared" ca="1" si="185"/>
        <v>0</v>
      </c>
      <c r="L1452">
        <f t="shared" ca="1" si="185"/>
        <v>0</v>
      </c>
      <c r="M1452">
        <f t="shared" ca="1" si="185"/>
        <v>0</v>
      </c>
      <c r="N1452">
        <f t="shared" ca="1" si="185"/>
        <v>0</v>
      </c>
      <c r="O1452" t="e">
        <f t="shared" ca="1" si="191"/>
        <v>#N/A</v>
      </c>
      <c r="P1452" t="e">
        <f t="shared" ca="1" si="192"/>
        <v>#N/A</v>
      </c>
    </row>
    <row r="1453" spans="1:16">
      <c r="A1453" t="str">
        <f t="shared" si="186"/>
        <v/>
      </c>
      <c r="B1453" t="e">
        <f t="shared" ca="1" si="187"/>
        <v>#N/A</v>
      </c>
      <c r="E1453">
        <f t="shared" ca="1" si="188"/>
        <v>0</v>
      </c>
      <c r="H1453">
        <f t="shared" ca="1" si="189"/>
        <v>0</v>
      </c>
      <c r="I1453">
        <f t="shared" ca="1" si="190"/>
        <v>0</v>
      </c>
      <c r="J1453">
        <f t="shared" ca="1" si="185"/>
        <v>0</v>
      </c>
      <c r="K1453">
        <f t="shared" ca="1" si="185"/>
        <v>0</v>
      </c>
      <c r="L1453">
        <f t="shared" ca="1" si="185"/>
        <v>0</v>
      </c>
      <c r="M1453">
        <f t="shared" ca="1" si="185"/>
        <v>0</v>
      </c>
      <c r="N1453">
        <f t="shared" ca="1" si="185"/>
        <v>0</v>
      </c>
      <c r="O1453" t="e">
        <f t="shared" ca="1" si="191"/>
        <v>#N/A</v>
      </c>
      <c r="P1453" t="e">
        <f t="shared" ca="1" si="192"/>
        <v>#N/A</v>
      </c>
    </row>
    <row r="1454" spans="1:16">
      <c r="A1454" t="str">
        <f t="shared" si="186"/>
        <v/>
      </c>
      <c r="B1454" t="e">
        <f t="shared" ca="1" si="187"/>
        <v>#N/A</v>
      </c>
      <c r="E1454">
        <f t="shared" ca="1" si="188"/>
        <v>0</v>
      </c>
      <c r="H1454">
        <f t="shared" ca="1" si="189"/>
        <v>0</v>
      </c>
      <c r="I1454">
        <f t="shared" ca="1" si="190"/>
        <v>0</v>
      </c>
      <c r="J1454">
        <f t="shared" ca="1" si="185"/>
        <v>0</v>
      </c>
      <c r="K1454">
        <f t="shared" ca="1" si="185"/>
        <v>0</v>
      </c>
      <c r="L1454">
        <f t="shared" ca="1" si="185"/>
        <v>0</v>
      </c>
      <c r="M1454">
        <f t="shared" ca="1" si="185"/>
        <v>0</v>
      </c>
      <c r="N1454">
        <f t="shared" ca="1" si="185"/>
        <v>0</v>
      </c>
      <c r="O1454" t="e">
        <f t="shared" ca="1" si="191"/>
        <v>#N/A</v>
      </c>
      <c r="P1454" t="e">
        <f t="shared" ca="1" si="192"/>
        <v>#N/A</v>
      </c>
    </row>
    <row r="1455" spans="1:16">
      <c r="A1455" t="str">
        <f t="shared" si="186"/>
        <v/>
      </c>
      <c r="B1455" t="e">
        <f t="shared" ca="1" si="187"/>
        <v>#N/A</v>
      </c>
      <c r="E1455">
        <f t="shared" ca="1" si="188"/>
        <v>0</v>
      </c>
      <c r="H1455">
        <f t="shared" ca="1" si="189"/>
        <v>0</v>
      </c>
      <c r="I1455">
        <f t="shared" ca="1" si="190"/>
        <v>0</v>
      </c>
      <c r="J1455">
        <f t="shared" ca="1" si="185"/>
        <v>0</v>
      </c>
      <c r="K1455">
        <f t="shared" ca="1" si="185"/>
        <v>0</v>
      </c>
      <c r="L1455">
        <f t="shared" ca="1" si="185"/>
        <v>0</v>
      </c>
      <c r="M1455">
        <f t="shared" ca="1" si="185"/>
        <v>0</v>
      </c>
      <c r="N1455">
        <f t="shared" ca="1" si="185"/>
        <v>0</v>
      </c>
      <c r="O1455" t="e">
        <f t="shared" ca="1" si="191"/>
        <v>#N/A</v>
      </c>
      <c r="P1455" t="e">
        <f t="shared" ca="1" si="192"/>
        <v>#N/A</v>
      </c>
    </row>
    <row r="1456" spans="1:16">
      <c r="A1456" t="str">
        <f t="shared" si="186"/>
        <v/>
      </c>
      <c r="B1456" t="e">
        <f t="shared" ca="1" si="187"/>
        <v>#N/A</v>
      </c>
      <c r="E1456">
        <f t="shared" ca="1" si="188"/>
        <v>0</v>
      </c>
      <c r="H1456">
        <f t="shared" ca="1" si="189"/>
        <v>0</v>
      </c>
      <c r="I1456">
        <f t="shared" ca="1" si="190"/>
        <v>0</v>
      </c>
      <c r="J1456">
        <f t="shared" ca="1" si="185"/>
        <v>0</v>
      </c>
      <c r="K1456">
        <f t="shared" ca="1" si="185"/>
        <v>0</v>
      </c>
      <c r="L1456">
        <f t="shared" ca="1" si="185"/>
        <v>0</v>
      </c>
      <c r="M1456">
        <f t="shared" ca="1" si="185"/>
        <v>0</v>
      </c>
      <c r="N1456">
        <f t="shared" ca="1" si="185"/>
        <v>0</v>
      </c>
      <c r="O1456" t="e">
        <f t="shared" ca="1" si="191"/>
        <v>#N/A</v>
      </c>
      <c r="P1456" t="e">
        <f t="shared" ca="1" si="192"/>
        <v>#N/A</v>
      </c>
    </row>
    <row r="1457" spans="1:16">
      <c r="A1457" t="str">
        <f t="shared" si="186"/>
        <v/>
      </c>
      <c r="B1457" t="e">
        <f t="shared" ca="1" si="187"/>
        <v>#N/A</v>
      </c>
      <c r="E1457">
        <f t="shared" ca="1" si="188"/>
        <v>0</v>
      </c>
      <c r="H1457">
        <f t="shared" ca="1" si="189"/>
        <v>0</v>
      </c>
      <c r="I1457">
        <f t="shared" ca="1" si="190"/>
        <v>0</v>
      </c>
      <c r="J1457">
        <f t="shared" ca="1" si="185"/>
        <v>0</v>
      </c>
      <c r="K1457">
        <f t="shared" ca="1" si="185"/>
        <v>0</v>
      </c>
      <c r="L1457">
        <f t="shared" ca="1" si="185"/>
        <v>0</v>
      </c>
      <c r="M1457">
        <f t="shared" ca="1" si="185"/>
        <v>0</v>
      </c>
      <c r="N1457">
        <f t="shared" ca="1" si="185"/>
        <v>0</v>
      </c>
      <c r="O1457" t="e">
        <f t="shared" ca="1" si="191"/>
        <v>#N/A</v>
      </c>
      <c r="P1457" t="e">
        <f t="shared" ca="1" si="192"/>
        <v>#N/A</v>
      </c>
    </row>
    <row r="1458" spans="1:16">
      <c r="A1458" t="str">
        <f t="shared" si="186"/>
        <v/>
      </c>
      <c r="B1458" t="e">
        <f t="shared" ca="1" si="187"/>
        <v>#N/A</v>
      </c>
      <c r="E1458">
        <f t="shared" ca="1" si="188"/>
        <v>0</v>
      </c>
      <c r="H1458">
        <f t="shared" ca="1" si="189"/>
        <v>0</v>
      </c>
      <c r="I1458">
        <f t="shared" ca="1" si="190"/>
        <v>0</v>
      </c>
      <c r="J1458">
        <f t="shared" ca="1" si="185"/>
        <v>0</v>
      </c>
      <c r="K1458">
        <f t="shared" ca="1" si="185"/>
        <v>0</v>
      </c>
      <c r="L1458">
        <f t="shared" ca="1" si="185"/>
        <v>0</v>
      </c>
      <c r="M1458">
        <f t="shared" ca="1" si="185"/>
        <v>0</v>
      </c>
      <c r="N1458">
        <f t="shared" ca="1" si="185"/>
        <v>0</v>
      </c>
      <c r="O1458" t="e">
        <f t="shared" ca="1" si="191"/>
        <v>#N/A</v>
      </c>
      <c r="P1458" t="e">
        <f t="shared" ca="1" si="192"/>
        <v>#N/A</v>
      </c>
    </row>
    <row r="1459" spans="1:16">
      <c r="A1459" t="str">
        <f t="shared" si="186"/>
        <v/>
      </c>
      <c r="B1459" t="e">
        <f t="shared" ca="1" si="187"/>
        <v>#N/A</v>
      </c>
      <c r="E1459">
        <f t="shared" ca="1" si="188"/>
        <v>0</v>
      </c>
      <c r="H1459">
        <f t="shared" ca="1" si="189"/>
        <v>0</v>
      </c>
      <c r="I1459">
        <f t="shared" ca="1" si="190"/>
        <v>0</v>
      </c>
      <c r="J1459">
        <f t="shared" ref="J1459:N1509" ca="1" si="193">IF(IFERROR(VLOOKUP($C1459,INDIRECT(J$14&amp;"D:D"),1,FALSE),0)&lt;&gt;0,J$14,0)</f>
        <v>0</v>
      </c>
      <c r="K1459">
        <f t="shared" ca="1" si="193"/>
        <v>0</v>
      </c>
      <c r="L1459">
        <f t="shared" ca="1" si="193"/>
        <v>0</v>
      </c>
      <c r="M1459">
        <f t="shared" ca="1" si="193"/>
        <v>0</v>
      </c>
      <c r="N1459">
        <f t="shared" ca="1" si="193"/>
        <v>0</v>
      </c>
      <c r="O1459" t="e">
        <f t="shared" ca="1" si="191"/>
        <v>#N/A</v>
      </c>
      <c r="P1459" t="e">
        <f t="shared" ca="1" si="192"/>
        <v>#N/A</v>
      </c>
    </row>
    <row r="1460" spans="1:16">
      <c r="A1460" t="str">
        <f t="shared" si="186"/>
        <v/>
      </c>
      <c r="B1460" t="e">
        <f t="shared" ca="1" si="187"/>
        <v>#N/A</v>
      </c>
      <c r="E1460">
        <f t="shared" ca="1" si="188"/>
        <v>0</v>
      </c>
      <c r="H1460">
        <f t="shared" ca="1" si="189"/>
        <v>0</v>
      </c>
      <c r="I1460">
        <f t="shared" ca="1" si="190"/>
        <v>0</v>
      </c>
      <c r="J1460">
        <f t="shared" ca="1" si="193"/>
        <v>0</v>
      </c>
      <c r="K1460">
        <f t="shared" ca="1" si="193"/>
        <v>0</v>
      </c>
      <c r="L1460">
        <f t="shared" ca="1" si="193"/>
        <v>0</v>
      </c>
      <c r="M1460">
        <f t="shared" ca="1" si="193"/>
        <v>0</v>
      </c>
      <c r="N1460">
        <f t="shared" ca="1" si="193"/>
        <v>0</v>
      </c>
      <c r="O1460" t="e">
        <f t="shared" ca="1" si="191"/>
        <v>#N/A</v>
      </c>
      <c r="P1460" t="e">
        <f t="shared" ca="1" si="192"/>
        <v>#N/A</v>
      </c>
    </row>
    <row r="1461" spans="1:16">
      <c r="A1461" t="str">
        <f t="shared" si="186"/>
        <v/>
      </c>
      <c r="B1461" t="e">
        <f t="shared" ca="1" si="187"/>
        <v>#N/A</v>
      </c>
      <c r="E1461">
        <f t="shared" ca="1" si="188"/>
        <v>0</v>
      </c>
      <c r="H1461">
        <f t="shared" ca="1" si="189"/>
        <v>0</v>
      </c>
      <c r="I1461">
        <f t="shared" ca="1" si="190"/>
        <v>0</v>
      </c>
      <c r="J1461">
        <f t="shared" ca="1" si="193"/>
        <v>0</v>
      </c>
      <c r="K1461">
        <f t="shared" ca="1" si="193"/>
        <v>0</v>
      </c>
      <c r="L1461">
        <f t="shared" ca="1" si="193"/>
        <v>0</v>
      </c>
      <c r="M1461">
        <f t="shared" ca="1" si="193"/>
        <v>0</v>
      </c>
      <c r="N1461">
        <f t="shared" ca="1" si="193"/>
        <v>0</v>
      </c>
      <c r="O1461" t="e">
        <f t="shared" ca="1" si="191"/>
        <v>#N/A</v>
      </c>
      <c r="P1461" t="e">
        <f t="shared" ca="1" si="192"/>
        <v>#N/A</v>
      </c>
    </row>
    <row r="1462" spans="1:16">
      <c r="A1462" t="str">
        <f t="shared" si="186"/>
        <v/>
      </c>
      <c r="B1462" t="e">
        <f t="shared" ca="1" si="187"/>
        <v>#N/A</v>
      </c>
      <c r="E1462">
        <f t="shared" ca="1" si="188"/>
        <v>0</v>
      </c>
      <c r="H1462">
        <f t="shared" ca="1" si="189"/>
        <v>0</v>
      </c>
      <c r="I1462">
        <f t="shared" ca="1" si="190"/>
        <v>0</v>
      </c>
      <c r="J1462">
        <f t="shared" ca="1" si="193"/>
        <v>0</v>
      </c>
      <c r="K1462">
        <f t="shared" ca="1" si="193"/>
        <v>0</v>
      </c>
      <c r="L1462">
        <f t="shared" ca="1" si="193"/>
        <v>0</v>
      </c>
      <c r="M1462">
        <f t="shared" ca="1" si="193"/>
        <v>0</v>
      </c>
      <c r="N1462">
        <f t="shared" ca="1" si="193"/>
        <v>0</v>
      </c>
      <c r="O1462" t="e">
        <f t="shared" ca="1" si="191"/>
        <v>#N/A</v>
      </c>
      <c r="P1462" t="e">
        <f t="shared" ca="1" si="192"/>
        <v>#N/A</v>
      </c>
    </row>
    <row r="1463" spans="1:16">
      <c r="A1463" t="str">
        <f t="shared" si="186"/>
        <v/>
      </c>
      <c r="B1463" t="e">
        <f t="shared" ca="1" si="187"/>
        <v>#N/A</v>
      </c>
      <c r="E1463">
        <f t="shared" ca="1" si="188"/>
        <v>0</v>
      </c>
      <c r="H1463">
        <f t="shared" ca="1" si="189"/>
        <v>0</v>
      </c>
      <c r="I1463">
        <f t="shared" ca="1" si="190"/>
        <v>0</v>
      </c>
      <c r="J1463">
        <f t="shared" ca="1" si="193"/>
        <v>0</v>
      </c>
      <c r="K1463">
        <f t="shared" ca="1" si="193"/>
        <v>0</v>
      </c>
      <c r="L1463">
        <f t="shared" ca="1" si="193"/>
        <v>0</v>
      </c>
      <c r="M1463">
        <f t="shared" ca="1" si="193"/>
        <v>0</v>
      </c>
      <c r="N1463">
        <f t="shared" ca="1" si="193"/>
        <v>0</v>
      </c>
      <c r="O1463" t="e">
        <f t="shared" ca="1" si="191"/>
        <v>#N/A</v>
      </c>
      <c r="P1463" t="e">
        <f t="shared" ca="1" si="192"/>
        <v>#N/A</v>
      </c>
    </row>
    <row r="1464" spans="1:16">
      <c r="A1464" t="str">
        <f t="shared" si="186"/>
        <v/>
      </c>
      <c r="B1464" t="e">
        <f t="shared" ca="1" si="187"/>
        <v>#N/A</v>
      </c>
      <c r="E1464">
        <f t="shared" ca="1" si="188"/>
        <v>0</v>
      </c>
      <c r="H1464">
        <f t="shared" ca="1" si="189"/>
        <v>0</v>
      </c>
      <c r="I1464">
        <f t="shared" ca="1" si="190"/>
        <v>0</v>
      </c>
      <c r="J1464">
        <f t="shared" ca="1" si="193"/>
        <v>0</v>
      </c>
      <c r="K1464">
        <f t="shared" ca="1" si="193"/>
        <v>0</v>
      </c>
      <c r="L1464">
        <f t="shared" ca="1" si="193"/>
        <v>0</v>
      </c>
      <c r="M1464">
        <f t="shared" ca="1" si="193"/>
        <v>0</v>
      </c>
      <c r="N1464">
        <f t="shared" ca="1" si="193"/>
        <v>0</v>
      </c>
      <c r="O1464" t="e">
        <f t="shared" ca="1" si="191"/>
        <v>#N/A</v>
      </c>
      <c r="P1464" t="e">
        <f t="shared" ca="1" si="192"/>
        <v>#N/A</v>
      </c>
    </row>
    <row r="1465" spans="1:16">
      <c r="A1465" t="str">
        <f t="shared" si="186"/>
        <v/>
      </c>
      <c r="B1465" t="e">
        <f t="shared" ca="1" si="187"/>
        <v>#N/A</v>
      </c>
      <c r="E1465">
        <f t="shared" ca="1" si="188"/>
        <v>0</v>
      </c>
      <c r="H1465">
        <f t="shared" ca="1" si="189"/>
        <v>0</v>
      </c>
      <c r="I1465">
        <f t="shared" ca="1" si="190"/>
        <v>0</v>
      </c>
      <c r="J1465">
        <f t="shared" ca="1" si="193"/>
        <v>0</v>
      </c>
      <c r="K1465">
        <f t="shared" ca="1" si="193"/>
        <v>0</v>
      </c>
      <c r="L1465">
        <f t="shared" ca="1" si="193"/>
        <v>0</v>
      </c>
      <c r="M1465">
        <f t="shared" ca="1" si="193"/>
        <v>0</v>
      </c>
      <c r="N1465">
        <f t="shared" ca="1" si="193"/>
        <v>0</v>
      </c>
      <c r="O1465" t="e">
        <f t="shared" ca="1" si="191"/>
        <v>#N/A</v>
      </c>
      <c r="P1465" t="e">
        <f t="shared" ca="1" si="192"/>
        <v>#N/A</v>
      </c>
    </row>
    <row r="1466" spans="1:16">
      <c r="A1466" t="str">
        <f t="shared" si="186"/>
        <v/>
      </c>
      <c r="B1466" t="e">
        <f t="shared" ca="1" si="187"/>
        <v>#N/A</v>
      </c>
      <c r="E1466">
        <f t="shared" ca="1" si="188"/>
        <v>0</v>
      </c>
      <c r="H1466">
        <f t="shared" ca="1" si="189"/>
        <v>0</v>
      </c>
      <c r="I1466">
        <f t="shared" ca="1" si="190"/>
        <v>0</v>
      </c>
      <c r="J1466">
        <f t="shared" ca="1" si="193"/>
        <v>0</v>
      </c>
      <c r="K1466">
        <f t="shared" ca="1" si="193"/>
        <v>0</v>
      </c>
      <c r="L1466">
        <f t="shared" ca="1" si="193"/>
        <v>0</v>
      </c>
      <c r="M1466">
        <f t="shared" ca="1" si="193"/>
        <v>0</v>
      </c>
      <c r="N1466">
        <f t="shared" ca="1" si="193"/>
        <v>0</v>
      </c>
      <c r="O1466" t="e">
        <f t="shared" ca="1" si="191"/>
        <v>#N/A</v>
      </c>
      <c r="P1466" t="e">
        <f t="shared" ca="1" si="192"/>
        <v>#N/A</v>
      </c>
    </row>
    <row r="1467" spans="1:16">
      <c r="A1467" t="str">
        <f t="shared" si="186"/>
        <v/>
      </c>
      <c r="B1467" t="e">
        <f t="shared" ca="1" si="187"/>
        <v>#N/A</v>
      </c>
      <c r="E1467">
        <f t="shared" ca="1" si="188"/>
        <v>0</v>
      </c>
      <c r="H1467">
        <f t="shared" ca="1" si="189"/>
        <v>0</v>
      </c>
      <c r="I1467">
        <f t="shared" ca="1" si="190"/>
        <v>0</v>
      </c>
      <c r="J1467">
        <f t="shared" ca="1" si="193"/>
        <v>0</v>
      </c>
      <c r="K1467">
        <f t="shared" ca="1" si="193"/>
        <v>0</v>
      </c>
      <c r="L1467">
        <f t="shared" ca="1" si="193"/>
        <v>0</v>
      </c>
      <c r="M1467">
        <f t="shared" ca="1" si="193"/>
        <v>0</v>
      </c>
      <c r="N1467">
        <f t="shared" ca="1" si="193"/>
        <v>0</v>
      </c>
      <c r="O1467" t="e">
        <f t="shared" ca="1" si="191"/>
        <v>#N/A</v>
      </c>
      <c r="P1467" t="e">
        <f t="shared" ca="1" si="192"/>
        <v>#N/A</v>
      </c>
    </row>
    <row r="1468" spans="1:16">
      <c r="A1468" t="str">
        <f t="shared" si="186"/>
        <v/>
      </c>
      <c r="B1468" t="e">
        <f t="shared" ca="1" si="187"/>
        <v>#N/A</v>
      </c>
      <c r="E1468">
        <f t="shared" ca="1" si="188"/>
        <v>0</v>
      </c>
      <c r="H1468">
        <f t="shared" ca="1" si="189"/>
        <v>0</v>
      </c>
      <c r="I1468">
        <f t="shared" ca="1" si="190"/>
        <v>0</v>
      </c>
      <c r="J1468">
        <f t="shared" ca="1" si="193"/>
        <v>0</v>
      </c>
      <c r="K1468">
        <f t="shared" ca="1" si="193"/>
        <v>0</v>
      </c>
      <c r="L1468">
        <f t="shared" ca="1" si="193"/>
        <v>0</v>
      </c>
      <c r="M1468">
        <f t="shared" ca="1" si="193"/>
        <v>0</v>
      </c>
      <c r="N1468">
        <f t="shared" ca="1" si="193"/>
        <v>0</v>
      </c>
      <c r="O1468" t="e">
        <f t="shared" ca="1" si="191"/>
        <v>#N/A</v>
      </c>
      <c r="P1468" t="e">
        <f t="shared" ca="1" si="192"/>
        <v>#N/A</v>
      </c>
    </row>
    <row r="1469" spans="1:16">
      <c r="A1469" t="str">
        <f t="shared" si="186"/>
        <v/>
      </c>
      <c r="B1469" t="e">
        <f t="shared" ca="1" si="187"/>
        <v>#N/A</v>
      </c>
      <c r="E1469">
        <f t="shared" ca="1" si="188"/>
        <v>0</v>
      </c>
      <c r="H1469">
        <f t="shared" ca="1" si="189"/>
        <v>0</v>
      </c>
      <c r="I1469">
        <f t="shared" ca="1" si="190"/>
        <v>0</v>
      </c>
      <c r="J1469">
        <f t="shared" ca="1" si="193"/>
        <v>0</v>
      </c>
      <c r="K1469">
        <f t="shared" ca="1" si="193"/>
        <v>0</v>
      </c>
      <c r="L1469">
        <f t="shared" ca="1" si="193"/>
        <v>0</v>
      </c>
      <c r="M1469">
        <f t="shared" ca="1" si="193"/>
        <v>0</v>
      </c>
      <c r="N1469">
        <f t="shared" ca="1" si="193"/>
        <v>0</v>
      </c>
      <c r="O1469" t="e">
        <f t="shared" ca="1" si="191"/>
        <v>#N/A</v>
      </c>
      <c r="P1469" t="e">
        <f t="shared" ca="1" si="192"/>
        <v>#N/A</v>
      </c>
    </row>
    <row r="1470" spans="1:16">
      <c r="A1470" t="str">
        <f t="shared" si="186"/>
        <v/>
      </c>
      <c r="B1470" t="e">
        <f t="shared" ca="1" si="187"/>
        <v>#N/A</v>
      </c>
      <c r="E1470">
        <f t="shared" ca="1" si="188"/>
        <v>0</v>
      </c>
      <c r="H1470">
        <f t="shared" ca="1" si="189"/>
        <v>0</v>
      </c>
      <c r="I1470">
        <f t="shared" ca="1" si="190"/>
        <v>0</v>
      </c>
      <c r="J1470">
        <f t="shared" ca="1" si="193"/>
        <v>0</v>
      </c>
      <c r="K1470">
        <f t="shared" ca="1" si="193"/>
        <v>0</v>
      </c>
      <c r="L1470">
        <f t="shared" ca="1" si="193"/>
        <v>0</v>
      </c>
      <c r="M1470">
        <f t="shared" ca="1" si="193"/>
        <v>0</v>
      </c>
      <c r="N1470">
        <f t="shared" ca="1" si="193"/>
        <v>0</v>
      </c>
      <c r="O1470" t="e">
        <f t="shared" ca="1" si="191"/>
        <v>#N/A</v>
      </c>
      <c r="P1470" t="e">
        <f t="shared" ca="1" si="192"/>
        <v>#N/A</v>
      </c>
    </row>
    <row r="1471" spans="1:16">
      <c r="A1471" t="str">
        <f t="shared" si="186"/>
        <v/>
      </c>
      <c r="B1471" t="e">
        <f t="shared" ca="1" si="187"/>
        <v>#N/A</v>
      </c>
      <c r="E1471">
        <f t="shared" ca="1" si="188"/>
        <v>0</v>
      </c>
      <c r="H1471">
        <f t="shared" ca="1" si="189"/>
        <v>0</v>
      </c>
      <c r="I1471">
        <f t="shared" ca="1" si="190"/>
        <v>0</v>
      </c>
      <c r="J1471">
        <f t="shared" ca="1" si="193"/>
        <v>0</v>
      </c>
      <c r="K1471">
        <f t="shared" ca="1" si="193"/>
        <v>0</v>
      </c>
      <c r="L1471">
        <f t="shared" ca="1" si="193"/>
        <v>0</v>
      </c>
      <c r="M1471">
        <f t="shared" ca="1" si="193"/>
        <v>0</v>
      </c>
      <c r="N1471">
        <f t="shared" ca="1" si="193"/>
        <v>0</v>
      </c>
      <c r="O1471" t="e">
        <f t="shared" ca="1" si="191"/>
        <v>#N/A</v>
      </c>
      <c r="P1471" t="e">
        <f t="shared" ca="1" si="192"/>
        <v>#N/A</v>
      </c>
    </row>
    <row r="1472" spans="1:16">
      <c r="A1472" t="str">
        <f t="shared" si="186"/>
        <v/>
      </c>
      <c r="B1472" t="e">
        <f t="shared" ca="1" si="187"/>
        <v>#N/A</v>
      </c>
      <c r="E1472">
        <f t="shared" ca="1" si="188"/>
        <v>0</v>
      </c>
      <c r="H1472">
        <f t="shared" ca="1" si="189"/>
        <v>0</v>
      </c>
      <c r="I1472">
        <f t="shared" ca="1" si="190"/>
        <v>0</v>
      </c>
      <c r="J1472">
        <f t="shared" ca="1" si="193"/>
        <v>0</v>
      </c>
      <c r="K1472">
        <f t="shared" ca="1" si="193"/>
        <v>0</v>
      </c>
      <c r="L1472">
        <f t="shared" ca="1" si="193"/>
        <v>0</v>
      </c>
      <c r="M1472">
        <f t="shared" ca="1" si="193"/>
        <v>0</v>
      </c>
      <c r="N1472">
        <f t="shared" ca="1" si="193"/>
        <v>0</v>
      </c>
      <c r="O1472" t="e">
        <f t="shared" ca="1" si="191"/>
        <v>#N/A</v>
      </c>
      <c r="P1472" t="e">
        <f t="shared" ca="1" si="192"/>
        <v>#N/A</v>
      </c>
    </row>
    <row r="1473" spans="1:16">
      <c r="A1473" t="str">
        <f t="shared" si="186"/>
        <v/>
      </c>
      <c r="B1473" t="e">
        <f t="shared" ca="1" si="187"/>
        <v>#N/A</v>
      </c>
      <c r="E1473">
        <f t="shared" ca="1" si="188"/>
        <v>0</v>
      </c>
      <c r="H1473">
        <f t="shared" ca="1" si="189"/>
        <v>0</v>
      </c>
      <c r="I1473">
        <f t="shared" ca="1" si="190"/>
        <v>0</v>
      </c>
      <c r="J1473">
        <f t="shared" ca="1" si="193"/>
        <v>0</v>
      </c>
      <c r="K1473">
        <f t="shared" ca="1" si="193"/>
        <v>0</v>
      </c>
      <c r="L1473">
        <f t="shared" ca="1" si="193"/>
        <v>0</v>
      </c>
      <c r="M1473">
        <f t="shared" ca="1" si="193"/>
        <v>0</v>
      </c>
      <c r="N1473">
        <f t="shared" ca="1" si="193"/>
        <v>0</v>
      </c>
      <c r="O1473" t="e">
        <f t="shared" ca="1" si="191"/>
        <v>#N/A</v>
      </c>
      <c r="P1473" t="e">
        <f t="shared" ca="1" si="192"/>
        <v>#N/A</v>
      </c>
    </row>
    <row r="1474" spans="1:16">
      <c r="A1474" t="str">
        <f t="shared" si="186"/>
        <v/>
      </c>
      <c r="B1474" t="e">
        <f t="shared" ca="1" si="187"/>
        <v>#N/A</v>
      </c>
      <c r="E1474">
        <f t="shared" ca="1" si="188"/>
        <v>0</v>
      </c>
      <c r="H1474">
        <f t="shared" ca="1" si="189"/>
        <v>0</v>
      </c>
      <c r="I1474">
        <f t="shared" ca="1" si="190"/>
        <v>0</v>
      </c>
      <c r="J1474">
        <f t="shared" ca="1" si="193"/>
        <v>0</v>
      </c>
      <c r="K1474">
        <f t="shared" ca="1" si="193"/>
        <v>0</v>
      </c>
      <c r="L1474">
        <f t="shared" ca="1" si="193"/>
        <v>0</v>
      </c>
      <c r="M1474">
        <f t="shared" ca="1" si="193"/>
        <v>0</v>
      </c>
      <c r="N1474">
        <f t="shared" ca="1" si="193"/>
        <v>0</v>
      </c>
      <c r="O1474" t="e">
        <f t="shared" ca="1" si="191"/>
        <v>#N/A</v>
      </c>
      <c r="P1474" t="e">
        <f t="shared" ca="1" si="192"/>
        <v>#N/A</v>
      </c>
    </row>
    <row r="1475" spans="1:16">
      <c r="A1475" t="str">
        <f t="shared" si="186"/>
        <v/>
      </c>
      <c r="B1475" t="e">
        <f t="shared" ca="1" si="187"/>
        <v>#N/A</v>
      </c>
      <c r="E1475">
        <f t="shared" ca="1" si="188"/>
        <v>0</v>
      </c>
      <c r="H1475">
        <f t="shared" ca="1" si="189"/>
        <v>0</v>
      </c>
      <c r="I1475">
        <f t="shared" ca="1" si="190"/>
        <v>0</v>
      </c>
      <c r="J1475">
        <f t="shared" ca="1" si="193"/>
        <v>0</v>
      </c>
      <c r="K1475">
        <f t="shared" ca="1" si="193"/>
        <v>0</v>
      </c>
      <c r="L1475">
        <f t="shared" ca="1" si="193"/>
        <v>0</v>
      </c>
      <c r="M1475">
        <f t="shared" ca="1" si="193"/>
        <v>0</v>
      </c>
      <c r="N1475">
        <f t="shared" ca="1" si="193"/>
        <v>0</v>
      </c>
      <c r="O1475" t="e">
        <f t="shared" ca="1" si="191"/>
        <v>#N/A</v>
      </c>
      <c r="P1475" t="e">
        <f t="shared" ca="1" si="192"/>
        <v>#N/A</v>
      </c>
    </row>
    <row r="1476" spans="1:16">
      <c r="A1476" t="str">
        <f t="shared" si="186"/>
        <v/>
      </c>
      <c r="B1476" t="e">
        <f t="shared" ca="1" si="187"/>
        <v>#N/A</v>
      </c>
      <c r="E1476">
        <f t="shared" ca="1" si="188"/>
        <v>0</v>
      </c>
      <c r="H1476">
        <f t="shared" ca="1" si="189"/>
        <v>0</v>
      </c>
      <c r="I1476">
        <f t="shared" ca="1" si="190"/>
        <v>0</v>
      </c>
      <c r="J1476">
        <f t="shared" ca="1" si="193"/>
        <v>0</v>
      </c>
      <c r="K1476">
        <f t="shared" ca="1" si="193"/>
        <v>0</v>
      </c>
      <c r="L1476">
        <f t="shared" ca="1" si="193"/>
        <v>0</v>
      </c>
      <c r="M1476">
        <f t="shared" ca="1" si="193"/>
        <v>0</v>
      </c>
      <c r="N1476">
        <f t="shared" ca="1" si="193"/>
        <v>0</v>
      </c>
      <c r="O1476" t="e">
        <f t="shared" ca="1" si="191"/>
        <v>#N/A</v>
      </c>
      <c r="P1476" t="e">
        <f t="shared" ca="1" si="192"/>
        <v>#N/A</v>
      </c>
    </row>
    <row r="1477" spans="1:16">
      <c r="A1477" t="str">
        <f t="shared" si="186"/>
        <v/>
      </c>
      <c r="B1477" t="e">
        <f t="shared" ca="1" si="187"/>
        <v>#N/A</v>
      </c>
      <c r="E1477">
        <f t="shared" ca="1" si="188"/>
        <v>0</v>
      </c>
      <c r="H1477">
        <f t="shared" ca="1" si="189"/>
        <v>0</v>
      </c>
      <c r="I1477">
        <f t="shared" ca="1" si="190"/>
        <v>0</v>
      </c>
      <c r="J1477">
        <f t="shared" ca="1" si="193"/>
        <v>0</v>
      </c>
      <c r="K1477">
        <f t="shared" ca="1" si="193"/>
        <v>0</v>
      </c>
      <c r="L1477">
        <f t="shared" ca="1" si="193"/>
        <v>0</v>
      </c>
      <c r="M1477">
        <f t="shared" ca="1" si="193"/>
        <v>0</v>
      </c>
      <c r="N1477">
        <f t="shared" ca="1" si="193"/>
        <v>0</v>
      </c>
      <c r="O1477" t="e">
        <f t="shared" ca="1" si="191"/>
        <v>#N/A</v>
      </c>
      <c r="P1477" t="e">
        <f t="shared" ca="1" si="192"/>
        <v>#N/A</v>
      </c>
    </row>
    <row r="1478" spans="1:16">
      <c r="A1478" t="str">
        <f t="shared" si="186"/>
        <v/>
      </c>
      <c r="B1478" t="e">
        <f t="shared" ca="1" si="187"/>
        <v>#N/A</v>
      </c>
      <c r="E1478">
        <f t="shared" ca="1" si="188"/>
        <v>0</v>
      </c>
      <c r="H1478">
        <f t="shared" ca="1" si="189"/>
        <v>0</v>
      </c>
      <c r="I1478">
        <f t="shared" ca="1" si="190"/>
        <v>0</v>
      </c>
      <c r="J1478">
        <f t="shared" ca="1" si="193"/>
        <v>0</v>
      </c>
      <c r="K1478">
        <f t="shared" ca="1" si="193"/>
        <v>0</v>
      </c>
      <c r="L1478">
        <f t="shared" ca="1" si="193"/>
        <v>0</v>
      </c>
      <c r="M1478">
        <f t="shared" ca="1" si="193"/>
        <v>0</v>
      </c>
      <c r="N1478">
        <f t="shared" ca="1" si="193"/>
        <v>0</v>
      </c>
      <c r="O1478" t="e">
        <f t="shared" ca="1" si="191"/>
        <v>#N/A</v>
      </c>
      <c r="P1478" t="e">
        <f t="shared" ca="1" si="192"/>
        <v>#N/A</v>
      </c>
    </row>
    <row r="1479" spans="1:16">
      <c r="A1479" t="str">
        <f t="shared" si="186"/>
        <v/>
      </c>
      <c r="B1479" t="e">
        <f t="shared" ca="1" si="187"/>
        <v>#N/A</v>
      </c>
      <c r="E1479">
        <f t="shared" ca="1" si="188"/>
        <v>0</v>
      </c>
      <c r="H1479">
        <f t="shared" ca="1" si="189"/>
        <v>0</v>
      </c>
      <c r="I1479">
        <f t="shared" ca="1" si="190"/>
        <v>0</v>
      </c>
      <c r="J1479">
        <f t="shared" ca="1" si="193"/>
        <v>0</v>
      </c>
      <c r="K1479">
        <f t="shared" ca="1" si="193"/>
        <v>0</v>
      </c>
      <c r="L1479">
        <f t="shared" ca="1" si="193"/>
        <v>0</v>
      </c>
      <c r="M1479">
        <f t="shared" ca="1" si="193"/>
        <v>0</v>
      </c>
      <c r="N1479">
        <f t="shared" ca="1" si="193"/>
        <v>0</v>
      </c>
      <c r="O1479" t="e">
        <f t="shared" ca="1" si="191"/>
        <v>#N/A</v>
      </c>
      <c r="P1479" t="e">
        <f t="shared" ca="1" si="192"/>
        <v>#N/A</v>
      </c>
    </row>
    <row r="1480" spans="1:16">
      <c r="A1480" t="str">
        <f t="shared" si="186"/>
        <v/>
      </c>
      <c r="B1480" t="e">
        <f t="shared" ca="1" si="187"/>
        <v>#N/A</v>
      </c>
      <c r="E1480">
        <f t="shared" ca="1" si="188"/>
        <v>0</v>
      </c>
      <c r="H1480">
        <f t="shared" ca="1" si="189"/>
        <v>0</v>
      </c>
      <c r="I1480">
        <f t="shared" ca="1" si="190"/>
        <v>0</v>
      </c>
      <c r="J1480">
        <f t="shared" ca="1" si="193"/>
        <v>0</v>
      </c>
      <c r="K1480">
        <f t="shared" ca="1" si="193"/>
        <v>0</v>
      </c>
      <c r="L1480">
        <f t="shared" ca="1" si="193"/>
        <v>0</v>
      </c>
      <c r="M1480">
        <f t="shared" ca="1" si="193"/>
        <v>0</v>
      </c>
      <c r="N1480">
        <f t="shared" ca="1" si="193"/>
        <v>0</v>
      </c>
      <c r="O1480" t="e">
        <f t="shared" ca="1" si="191"/>
        <v>#N/A</v>
      </c>
      <c r="P1480" t="e">
        <f t="shared" ca="1" si="192"/>
        <v>#N/A</v>
      </c>
    </row>
    <row r="1481" spans="1:16">
      <c r="A1481" t="str">
        <f t="shared" si="186"/>
        <v/>
      </c>
      <c r="B1481" t="e">
        <f t="shared" ca="1" si="187"/>
        <v>#N/A</v>
      </c>
      <c r="E1481">
        <f t="shared" ca="1" si="188"/>
        <v>0</v>
      </c>
      <c r="H1481">
        <f t="shared" ca="1" si="189"/>
        <v>0</v>
      </c>
      <c r="I1481">
        <f t="shared" ca="1" si="190"/>
        <v>0</v>
      </c>
      <c r="J1481">
        <f t="shared" ca="1" si="193"/>
        <v>0</v>
      </c>
      <c r="K1481">
        <f t="shared" ca="1" si="193"/>
        <v>0</v>
      </c>
      <c r="L1481">
        <f t="shared" ca="1" si="193"/>
        <v>0</v>
      </c>
      <c r="M1481">
        <f t="shared" ca="1" si="193"/>
        <v>0</v>
      </c>
      <c r="N1481">
        <f t="shared" ca="1" si="193"/>
        <v>0</v>
      </c>
      <c r="O1481" t="e">
        <f t="shared" ca="1" si="191"/>
        <v>#N/A</v>
      </c>
      <c r="P1481" t="e">
        <f t="shared" ca="1" si="192"/>
        <v>#N/A</v>
      </c>
    </row>
    <row r="1482" spans="1:16">
      <c r="A1482" t="str">
        <f t="shared" si="186"/>
        <v/>
      </c>
      <c r="B1482" t="e">
        <f t="shared" ca="1" si="187"/>
        <v>#N/A</v>
      </c>
      <c r="E1482">
        <f t="shared" ca="1" si="188"/>
        <v>0</v>
      </c>
      <c r="H1482">
        <f t="shared" ca="1" si="189"/>
        <v>0</v>
      </c>
      <c r="I1482">
        <f t="shared" ca="1" si="190"/>
        <v>0</v>
      </c>
      <c r="J1482">
        <f t="shared" ca="1" si="193"/>
        <v>0</v>
      </c>
      <c r="K1482">
        <f t="shared" ca="1" si="193"/>
        <v>0</v>
      </c>
      <c r="L1482">
        <f t="shared" ca="1" si="193"/>
        <v>0</v>
      </c>
      <c r="M1482">
        <f t="shared" ca="1" si="193"/>
        <v>0</v>
      </c>
      <c r="N1482">
        <f t="shared" ca="1" si="193"/>
        <v>0</v>
      </c>
      <c r="O1482" t="e">
        <f t="shared" ca="1" si="191"/>
        <v>#N/A</v>
      </c>
      <c r="P1482" t="e">
        <f t="shared" ca="1" si="192"/>
        <v>#N/A</v>
      </c>
    </row>
    <row r="1483" spans="1:16">
      <c r="A1483" t="str">
        <f t="shared" si="186"/>
        <v/>
      </c>
      <c r="B1483" t="e">
        <f t="shared" ca="1" si="187"/>
        <v>#N/A</v>
      </c>
      <c r="E1483">
        <f t="shared" ca="1" si="188"/>
        <v>0</v>
      </c>
      <c r="H1483">
        <f t="shared" ca="1" si="189"/>
        <v>0</v>
      </c>
      <c r="I1483">
        <f t="shared" ca="1" si="190"/>
        <v>0</v>
      </c>
      <c r="J1483">
        <f t="shared" ca="1" si="193"/>
        <v>0</v>
      </c>
      <c r="K1483">
        <f t="shared" ca="1" si="193"/>
        <v>0</v>
      </c>
      <c r="L1483">
        <f t="shared" ca="1" si="193"/>
        <v>0</v>
      </c>
      <c r="M1483">
        <f t="shared" ca="1" si="193"/>
        <v>0</v>
      </c>
      <c r="N1483">
        <f t="shared" ca="1" si="193"/>
        <v>0</v>
      </c>
      <c r="O1483" t="e">
        <f t="shared" ca="1" si="191"/>
        <v>#N/A</v>
      </c>
      <c r="P1483" t="e">
        <f t="shared" ca="1" si="192"/>
        <v>#N/A</v>
      </c>
    </row>
    <row r="1484" spans="1:16">
      <c r="A1484" t="str">
        <f t="shared" si="186"/>
        <v/>
      </c>
      <c r="B1484" t="e">
        <f t="shared" ca="1" si="187"/>
        <v>#N/A</v>
      </c>
      <c r="E1484">
        <f t="shared" ca="1" si="188"/>
        <v>0</v>
      </c>
      <c r="H1484">
        <f t="shared" ca="1" si="189"/>
        <v>0</v>
      </c>
      <c r="I1484">
        <f t="shared" ca="1" si="190"/>
        <v>0</v>
      </c>
      <c r="J1484">
        <f t="shared" ca="1" si="193"/>
        <v>0</v>
      </c>
      <c r="K1484">
        <f t="shared" ca="1" si="193"/>
        <v>0</v>
      </c>
      <c r="L1484">
        <f t="shared" ca="1" si="193"/>
        <v>0</v>
      </c>
      <c r="M1484">
        <f t="shared" ca="1" si="193"/>
        <v>0</v>
      </c>
      <c r="N1484">
        <f t="shared" ca="1" si="193"/>
        <v>0</v>
      </c>
      <c r="O1484" t="e">
        <f t="shared" ca="1" si="191"/>
        <v>#N/A</v>
      </c>
      <c r="P1484" t="e">
        <f t="shared" ca="1" si="192"/>
        <v>#N/A</v>
      </c>
    </row>
    <row r="1485" spans="1:16">
      <c r="A1485" t="str">
        <f t="shared" si="186"/>
        <v/>
      </c>
      <c r="B1485" t="e">
        <f t="shared" ca="1" si="187"/>
        <v>#N/A</v>
      </c>
      <c r="E1485">
        <f t="shared" ca="1" si="188"/>
        <v>0</v>
      </c>
      <c r="H1485">
        <f t="shared" ca="1" si="189"/>
        <v>0</v>
      </c>
      <c r="I1485">
        <f t="shared" ca="1" si="190"/>
        <v>0</v>
      </c>
      <c r="J1485">
        <f t="shared" ca="1" si="193"/>
        <v>0</v>
      </c>
      <c r="K1485">
        <f t="shared" ca="1" si="193"/>
        <v>0</v>
      </c>
      <c r="L1485">
        <f t="shared" ca="1" si="193"/>
        <v>0</v>
      </c>
      <c r="M1485">
        <f t="shared" ca="1" si="193"/>
        <v>0</v>
      </c>
      <c r="N1485">
        <f t="shared" ca="1" si="193"/>
        <v>0</v>
      </c>
      <c r="O1485" t="e">
        <f t="shared" ca="1" si="191"/>
        <v>#N/A</v>
      </c>
      <c r="P1485" t="e">
        <f t="shared" ca="1" si="192"/>
        <v>#N/A</v>
      </c>
    </row>
    <row r="1486" spans="1:16">
      <c r="A1486" t="str">
        <f t="shared" si="186"/>
        <v/>
      </c>
      <c r="B1486" t="e">
        <f t="shared" ca="1" si="187"/>
        <v>#N/A</v>
      </c>
      <c r="E1486">
        <f t="shared" ca="1" si="188"/>
        <v>0</v>
      </c>
      <c r="H1486">
        <f t="shared" ca="1" si="189"/>
        <v>0</v>
      </c>
      <c r="I1486">
        <f t="shared" ca="1" si="190"/>
        <v>0</v>
      </c>
      <c r="J1486">
        <f t="shared" ca="1" si="193"/>
        <v>0</v>
      </c>
      <c r="K1486">
        <f t="shared" ca="1" si="193"/>
        <v>0</v>
      </c>
      <c r="L1486">
        <f t="shared" ca="1" si="193"/>
        <v>0</v>
      </c>
      <c r="M1486">
        <f t="shared" ca="1" si="193"/>
        <v>0</v>
      </c>
      <c r="N1486">
        <f t="shared" ca="1" si="193"/>
        <v>0</v>
      </c>
      <c r="O1486" t="e">
        <f t="shared" ca="1" si="191"/>
        <v>#N/A</v>
      </c>
      <c r="P1486" t="e">
        <f t="shared" ca="1" si="192"/>
        <v>#N/A</v>
      </c>
    </row>
    <row r="1487" spans="1:16">
      <c r="A1487" t="str">
        <f t="shared" si="186"/>
        <v/>
      </c>
      <c r="B1487" t="e">
        <f t="shared" ca="1" si="187"/>
        <v>#N/A</v>
      </c>
      <c r="E1487">
        <f t="shared" ca="1" si="188"/>
        <v>0</v>
      </c>
      <c r="H1487">
        <f t="shared" ca="1" si="189"/>
        <v>0</v>
      </c>
      <c r="I1487">
        <f t="shared" ca="1" si="190"/>
        <v>0</v>
      </c>
      <c r="J1487">
        <f t="shared" ca="1" si="193"/>
        <v>0</v>
      </c>
      <c r="K1487">
        <f t="shared" ca="1" si="193"/>
        <v>0</v>
      </c>
      <c r="L1487">
        <f t="shared" ca="1" si="193"/>
        <v>0</v>
      </c>
      <c r="M1487">
        <f t="shared" ca="1" si="193"/>
        <v>0</v>
      </c>
      <c r="N1487">
        <f t="shared" ca="1" si="193"/>
        <v>0</v>
      </c>
      <c r="O1487" t="e">
        <f t="shared" ca="1" si="191"/>
        <v>#N/A</v>
      </c>
      <c r="P1487" t="e">
        <f t="shared" ca="1" si="192"/>
        <v>#N/A</v>
      </c>
    </row>
    <row r="1488" spans="1:16">
      <c r="A1488" t="str">
        <f t="shared" ref="A1488:A1528" si="194">MID(D1488,LEN(C1488)+2,LEN(D1488)-LEN(C1488))</f>
        <v/>
      </c>
      <c r="B1488" t="e">
        <f t="shared" ref="B1488:B1528" ca="1" si="195">VLOOKUP(H1488,$A$1:$K$6,11,FALSE)</f>
        <v>#N/A</v>
      </c>
      <c r="E1488">
        <f t="shared" ref="E1488:E1529" ca="1" si="196">IFERROR(VLOOKUP(C1488,INDIRECT($H1488&amp;$O1488),MATCH($A1488,INDIRECT($H1488&amp;$P1488),0),FALSE),0)</f>
        <v>0</v>
      </c>
      <c r="H1488">
        <f t="shared" ref="H1488:H1529" ca="1" si="197">IF(I1488&lt;&gt;0,I1488,IF(J1488&lt;&gt;0,J1488,IF(K1488&lt;&gt;0,K1488,IF(L1488&lt;&gt;0,L1488,IF(M1488&lt;&gt;0,M1488,N1488)))))</f>
        <v>0</v>
      </c>
      <c r="I1488">
        <f t="shared" ref="I1488:I1529" ca="1" si="198">IF(IFERROR(VLOOKUP($C1488,INDIRECT(I$14&amp;"E:E"),1,FALSE),0)&lt;&gt;0,I$14,0)</f>
        <v>0</v>
      </c>
      <c r="J1488">
        <f t="shared" ca="1" si="193"/>
        <v>0</v>
      </c>
      <c r="K1488">
        <f t="shared" ca="1" si="193"/>
        <v>0</v>
      </c>
      <c r="L1488">
        <f t="shared" ca="1" si="193"/>
        <v>0</v>
      </c>
      <c r="M1488">
        <f t="shared" ca="1" si="193"/>
        <v>0</v>
      </c>
      <c r="N1488">
        <f t="shared" ca="1" si="193"/>
        <v>0</v>
      </c>
      <c r="O1488" t="e">
        <f t="shared" ref="O1488:O1529" ca="1" si="199">VLOOKUP($H1488,$G$8:$I$13,2,FALSE)</f>
        <v>#N/A</v>
      </c>
      <c r="P1488" t="e">
        <f t="shared" ref="P1488:P1529" ca="1" si="200">VLOOKUP($H1488,$G$8:$I$13,3,FALSE)</f>
        <v>#N/A</v>
      </c>
    </row>
    <row r="1489" spans="1:16">
      <c r="A1489" t="str">
        <f t="shared" si="194"/>
        <v/>
      </c>
      <c r="B1489" t="e">
        <f t="shared" ca="1" si="195"/>
        <v>#N/A</v>
      </c>
      <c r="E1489">
        <f t="shared" ca="1" si="196"/>
        <v>0</v>
      </c>
      <c r="H1489">
        <f t="shared" ca="1" si="197"/>
        <v>0</v>
      </c>
      <c r="I1489">
        <f t="shared" ca="1" si="198"/>
        <v>0</v>
      </c>
      <c r="J1489">
        <f t="shared" ca="1" si="193"/>
        <v>0</v>
      </c>
      <c r="K1489">
        <f t="shared" ca="1" si="193"/>
        <v>0</v>
      </c>
      <c r="L1489">
        <f t="shared" ca="1" si="193"/>
        <v>0</v>
      </c>
      <c r="M1489">
        <f t="shared" ca="1" si="193"/>
        <v>0</v>
      </c>
      <c r="N1489">
        <f t="shared" ca="1" si="193"/>
        <v>0</v>
      </c>
      <c r="O1489" t="e">
        <f t="shared" ca="1" si="199"/>
        <v>#N/A</v>
      </c>
      <c r="P1489" t="e">
        <f t="shared" ca="1" si="200"/>
        <v>#N/A</v>
      </c>
    </row>
    <row r="1490" spans="1:16">
      <c r="A1490" t="str">
        <f t="shared" si="194"/>
        <v/>
      </c>
      <c r="B1490" t="e">
        <f t="shared" ca="1" si="195"/>
        <v>#N/A</v>
      </c>
      <c r="E1490">
        <f t="shared" ca="1" si="196"/>
        <v>0</v>
      </c>
      <c r="H1490">
        <f t="shared" ca="1" si="197"/>
        <v>0</v>
      </c>
      <c r="I1490">
        <f t="shared" ca="1" si="198"/>
        <v>0</v>
      </c>
      <c r="J1490">
        <f t="shared" ca="1" si="193"/>
        <v>0</v>
      </c>
      <c r="K1490">
        <f t="shared" ca="1" si="193"/>
        <v>0</v>
      </c>
      <c r="L1490">
        <f t="shared" ca="1" si="193"/>
        <v>0</v>
      </c>
      <c r="M1490">
        <f t="shared" ca="1" si="193"/>
        <v>0</v>
      </c>
      <c r="N1490">
        <f t="shared" ca="1" si="193"/>
        <v>0</v>
      </c>
      <c r="O1490" t="e">
        <f t="shared" ca="1" si="199"/>
        <v>#N/A</v>
      </c>
      <c r="P1490" t="e">
        <f t="shared" ca="1" si="200"/>
        <v>#N/A</v>
      </c>
    </row>
    <row r="1491" spans="1:16">
      <c r="A1491" t="str">
        <f t="shared" si="194"/>
        <v/>
      </c>
      <c r="B1491" t="e">
        <f t="shared" ca="1" si="195"/>
        <v>#N/A</v>
      </c>
      <c r="E1491">
        <f t="shared" ca="1" si="196"/>
        <v>0</v>
      </c>
      <c r="H1491">
        <f t="shared" ca="1" si="197"/>
        <v>0</v>
      </c>
      <c r="I1491">
        <f t="shared" ca="1" si="198"/>
        <v>0</v>
      </c>
      <c r="J1491">
        <f t="shared" ca="1" si="193"/>
        <v>0</v>
      </c>
      <c r="K1491">
        <f t="shared" ca="1" si="193"/>
        <v>0</v>
      </c>
      <c r="L1491">
        <f t="shared" ca="1" si="193"/>
        <v>0</v>
      </c>
      <c r="M1491">
        <f t="shared" ca="1" si="193"/>
        <v>0</v>
      </c>
      <c r="N1491">
        <f t="shared" ca="1" si="193"/>
        <v>0</v>
      </c>
      <c r="O1491" t="e">
        <f t="shared" ca="1" si="199"/>
        <v>#N/A</v>
      </c>
      <c r="P1491" t="e">
        <f t="shared" ca="1" si="200"/>
        <v>#N/A</v>
      </c>
    </row>
    <row r="1492" spans="1:16">
      <c r="A1492" t="str">
        <f t="shared" si="194"/>
        <v/>
      </c>
      <c r="B1492" t="e">
        <f t="shared" ca="1" si="195"/>
        <v>#N/A</v>
      </c>
      <c r="E1492">
        <f t="shared" ca="1" si="196"/>
        <v>0</v>
      </c>
      <c r="H1492">
        <f t="shared" ca="1" si="197"/>
        <v>0</v>
      </c>
      <c r="I1492">
        <f t="shared" ca="1" si="198"/>
        <v>0</v>
      </c>
      <c r="J1492">
        <f t="shared" ca="1" si="193"/>
        <v>0</v>
      </c>
      <c r="K1492">
        <f t="shared" ca="1" si="193"/>
        <v>0</v>
      </c>
      <c r="L1492">
        <f t="shared" ca="1" si="193"/>
        <v>0</v>
      </c>
      <c r="M1492">
        <f t="shared" ca="1" si="193"/>
        <v>0</v>
      </c>
      <c r="N1492">
        <f t="shared" ca="1" si="193"/>
        <v>0</v>
      </c>
      <c r="O1492" t="e">
        <f t="shared" ca="1" si="199"/>
        <v>#N/A</v>
      </c>
      <c r="P1492" t="e">
        <f t="shared" ca="1" si="200"/>
        <v>#N/A</v>
      </c>
    </row>
    <row r="1493" spans="1:16">
      <c r="A1493" t="str">
        <f t="shared" si="194"/>
        <v/>
      </c>
      <c r="B1493" t="e">
        <f t="shared" ca="1" si="195"/>
        <v>#N/A</v>
      </c>
      <c r="E1493">
        <f t="shared" ca="1" si="196"/>
        <v>0</v>
      </c>
      <c r="H1493">
        <f t="shared" ca="1" si="197"/>
        <v>0</v>
      </c>
      <c r="I1493">
        <f t="shared" ca="1" si="198"/>
        <v>0</v>
      </c>
      <c r="J1493">
        <f t="shared" ca="1" si="193"/>
        <v>0</v>
      </c>
      <c r="K1493">
        <f t="shared" ca="1" si="193"/>
        <v>0</v>
      </c>
      <c r="L1493">
        <f t="shared" ca="1" si="193"/>
        <v>0</v>
      </c>
      <c r="M1493">
        <f t="shared" ca="1" si="193"/>
        <v>0</v>
      </c>
      <c r="N1493">
        <f t="shared" ca="1" si="193"/>
        <v>0</v>
      </c>
      <c r="O1493" t="e">
        <f t="shared" ca="1" si="199"/>
        <v>#N/A</v>
      </c>
      <c r="P1493" t="e">
        <f t="shared" ca="1" si="200"/>
        <v>#N/A</v>
      </c>
    </row>
    <row r="1494" spans="1:16">
      <c r="A1494" t="str">
        <f t="shared" si="194"/>
        <v/>
      </c>
      <c r="B1494" t="e">
        <f t="shared" ca="1" si="195"/>
        <v>#N/A</v>
      </c>
      <c r="E1494">
        <f t="shared" ca="1" si="196"/>
        <v>0</v>
      </c>
      <c r="H1494">
        <f t="shared" ca="1" si="197"/>
        <v>0</v>
      </c>
      <c r="I1494">
        <f t="shared" ca="1" si="198"/>
        <v>0</v>
      </c>
      <c r="J1494">
        <f t="shared" ca="1" si="193"/>
        <v>0</v>
      </c>
      <c r="K1494">
        <f t="shared" ca="1" si="193"/>
        <v>0</v>
      </c>
      <c r="L1494">
        <f t="shared" ca="1" si="193"/>
        <v>0</v>
      </c>
      <c r="M1494">
        <f t="shared" ca="1" si="193"/>
        <v>0</v>
      </c>
      <c r="N1494">
        <f t="shared" ca="1" si="193"/>
        <v>0</v>
      </c>
      <c r="O1494" t="e">
        <f t="shared" ca="1" si="199"/>
        <v>#N/A</v>
      </c>
      <c r="P1494" t="e">
        <f t="shared" ca="1" si="200"/>
        <v>#N/A</v>
      </c>
    </row>
    <row r="1495" spans="1:16">
      <c r="A1495" t="str">
        <f t="shared" si="194"/>
        <v/>
      </c>
      <c r="B1495" t="e">
        <f t="shared" ca="1" si="195"/>
        <v>#N/A</v>
      </c>
      <c r="E1495">
        <f t="shared" ca="1" si="196"/>
        <v>0</v>
      </c>
      <c r="H1495">
        <f t="shared" ca="1" si="197"/>
        <v>0</v>
      </c>
      <c r="I1495">
        <f t="shared" ca="1" si="198"/>
        <v>0</v>
      </c>
      <c r="J1495">
        <f t="shared" ca="1" si="193"/>
        <v>0</v>
      </c>
      <c r="K1495">
        <f t="shared" ca="1" si="193"/>
        <v>0</v>
      </c>
      <c r="L1495">
        <f t="shared" ca="1" si="193"/>
        <v>0</v>
      </c>
      <c r="M1495">
        <f t="shared" ca="1" si="193"/>
        <v>0</v>
      </c>
      <c r="N1495">
        <f t="shared" ca="1" si="193"/>
        <v>0</v>
      </c>
      <c r="O1495" t="e">
        <f t="shared" ca="1" si="199"/>
        <v>#N/A</v>
      </c>
      <c r="P1495" t="e">
        <f t="shared" ca="1" si="200"/>
        <v>#N/A</v>
      </c>
    </row>
    <row r="1496" spans="1:16">
      <c r="A1496" t="str">
        <f t="shared" si="194"/>
        <v/>
      </c>
      <c r="B1496" t="e">
        <f t="shared" ca="1" si="195"/>
        <v>#N/A</v>
      </c>
      <c r="E1496">
        <f t="shared" ca="1" si="196"/>
        <v>0</v>
      </c>
      <c r="H1496">
        <f t="shared" ca="1" si="197"/>
        <v>0</v>
      </c>
      <c r="I1496">
        <f t="shared" ca="1" si="198"/>
        <v>0</v>
      </c>
      <c r="J1496">
        <f t="shared" ca="1" si="193"/>
        <v>0</v>
      </c>
      <c r="K1496">
        <f t="shared" ca="1" si="193"/>
        <v>0</v>
      </c>
      <c r="L1496">
        <f t="shared" ca="1" si="193"/>
        <v>0</v>
      </c>
      <c r="M1496">
        <f t="shared" ca="1" si="193"/>
        <v>0</v>
      </c>
      <c r="N1496">
        <f t="shared" ca="1" si="193"/>
        <v>0</v>
      </c>
      <c r="O1496" t="e">
        <f t="shared" ca="1" si="199"/>
        <v>#N/A</v>
      </c>
      <c r="P1496" t="e">
        <f t="shared" ca="1" si="200"/>
        <v>#N/A</v>
      </c>
    </row>
    <row r="1497" spans="1:16">
      <c r="A1497" t="str">
        <f t="shared" si="194"/>
        <v/>
      </c>
      <c r="B1497" t="e">
        <f t="shared" ca="1" si="195"/>
        <v>#N/A</v>
      </c>
      <c r="E1497">
        <f t="shared" ca="1" si="196"/>
        <v>0</v>
      </c>
      <c r="H1497">
        <f t="shared" ca="1" si="197"/>
        <v>0</v>
      </c>
      <c r="I1497">
        <f t="shared" ca="1" si="198"/>
        <v>0</v>
      </c>
      <c r="J1497">
        <f t="shared" ca="1" si="193"/>
        <v>0</v>
      </c>
      <c r="K1497">
        <f t="shared" ca="1" si="193"/>
        <v>0</v>
      </c>
      <c r="L1497">
        <f t="shared" ca="1" si="193"/>
        <v>0</v>
      </c>
      <c r="M1497">
        <f t="shared" ca="1" si="193"/>
        <v>0</v>
      </c>
      <c r="N1497">
        <f t="shared" ca="1" si="193"/>
        <v>0</v>
      </c>
      <c r="O1497" t="e">
        <f t="shared" ca="1" si="199"/>
        <v>#N/A</v>
      </c>
      <c r="P1497" t="e">
        <f t="shared" ca="1" si="200"/>
        <v>#N/A</v>
      </c>
    </row>
    <row r="1498" spans="1:16">
      <c r="A1498" t="str">
        <f t="shared" si="194"/>
        <v/>
      </c>
      <c r="B1498" t="e">
        <f t="shared" ca="1" si="195"/>
        <v>#N/A</v>
      </c>
      <c r="E1498">
        <f t="shared" ca="1" si="196"/>
        <v>0</v>
      </c>
      <c r="H1498">
        <f t="shared" ca="1" si="197"/>
        <v>0</v>
      </c>
      <c r="I1498">
        <f t="shared" ca="1" si="198"/>
        <v>0</v>
      </c>
      <c r="J1498">
        <f t="shared" ca="1" si="193"/>
        <v>0</v>
      </c>
      <c r="K1498">
        <f t="shared" ca="1" si="193"/>
        <v>0</v>
      </c>
      <c r="L1498">
        <f t="shared" ca="1" si="193"/>
        <v>0</v>
      </c>
      <c r="M1498">
        <f t="shared" ca="1" si="193"/>
        <v>0</v>
      </c>
      <c r="N1498">
        <f t="shared" ca="1" si="193"/>
        <v>0</v>
      </c>
      <c r="O1498" t="e">
        <f t="shared" ca="1" si="199"/>
        <v>#N/A</v>
      </c>
      <c r="P1498" t="e">
        <f t="shared" ca="1" si="200"/>
        <v>#N/A</v>
      </c>
    </row>
    <row r="1499" spans="1:16">
      <c r="A1499" t="str">
        <f t="shared" si="194"/>
        <v/>
      </c>
      <c r="B1499" t="e">
        <f t="shared" ca="1" si="195"/>
        <v>#N/A</v>
      </c>
      <c r="E1499">
        <f t="shared" ca="1" si="196"/>
        <v>0</v>
      </c>
      <c r="H1499">
        <f t="shared" ca="1" si="197"/>
        <v>0</v>
      </c>
      <c r="I1499">
        <f t="shared" ca="1" si="198"/>
        <v>0</v>
      </c>
      <c r="J1499">
        <f t="shared" ca="1" si="193"/>
        <v>0</v>
      </c>
      <c r="K1499">
        <f t="shared" ca="1" si="193"/>
        <v>0</v>
      </c>
      <c r="L1499">
        <f t="shared" ca="1" si="193"/>
        <v>0</v>
      </c>
      <c r="M1499">
        <f t="shared" ca="1" si="193"/>
        <v>0</v>
      </c>
      <c r="N1499">
        <f t="shared" ca="1" si="193"/>
        <v>0</v>
      </c>
      <c r="O1499" t="e">
        <f t="shared" ca="1" si="199"/>
        <v>#N/A</v>
      </c>
      <c r="P1499" t="e">
        <f t="shared" ca="1" si="200"/>
        <v>#N/A</v>
      </c>
    </row>
    <row r="1500" spans="1:16">
      <c r="A1500" t="str">
        <f t="shared" si="194"/>
        <v/>
      </c>
      <c r="B1500" t="e">
        <f t="shared" ca="1" si="195"/>
        <v>#N/A</v>
      </c>
      <c r="E1500">
        <f t="shared" ca="1" si="196"/>
        <v>0</v>
      </c>
      <c r="H1500">
        <f t="shared" ca="1" si="197"/>
        <v>0</v>
      </c>
      <c r="I1500">
        <f t="shared" ca="1" si="198"/>
        <v>0</v>
      </c>
      <c r="J1500">
        <f t="shared" ca="1" si="193"/>
        <v>0</v>
      </c>
      <c r="K1500">
        <f t="shared" ca="1" si="193"/>
        <v>0</v>
      </c>
      <c r="L1500">
        <f t="shared" ca="1" si="193"/>
        <v>0</v>
      </c>
      <c r="M1500">
        <f t="shared" ca="1" si="193"/>
        <v>0</v>
      </c>
      <c r="N1500">
        <f t="shared" ca="1" si="193"/>
        <v>0</v>
      </c>
      <c r="O1500" t="e">
        <f t="shared" ca="1" si="199"/>
        <v>#N/A</v>
      </c>
      <c r="P1500" t="e">
        <f t="shared" ca="1" si="200"/>
        <v>#N/A</v>
      </c>
    </row>
    <row r="1501" spans="1:16">
      <c r="A1501" t="str">
        <f t="shared" si="194"/>
        <v/>
      </c>
      <c r="B1501" t="e">
        <f t="shared" ca="1" si="195"/>
        <v>#N/A</v>
      </c>
      <c r="E1501">
        <f t="shared" ca="1" si="196"/>
        <v>0</v>
      </c>
      <c r="H1501">
        <f t="shared" ca="1" si="197"/>
        <v>0</v>
      </c>
      <c r="I1501">
        <f t="shared" ca="1" si="198"/>
        <v>0</v>
      </c>
      <c r="J1501">
        <f t="shared" ca="1" si="193"/>
        <v>0</v>
      </c>
      <c r="K1501">
        <f t="shared" ca="1" si="193"/>
        <v>0</v>
      </c>
      <c r="L1501">
        <f t="shared" ca="1" si="193"/>
        <v>0</v>
      </c>
      <c r="M1501">
        <f t="shared" ca="1" si="193"/>
        <v>0</v>
      </c>
      <c r="N1501">
        <f t="shared" ca="1" si="193"/>
        <v>0</v>
      </c>
      <c r="O1501" t="e">
        <f t="shared" ca="1" si="199"/>
        <v>#N/A</v>
      </c>
      <c r="P1501" t="e">
        <f t="shared" ca="1" si="200"/>
        <v>#N/A</v>
      </c>
    </row>
    <row r="1502" spans="1:16">
      <c r="A1502" t="str">
        <f t="shared" si="194"/>
        <v/>
      </c>
      <c r="B1502" t="e">
        <f t="shared" ca="1" si="195"/>
        <v>#N/A</v>
      </c>
      <c r="E1502">
        <f t="shared" ca="1" si="196"/>
        <v>0</v>
      </c>
      <c r="H1502">
        <f t="shared" ca="1" si="197"/>
        <v>0</v>
      </c>
      <c r="I1502">
        <f t="shared" ca="1" si="198"/>
        <v>0</v>
      </c>
      <c r="J1502">
        <f t="shared" ca="1" si="193"/>
        <v>0</v>
      </c>
      <c r="K1502">
        <f t="shared" ca="1" si="193"/>
        <v>0</v>
      </c>
      <c r="L1502">
        <f t="shared" ca="1" si="193"/>
        <v>0</v>
      </c>
      <c r="M1502">
        <f t="shared" ca="1" si="193"/>
        <v>0</v>
      </c>
      <c r="N1502">
        <f t="shared" ca="1" si="193"/>
        <v>0</v>
      </c>
      <c r="O1502" t="e">
        <f t="shared" ca="1" si="199"/>
        <v>#N/A</v>
      </c>
      <c r="P1502" t="e">
        <f t="shared" ca="1" si="200"/>
        <v>#N/A</v>
      </c>
    </row>
    <row r="1503" spans="1:16">
      <c r="A1503" t="str">
        <f t="shared" si="194"/>
        <v/>
      </c>
      <c r="B1503" t="e">
        <f t="shared" ca="1" si="195"/>
        <v>#N/A</v>
      </c>
      <c r="E1503">
        <f t="shared" ca="1" si="196"/>
        <v>0</v>
      </c>
      <c r="H1503">
        <f t="shared" ca="1" si="197"/>
        <v>0</v>
      </c>
      <c r="I1503">
        <f t="shared" ca="1" si="198"/>
        <v>0</v>
      </c>
      <c r="J1503">
        <f t="shared" ca="1" si="193"/>
        <v>0</v>
      </c>
      <c r="K1503">
        <f t="shared" ca="1" si="193"/>
        <v>0</v>
      </c>
      <c r="L1503">
        <f t="shared" ca="1" si="193"/>
        <v>0</v>
      </c>
      <c r="M1503">
        <f t="shared" ca="1" si="193"/>
        <v>0</v>
      </c>
      <c r="N1503">
        <f t="shared" ca="1" si="193"/>
        <v>0</v>
      </c>
      <c r="O1503" t="e">
        <f t="shared" ca="1" si="199"/>
        <v>#N/A</v>
      </c>
      <c r="P1503" t="e">
        <f t="shared" ca="1" si="200"/>
        <v>#N/A</v>
      </c>
    </row>
    <row r="1504" spans="1:16">
      <c r="A1504" t="str">
        <f t="shared" si="194"/>
        <v/>
      </c>
      <c r="B1504" t="e">
        <f t="shared" ca="1" si="195"/>
        <v>#N/A</v>
      </c>
      <c r="E1504">
        <f t="shared" ca="1" si="196"/>
        <v>0</v>
      </c>
      <c r="H1504">
        <f t="shared" ca="1" si="197"/>
        <v>0</v>
      </c>
      <c r="I1504">
        <f t="shared" ca="1" si="198"/>
        <v>0</v>
      </c>
      <c r="J1504">
        <f t="shared" ca="1" si="193"/>
        <v>0</v>
      </c>
      <c r="K1504">
        <f t="shared" ca="1" si="193"/>
        <v>0</v>
      </c>
      <c r="L1504">
        <f t="shared" ca="1" si="193"/>
        <v>0</v>
      </c>
      <c r="M1504">
        <f t="shared" ca="1" si="193"/>
        <v>0</v>
      </c>
      <c r="N1504">
        <f t="shared" ca="1" si="193"/>
        <v>0</v>
      </c>
      <c r="O1504" t="e">
        <f t="shared" ca="1" si="199"/>
        <v>#N/A</v>
      </c>
      <c r="P1504" t="e">
        <f t="shared" ca="1" si="200"/>
        <v>#N/A</v>
      </c>
    </row>
    <row r="1505" spans="1:16">
      <c r="A1505" t="str">
        <f t="shared" si="194"/>
        <v/>
      </c>
      <c r="B1505" t="e">
        <f t="shared" ca="1" si="195"/>
        <v>#N/A</v>
      </c>
      <c r="E1505">
        <f t="shared" ca="1" si="196"/>
        <v>0</v>
      </c>
      <c r="H1505">
        <f t="shared" ca="1" si="197"/>
        <v>0</v>
      </c>
      <c r="I1505">
        <f t="shared" ca="1" si="198"/>
        <v>0</v>
      </c>
      <c r="J1505">
        <f t="shared" ca="1" si="193"/>
        <v>0</v>
      </c>
      <c r="K1505">
        <f t="shared" ca="1" si="193"/>
        <v>0</v>
      </c>
      <c r="L1505">
        <f t="shared" ca="1" si="193"/>
        <v>0</v>
      </c>
      <c r="M1505">
        <f t="shared" ca="1" si="193"/>
        <v>0</v>
      </c>
      <c r="N1505">
        <f t="shared" ca="1" si="193"/>
        <v>0</v>
      </c>
      <c r="O1505" t="e">
        <f t="shared" ca="1" si="199"/>
        <v>#N/A</v>
      </c>
      <c r="P1505" t="e">
        <f t="shared" ca="1" si="200"/>
        <v>#N/A</v>
      </c>
    </row>
    <row r="1506" spans="1:16">
      <c r="A1506" t="str">
        <f t="shared" si="194"/>
        <v/>
      </c>
      <c r="B1506" t="e">
        <f t="shared" ca="1" si="195"/>
        <v>#N/A</v>
      </c>
      <c r="E1506">
        <f t="shared" ca="1" si="196"/>
        <v>0</v>
      </c>
      <c r="H1506">
        <f t="shared" ca="1" si="197"/>
        <v>0</v>
      </c>
      <c r="I1506">
        <f t="shared" ca="1" si="198"/>
        <v>0</v>
      </c>
      <c r="J1506">
        <f t="shared" ca="1" si="193"/>
        <v>0</v>
      </c>
      <c r="K1506">
        <f t="shared" ca="1" si="193"/>
        <v>0</v>
      </c>
      <c r="L1506">
        <f t="shared" ca="1" si="193"/>
        <v>0</v>
      </c>
      <c r="M1506">
        <f t="shared" ca="1" si="193"/>
        <v>0</v>
      </c>
      <c r="N1506">
        <f t="shared" ca="1" si="193"/>
        <v>0</v>
      </c>
      <c r="O1506" t="e">
        <f t="shared" ca="1" si="199"/>
        <v>#N/A</v>
      </c>
      <c r="P1506" t="e">
        <f t="shared" ca="1" si="200"/>
        <v>#N/A</v>
      </c>
    </row>
    <row r="1507" spans="1:16">
      <c r="A1507" t="str">
        <f t="shared" si="194"/>
        <v/>
      </c>
      <c r="B1507" t="e">
        <f t="shared" ca="1" si="195"/>
        <v>#N/A</v>
      </c>
      <c r="E1507">
        <f t="shared" ca="1" si="196"/>
        <v>0</v>
      </c>
      <c r="H1507">
        <f t="shared" ca="1" si="197"/>
        <v>0</v>
      </c>
      <c r="I1507">
        <f t="shared" ca="1" si="198"/>
        <v>0</v>
      </c>
      <c r="J1507">
        <f t="shared" ca="1" si="193"/>
        <v>0</v>
      </c>
      <c r="K1507">
        <f t="shared" ca="1" si="193"/>
        <v>0</v>
      </c>
      <c r="L1507">
        <f t="shared" ca="1" si="193"/>
        <v>0</v>
      </c>
      <c r="M1507">
        <f t="shared" ca="1" si="193"/>
        <v>0</v>
      </c>
      <c r="N1507">
        <f t="shared" ca="1" si="193"/>
        <v>0</v>
      </c>
      <c r="O1507" t="e">
        <f t="shared" ca="1" si="199"/>
        <v>#N/A</v>
      </c>
      <c r="P1507" t="e">
        <f t="shared" ca="1" si="200"/>
        <v>#N/A</v>
      </c>
    </row>
    <row r="1508" spans="1:16">
      <c r="A1508" t="str">
        <f t="shared" si="194"/>
        <v/>
      </c>
      <c r="B1508" t="e">
        <f t="shared" ca="1" si="195"/>
        <v>#N/A</v>
      </c>
      <c r="E1508">
        <f t="shared" ca="1" si="196"/>
        <v>0</v>
      </c>
      <c r="H1508">
        <f t="shared" ca="1" si="197"/>
        <v>0</v>
      </c>
      <c r="I1508">
        <f t="shared" ca="1" si="198"/>
        <v>0</v>
      </c>
      <c r="J1508">
        <f t="shared" ca="1" si="193"/>
        <v>0</v>
      </c>
      <c r="K1508">
        <f t="shared" ca="1" si="193"/>
        <v>0</v>
      </c>
      <c r="L1508">
        <f t="shared" ca="1" si="193"/>
        <v>0</v>
      </c>
      <c r="M1508">
        <f t="shared" ca="1" si="193"/>
        <v>0</v>
      </c>
      <c r="N1508">
        <f t="shared" ca="1" si="193"/>
        <v>0</v>
      </c>
      <c r="O1508" t="e">
        <f t="shared" ca="1" si="199"/>
        <v>#N/A</v>
      </c>
      <c r="P1508" t="e">
        <f t="shared" ca="1" si="200"/>
        <v>#N/A</v>
      </c>
    </row>
    <row r="1509" spans="1:16">
      <c r="A1509" t="str">
        <f t="shared" si="194"/>
        <v/>
      </c>
      <c r="B1509" t="e">
        <f t="shared" ca="1" si="195"/>
        <v>#N/A</v>
      </c>
      <c r="E1509">
        <f t="shared" ca="1" si="196"/>
        <v>0</v>
      </c>
      <c r="H1509">
        <f t="shared" ca="1" si="197"/>
        <v>0</v>
      </c>
      <c r="I1509">
        <f t="shared" ca="1" si="198"/>
        <v>0</v>
      </c>
      <c r="J1509">
        <f t="shared" ca="1" si="193"/>
        <v>0</v>
      </c>
      <c r="K1509">
        <f t="shared" ca="1" si="193"/>
        <v>0</v>
      </c>
      <c r="L1509">
        <f t="shared" ca="1" si="193"/>
        <v>0</v>
      </c>
      <c r="M1509">
        <f t="shared" ca="1" si="193"/>
        <v>0</v>
      </c>
      <c r="N1509">
        <f t="shared" ca="1" si="193"/>
        <v>0</v>
      </c>
      <c r="O1509" t="e">
        <f t="shared" ca="1" si="199"/>
        <v>#N/A</v>
      </c>
      <c r="P1509" t="e">
        <f t="shared" ca="1" si="200"/>
        <v>#N/A</v>
      </c>
    </row>
    <row r="1510" spans="1:16">
      <c r="A1510" t="str">
        <f t="shared" si="194"/>
        <v/>
      </c>
      <c r="B1510" t="e">
        <f t="shared" ca="1" si="195"/>
        <v>#N/A</v>
      </c>
      <c r="E1510">
        <f t="shared" ca="1" si="196"/>
        <v>0</v>
      </c>
      <c r="H1510">
        <f t="shared" ca="1" si="197"/>
        <v>0</v>
      </c>
      <c r="I1510">
        <f t="shared" ca="1" si="198"/>
        <v>0</v>
      </c>
      <c r="J1510">
        <f t="shared" ref="J1510:N1529" ca="1" si="201">IF(IFERROR(VLOOKUP($C1510,INDIRECT(J$14&amp;"D:D"),1,FALSE),0)&lt;&gt;0,J$14,0)</f>
        <v>0</v>
      </c>
      <c r="K1510">
        <f t="shared" ca="1" si="201"/>
        <v>0</v>
      </c>
      <c r="L1510">
        <f t="shared" ca="1" si="201"/>
        <v>0</v>
      </c>
      <c r="M1510">
        <f t="shared" ca="1" si="201"/>
        <v>0</v>
      </c>
      <c r="N1510">
        <f t="shared" ca="1" si="201"/>
        <v>0</v>
      </c>
      <c r="O1510" t="e">
        <f t="shared" ca="1" si="199"/>
        <v>#N/A</v>
      </c>
      <c r="P1510" t="e">
        <f t="shared" ca="1" si="200"/>
        <v>#N/A</v>
      </c>
    </row>
    <row r="1511" spans="1:16">
      <c r="A1511" t="str">
        <f t="shared" si="194"/>
        <v/>
      </c>
      <c r="B1511" t="e">
        <f t="shared" ca="1" si="195"/>
        <v>#N/A</v>
      </c>
      <c r="E1511">
        <f t="shared" ca="1" si="196"/>
        <v>0</v>
      </c>
      <c r="H1511">
        <f t="shared" ca="1" si="197"/>
        <v>0</v>
      </c>
      <c r="I1511">
        <f t="shared" ca="1" si="198"/>
        <v>0</v>
      </c>
      <c r="J1511">
        <f t="shared" ca="1" si="201"/>
        <v>0</v>
      </c>
      <c r="K1511">
        <f t="shared" ca="1" si="201"/>
        <v>0</v>
      </c>
      <c r="L1511">
        <f t="shared" ca="1" si="201"/>
        <v>0</v>
      </c>
      <c r="M1511">
        <f t="shared" ca="1" si="201"/>
        <v>0</v>
      </c>
      <c r="N1511">
        <f t="shared" ca="1" si="201"/>
        <v>0</v>
      </c>
      <c r="O1511" t="e">
        <f t="shared" ca="1" si="199"/>
        <v>#N/A</v>
      </c>
      <c r="P1511" t="e">
        <f t="shared" ca="1" si="200"/>
        <v>#N/A</v>
      </c>
    </row>
    <row r="1512" spans="1:16">
      <c r="A1512" t="str">
        <f t="shared" si="194"/>
        <v/>
      </c>
      <c r="B1512" t="e">
        <f t="shared" ca="1" si="195"/>
        <v>#N/A</v>
      </c>
      <c r="E1512">
        <f t="shared" ca="1" si="196"/>
        <v>0</v>
      </c>
      <c r="H1512">
        <f t="shared" ca="1" si="197"/>
        <v>0</v>
      </c>
      <c r="I1512">
        <f t="shared" ca="1" si="198"/>
        <v>0</v>
      </c>
      <c r="J1512">
        <f t="shared" ca="1" si="201"/>
        <v>0</v>
      </c>
      <c r="K1512">
        <f t="shared" ca="1" si="201"/>
        <v>0</v>
      </c>
      <c r="L1512">
        <f t="shared" ca="1" si="201"/>
        <v>0</v>
      </c>
      <c r="M1512">
        <f t="shared" ca="1" si="201"/>
        <v>0</v>
      </c>
      <c r="N1512">
        <f t="shared" ca="1" si="201"/>
        <v>0</v>
      </c>
      <c r="O1512" t="e">
        <f t="shared" ca="1" si="199"/>
        <v>#N/A</v>
      </c>
      <c r="P1512" t="e">
        <f t="shared" ca="1" si="200"/>
        <v>#N/A</v>
      </c>
    </row>
    <row r="1513" spans="1:16">
      <c r="A1513" t="str">
        <f t="shared" si="194"/>
        <v/>
      </c>
      <c r="B1513" t="e">
        <f t="shared" ca="1" si="195"/>
        <v>#N/A</v>
      </c>
      <c r="E1513">
        <f t="shared" ca="1" si="196"/>
        <v>0</v>
      </c>
      <c r="H1513">
        <f t="shared" ca="1" si="197"/>
        <v>0</v>
      </c>
      <c r="I1513">
        <f t="shared" ca="1" si="198"/>
        <v>0</v>
      </c>
      <c r="J1513">
        <f t="shared" ca="1" si="201"/>
        <v>0</v>
      </c>
      <c r="K1513">
        <f t="shared" ca="1" si="201"/>
        <v>0</v>
      </c>
      <c r="L1513">
        <f t="shared" ca="1" si="201"/>
        <v>0</v>
      </c>
      <c r="M1513">
        <f t="shared" ca="1" si="201"/>
        <v>0</v>
      </c>
      <c r="N1513">
        <f t="shared" ca="1" si="201"/>
        <v>0</v>
      </c>
      <c r="O1513" t="e">
        <f t="shared" ca="1" si="199"/>
        <v>#N/A</v>
      </c>
      <c r="P1513" t="e">
        <f t="shared" ca="1" si="200"/>
        <v>#N/A</v>
      </c>
    </row>
    <row r="1514" spans="1:16">
      <c r="A1514" t="str">
        <f t="shared" si="194"/>
        <v/>
      </c>
      <c r="B1514" t="e">
        <f t="shared" ca="1" si="195"/>
        <v>#N/A</v>
      </c>
      <c r="E1514">
        <f t="shared" ca="1" si="196"/>
        <v>0</v>
      </c>
      <c r="H1514">
        <f t="shared" ca="1" si="197"/>
        <v>0</v>
      </c>
      <c r="I1514">
        <f t="shared" ca="1" si="198"/>
        <v>0</v>
      </c>
      <c r="J1514">
        <f t="shared" ca="1" si="201"/>
        <v>0</v>
      </c>
      <c r="K1514">
        <f t="shared" ca="1" si="201"/>
        <v>0</v>
      </c>
      <c r="L1514">
        <f t="shared" ca="1" si="201"/>
        <v>0</v>
      </c>
      <c r="M1514">
        <f t="shared" ca="1" si="201"/>
        <v>0</v>
      </c>
      <c r="N1514">
        <f t="shared" ca="1" si="201"/>
        <v>0</v>
      </c>
      <c r="O1514" t="e">
        <f t="shared" ca="1" si="199"/>
        <v>#N/A</v>
      </c>
      <c r="P1514" t="e">
        <f t="shared" ca="1" si="200"/>
        <v>#N/A</v>
      </c>
    </row>
    <row r="1515" spans="1:16">
      <c r="A1515" t="str">
        <f t="shared" si="194"/>
        <v/>
      </c>
      <c r="B1515" t="e">
        <f t="shared" ca="1" si="195"/>
        <v>#N/A</v>
      </c>
      <c r="E1515">
        <f t="shared" ca="1" si="196"/>
        <v>0</v>
      </c>
      <c r="H1515">
        <f t="shared" ca="1" si="197"/>
        <v>0</v>
      </c>
      <c r="I1515">
        <f t="shared" ca="1" si="198"/>
        <v>0</v>
      </c>
      <c r="J1515">
        <f t="shared" ca="1" si="201"/>
        <v>0</v>
      </c>
      <c r="K1515">
        <f t="shared" ca="1" si="201"/>
        <v>0</v>
      </c>
      <c r="L1515">
        <f t="shared" ca="1" si="201"/>
        <v>0</v>
      </c>
      <c r="M1515">
        <f t="shared" ca="1" si="201"/>
        <v>0</v>
      </c>
      <c r="N1515">
        <f t="shared" ca="1" si="201"/>
        <v>0</v>
      </c>
      <c r="O1515" t="e">
        <f t="shared" ca="1" si="199"/>
        <v>#N/A</v>
      </c>
      <c r="P1515" t="e">
        <f t="shared" ca="1" si="200"/>
        <v>#N/A</v>
      </c>
    </row>
    <row r="1516" spans="1:16">
      <c r="A1516" t="str">
        <f t="shared" si="194"/>
        <v/>
      </c>
      <c r="B1516" t="e">
        <f t="shared" ca="1" si="195"/>
        <v>#N/A</v>
      </c>
      <c r="E1516">
        <f t="shared" ca="1" si="196"/>
        <v>0</v>
      </c>
      <c r="H1516">
        <f t="shared" ca="1" si="197"/>
        <v>0</v>
      </c>
      <c r="I1516">
        <f t="shared" ca="1" si="198"/>
        <v>0</v>
      </c>
      <c r="J1516">
        <f t="shared" ca="1" si="201"/>
        <v>0</v>
      </c>
      <c r="K1516">
        <f t="shared" ca="1" si="201"/>
        <v>0</v>
      </c>
      <c r="L1516">
        <f t="shared" ca="1" si="201"/>
        <v>0</v>
      </c>
      <c r="M1516">
        <f t="shared" ca="1" si="201"/>
        <v>0</v>
      </c>
      <c r="N1516">
        <f t="shared" ca="1" si="201"/>
        <v>0</v>
      </c>
      <c r="O1516" t="e">
        <f t="shared" ca="1" si="199"/>
        <v>#N/A</v>
      </c>
      <c r="P1516" t="e">
        <f t="shared" ca="1" si="200"/>
        <v>#N/A</v>
      </c>
    </row>
    <row r="1517" spans="1:16">
      <c r="A1517" t="str">
        <f t="shared" si="194"/>
        <v/>
      </c>
      <c r="B1517" t="e">
        <f t="shared" ca="1" si="195"/>
        <v>#N/A</v>
      </c>
      <c r="E1517">
        <f t="shared" ca="1" si="196"/>
        <v>0</v>
      </c>
      <c r="H1517">
        <f t="shared" ca="1" si="197"/>
        <v>0</v>
      </c>
      <c r="I1517">
        <f t="shared" ca="1" si="198"/>
        <v>0</v>
      </c>
      <c r="J1517">
        <f t="shared" ca="1" si="201"/>
        <v>0</v>
      </c>
      <c r="K1517">
        <f t="shared" ca="1" si="201"/>
        <v>0</v>
      </c>
      <c r="L1517">
        <f t="shared" ca="1" si="201"/>
        <v>0</v>
      </c>
      <c r="M1517">
        <f t="shared" ca="1" si="201"/>
        <v>0</v>
      </c>
      <c r="N1517">
        <f t="shared" ca="1" si="201"/>
        <v>0</v>
      </c>
      <c r="O1517" t="e">
        <f t="shared" ca="1" si="199"/>
        <v>#N/A</v>
      </c>
      <c r="P1517" t="e">
        <f t="shared" ca="1" si="200"/>
        <v>#N/A</v>
      </c>
    </row>
    <row r="1518" spans="1:16">
      <c r="A1518" t="str">
        <f t="shared" si="194"/>
        <v/>
      </c>
      <c r="B1518" t="e">
        <f t="shared" ca="1" si="195"/>
        <v>#N/A</v>
      </c>
      <c r="E1518">
        <f t="shared" ca="1" si="196"/>
        <v>0</v>
      </c>
      <c r="H1518">
        <f t="shared" ca="1" si="197"/>
        <v>0</v>
      </c>
      <c r="I1518">
        <f t="shared" ca="1" si="198"/>
        <v>0</v>
      </c>
      <c r="J1518">
        <f t="shared" ca="1" si="201"/>
        <v>0</v>
      </c>
      <c r="K1518">
        <f t="shared" ca="1" si="201"/>
        <v>0</v>
      </c>
      <c r="L1518">
        <f t="shared" ca="1" si="201"/>
        <v>0</v>
      </c>
      <c r="M1518">
        <f t="shared" ca="1" si="201"/>
        <v>0</v>
      </c>
      <c r="N1518">
        <f t="shared" ca="1" si="201"/>
        <v>0</v>
      </c>
      <c r="O1518" t="e">
        <f t="shared" ca="1" si="199"/>
        <v>#N/A</v>
      </c>
      <c r="P1518" t="e">
        <f t="shared" ca="1" si="200"/>
        <v>#N/A</v>
      </c>
    </row>
    <row r="1519" spans="1:16">
      <c r="A1519" t="str">
        <f t="shared" si="194"/>
        <v/>
      </c>
      <c r="B1519" t="e">
        <f t="shared" ca="1" si="195"/>
        <v>#N/A</v>
      </c>
      <c r="E1519">
        <f t="shared" ca="1" si="196"/>
        <v>0</v>
      </c>
      <c r="H1519">
        <f t="shared" ca="1" si="197"/>
        <v>0</v>
      </c>
      <c r="I1519">
        <f t="shared" ca="1" si="198"/>
        <v>0</v>
      </c>
      <c r="J1519">
        <f t="shared" ca="1" si="201"/>
        <v>0</v>
      </c>
      <c r="K1519">
        <f t="shared" ca="1" si="201"/>
        <v>0</v>
      </c>
      <c r="L1519">
        <f t="shared" ca="1" si="201"/>
        <v>0</v>
      </c>
      <c r="M1519">
        <f t="shared" ca="1" si="201"/>
        <v>0</v>
      </c>
      <c r="N1519">
        <f t="shared" ca="1" si="201"/>
        <v>0</v>
      </c>
      <c r="O1519" t="e">
        <f t="shared" ca="1" si="199"/>
        <v>#N/A</v>
      </c>
      <c r="P1519" t="e">
        <f t="shared" ca="1" si="200"/>
        <v>#N/A</v>
      </c>
    </row>
    <row r="1520" spans="1:16">
      <c r="A1520" t="str">
        <f t="shared" si="194"/>
        <v/>
      </c>
      <c r="B1520" t="e">
        <f t="shared" ca="1" si="195"/>
        <v>#N/A</v>
      </c>
      <c r="E1520">
        <f t="shared" ca="1" si="196"/>
        <v>0</v>
      </c>
      <c r="H1520">
        <f t="shared" ca="1" si="197"/>
        <v>0</v>
      </c>
      <c r="I1520">
        <f t="shared" ca="1" si="198"/>
        <v>0</v>
      </c>
      <c r="J1520">
        <f t="shared" ca="1" si="201"/>
        <v>0</v>
      </c>
      <c r="K1520">
        <f t="shared" ca="1" si="201"/>
        <v>0</v>
      </c>
      <c r="L1520">
        <f t="shared" ca="1" si="201"/>
        <v>0</v>
      </c>
      <c r="M1520">
        <f t="shared" ca="1" si="201"/>
        <v>0</v>
      </c>
      <c r="N1520">
        <f t="shared" ca="1" si="201"/>
        <v>0</v>
      </c>
      <c r="O1520" t="e">
        <f t="shared" ca="1" si="199"/>
        <v>#N/A</v>
      </c>
      <c r="P1520" t="e">
        <f t="shared" ca="1" si="200"/>
        <v>#N/A</v>
      </c>
    </row>
    <row r="1521" spans="1:16">
      <c r="A1521" t="str">
        <f t="shared" si="194"/>
        <v/>
      </c>
      <c r="B1521" t="e">
        <f t="shared" ca="1" si="195"/>
        <v>#N/A</v>
      </c>
      <c r="E1521">
        <f t="shared" ca="1" si="196"/>
        <v>0</v>
      </c>
      <c r="H1521">
        <f t="shared" ca="1" si="197"/>
        <v>0</v>
      </c>
      <c r="I1521">
        <f t="shared" ca="1" si="198"/>
        <v>0</v>
      </c>
      <c r="J1521">
        <f t="shared" ca="1" si="201"/>
        <v>0</v>
      </c>
      <c r="K1521">
        <f t="shared" ca="1" si="201"/>
        <v>0</v>
      </c>
      <c r="L1521">
        <f t="shared" ca="1" si="201"/>
        <v>0</v>
      </c>
      <c r="M1521">
        <f t="shared" ca="1" si="201"/>
        <v>0</v>
      </c>
      <c r="N1521">
        <f t="shared" ca="1" si="201"/>
        <v>0</v>
      </c>
      <c r="O1521" t="e">
        <f t="shared" ca="1" si="199"/>
        <v>#N/A</v>
      </c>
      <c r="P1521" t="e">
        <f t="shared" ca="1" si="200"/>
        <v>#N/A</v>
      </c>
    </row>
    <row r="1522" spans="1:16">
      <c r="A1522" t="str">
        <f t="shared" si="194"/>
        <v/>
      </c>
      <c r="B1522" t="e">
        <f t="shared" ca="1" si="195"/>
        <v>#N/A</v>
      </c>
      <c r="E1522">
        <f t="shared" ca="1" si="196"/>
        <v>0</v>
      </c>
      <c r="H1522">
        <f t="shared" ca="1" si="197"/>
        <v>0</v>
      </c>
      <c r="I1522">
        <f t="shared" ca="1" si="198"/>
        <v>0</v>
      </c>
      <c r="J1522">
        <f t="shared" ca="1" si="201"/>
        <v>0</v>
      </c>
      <c r="K1522">
        <f t="shared" ca="1" si="201"/>
        <v>0</v>
      </c>
      <c r="L1522">
        <f t="shared" ca="1" si="201"/>
        <v>0</v>
      </c>
      <c r="M1522">
        <f t="shared" ca="1" si="201"/>
        <v>0</v>
      </c>
      <c r="N1522">
        <f t="shared" ca="1" si="201"/>
        <v>0</v>
      </c>
      <c r="O1522" t="e">
        <f t="shared" ca="1" si="199"/>
        <v>#N/A</v>
      </c>
      <c r="P1522" t="e">
        <f t="shared" ca="1" si="200"/>
        <v>#N/A</v>
      </c>
    </row>
    <row r="1523" spans="1:16">
      <c r="A1523" t="str">
        <f t="shared" si="194"/>
        <v/>
      </c>
      <c r="B1523" t="e">
        <f t="shared" ca="1" si="195"/>
        <v>#N/A</v>
      </c>
      <c r="E1523">
        <f t="shared" ca="1" si="196"/>
        <v>0</v>
      </c>
      <c r="H1523">
        <f t="shared" ca="1" si="197"/>
        <v>0</v>
      </c>
      <c r="I1523">
        <f t="shared" ca="1" si="198"/>
        <v>0</v>
      </c>
      <c r="J1523">
        <f t="shared" ca="1" si="201"/>
        <v>0</v>
      </c>
      <c r="K1523">
        <f t="shared" ca="1" si="201"/>
        <v>0</v>
      </c>
      <c r="L1523">
        <f t="shared" ca="1" si="201"/>
        <v>0</v>
      </c>
      <c r="M1523">
        <f t="shared" ca="1" si="201"/>
        <v>0</v>
      </c>
      <c r="N1523">
        <f t="shared" ca="1" si="201"/>
        <v>0</v>
      </c>
      <c r="O1523" t="e">
        <f t="shared" ca="1" si="199"/>
        <v>#N/A</v>
      </c>
      <c r="P1523" t="e">
        <f t="shared" ca="1" si="200"/>
        <v>#N/A</v>
      </c>
    </row>
    <row r="1524" spans="1:16">
      <c r="A1524" t="str">
        <f t="shared" si="194"/>
        <v/>
      </c>
      <c r="B1524" t="e">
        <f t="shared" ca="1" si="195"/>
        <v>#N/A</v>
      </c>
      <c r="E1524">
        <f t="shared" ca="1" si="196"/>
        <v>0</v>
      </c>
      <c r="H1524">
        <f t="shared" ca="1" si="197"/>
        <v>0</v>
      </c>
      <c r="I1524">
        <f t="shared" ca="1" si="198"/>
        <v>0</v>
      </c>
      <c r="J1524">
        <f t="shared" ca="1" si="201"/>
        <v>0</v>
      </c>
      <c r="K1524">
        <f t="shared" ca="1" si="201"/>
        <v>0</v>
      </c>
      <c r="L1524">
        <f t="shared" ca="1" si="201"/>
        <v>0</v>
      </c>
      <c r="M1524">
        <f t="shared" ca="1" si="201"/>
        <v>0</v>
      </c>
      <c r="N1524">
        <f t="shared" ca="1" si="201"/>
        <v>0</v>
      </c>
      <c r="O1524" t="e">
        <f t="shared" ca="1" si="199"/>
        <v>#N/A</v>
      </c>
      <c r="P1524" t="e">
        <f t="shared" ca="1" si="200"/>
        <v>#N/A</v>
      </c>
    </row>
    <row r="1525" spans="1:16">
      <c r="A1525" t="str">
        <f t="shared" si="194"/>
        <v/>
      </c>
      <c r="B1525" t="e">
        <f t="shared" ca="1" si="195"/>
        <v>#N/A</v>
      </c>
      <c r="E1525">
        <f t="shared" ca="1" si="196"/>
        <v>0</v>
      </c>
      <c r="H1525">
        <f t="shared" ca="1" si="197"/>
        <v>0</v>
      </c>
      <c r="I1525">
        <f t="shared" ca="1" si="198"/>
        <v>0</v>
      </c>
      <c r="J1525">
        <f t="shared" ca="1" si="201"/>
        <v>0</v>
      </c>
      <c r="K1525">
        <f t="shared" ca="1" si="201"/>
        <v>0</v>
      </c>
      <c r="L1525">
        <f t="shared" ca="1" si="201"/>
        <v>0</v>
      </c>
      <c r="M1525">
        <f t="shared" ca="1" si="201"/>
        <v>0</v>
      </c>
      <c r="N1525">
        <f t="shared" ca="1" si="201"/>
        <v>0</v>
      </c>
      <c r="O1525" t="e">
        <f t="shared" ca="1" si="199"/>
        <v>#N/A</v>
      </c>
      <c r="P1525" t="e">
        <f t="shared" ca="1" si="200"/>
        <v>#N/A</v>
      </c>
    </row>
    <row r="1526" spans="1:16">
      <c r="A1526" t="str">
        <f t="shared" si="194"/>
        <v/>
      </c>
      <c r="B1526" t="e">
        <f t="shared" ca="1" si="195"/>
        <v>#N/A</v>
      </c>
      <c r="E1526">
        <f t="shared" ca="1" si="196"/>
        <v>0</v>
      </c>
      <c r="H1526">
        <f t="shared" ca="1" si="197"/>
        <v>0</v>
      </c>
      <c r="I1526">
        <f t="shared" ca="1" si="198"/>
        <v>0</v>
      </c>
      <c r="J1526">
        <f t="shared" ca="1" si="201"/>
        <v>0</v>
      </c>
      <c r="K1526">
        <f t="shared" ca="1" si="201"/>
        <v>0</v>
      </c>
      <c r="L1526">
        <f t="shared" ca="1" si="201"/>
        <v>0</v>
      </c>
      <c r="M1526">
        <f t="shared" ca="1" si="201"/>
        <v>0</v>
      </c>
      <c r="N1526">
        <f t="shared" ca="1" si="201"/>
        <v>0</v>
      </c>
      <c r="O1526" t="e">
        <f t="shared" ca="1" si="199"/>
        <v>#N/A</v>
      </c>
      <c r="P1526" t="e">
        <f t="shared" ca="1" si="200"/>
        <v>#N/A</v>
      </c>
    </row>
    <row r="1527" spans="1:16">
      <c r="A1527" t="str">
        <f t="shared" si="194"/>
        <v/>
      </c>
      <c r="B1527" t="e">
        <f t="shared" ca="1" si="195"/>
        <v>#N/A</v>
      </c>
      <c r="E1527">
        <f t="shared" ca="1" si="196"/>
        <v>0</v>
      </c>
      <c r="H1527">
        <f t="shared" ca="1" si="197"/>
        <v>0</v>
      </c>
      <c r="I1527">
        <f t="shared" ca="1" si="198"/>
        <v>0</v>
      </c>
      <c r="J1527">
        <f t="shared" ca="1" si="201"/>
        <v>0</v>
      </c>
      <c r="K1527">
        <f t="shared" ca="1" si="201"/>
        <v>0</v>
      </c>
      <c r="L1527">
        <f t="shared" ca="1" si="201"/>
        <v>0</v>
      </c>
      <c r="M1527">
        <f t="shared" ca="1" si="201"/>
        <v>0</v>
      </c>
      <c r="N1527">
        <f t="shared" ca="1" si="201"/>
        <v>0</v>
      </c>
      <c r="O1527" t="e">
        <f t="shared" ca="1" si="199"/>
        <v>#N/A</v>
      </c>
      <c r="P1527" t="e">
        <f t="shared" ca="1" si="200"/>
        <v>#N/A</v>
      </c>
    </row>
    <row r="1528" spans="1:16">
      <c r="A1528" t="str">
        <f t="shared" si="194"/>
        <v/>
      </c>
      <c r="B1528" t="e">
        <f t="shared" ca="1" si="195"/>
        <v>#N/A</v>
      </c>
      <c r="E1528">
        <f t="shared" ca="1" si="196"/>
        <v>0</v>
      </c>
      <c r="H1528">
        <f t="shared" ca="1" si="197"/>
        <v>0</v>
      </c>
      <c r="I1528">
        <f t="shared" ca="1" si="198"/>
        <v>0</v>
      </c>
      <c r="J1528">
        <f t="shared" ca="1" si="201"/>
        <v>0</v>
      </c>
      <c r="K1528">
        <f t="shared" ca="1" si="201"/>
        <v>0</v>
      </c>
      <c r="L1528">
        <f t="shared" ca="1" si="201"/>
        <v>0</v>
      </c>
      <c r="M1528">
        <f t="shared" ca="1" si="201"/>
        <v>0</v>
      </c>
      <c r="N1528">
        <f t="shared" ca="1" si="201"/>
        <v>0</v>
      </c>
      <c r="O1528" t="e">
        <f t="shared" ca="1" si="199"/>
        <v>#N/A</v>
      </c>
      <c r="P1528" t="e">
        <f t="shared" ca="1" si="200"/>
        <v>#N/A</v>
      </c>
    </row>
    <row r="1529" spans="1:16">
      <c r="E1529">
        <f t="shared" ca="1" si="196"/>
        <v>0</v>
      </c>
      <c r="H1529">
        <f t="shared" ca="1" si="197"/>
        <v>0</v>
      </c>
      <c r="I1529">
        <f t="shared" ca="1" si="198"/>
        <v>0</v>
      </c>
      <c r="J1529">
        <f t="shared" ca="1" si="201"/>
        <v>0</v>
      </c>
      <c r="K1529">
        <f t="shared" ca="1" si="201"/>
        <v>0</v>
      </c>
      <c r="L1529">
        <f t="shared" ca="1" si="201"/>
        <v>0</v>
      </c>
      <c r="M1529">
        <f t="shared" ca="1" si="201"/>
        <v>0</v>
      </c>
      <c r="N1529">
        <f t="shared" ca="1" si="201"/>
        <v>0</v>
      </c>
      <c r="O1529" t="e">
        <f t="shared" ca="1" si="199"/>
        <v>#N/A</v>
      </c>
      <c r="P1529" t="e">
        <f t="shared" ca="1" si="200"/>
        <v>#N/A</v>
      </c>
    </row>
  </sheetData>
  <sheetProtection algorithmName="SHA-512" hashValue="E7LL+Ge199b0M/bqpCK7DMxz2tBPqar1GDcQzD+BzOq82RbgRdDmF414Cv21dHSz2wQ6Vb5PuAqh3RTXdFplLg==" saltValue="ma/rlHNYfzvNo9Umz07iRw==" spinCount="100000" sheet="1" objects="1" scenarios="1"/>
  <autoFilter ref="A14:J1132" xr:uid="{00000000-0001-0000-0300-000000000000}"/>
  <dataValidations count="1">
    <dataValidation showInputMessage="1" showErrorMessage="1" sqref="B14" xr:uid="{B9F693C8-3309-4434-B05C-1C61231D7F6D}"/>
  </dataValidation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E1FC96-B036-419C-9495-495899AD0335}">
  <sheetPr codeName="Sheet8">
    <tabColor theme="8" tint="0.39997558519241921"/>
  </sheetPr>
  <dimension ref="A1:S18"/>
  <sheetViews>
    <sheetView showGridLines="0" showWhiteSpace="0" topLeftCell="B1" zoomScaleNormal="100" workbookViewId="0">
      <selection activeCell="Q4" sqref="D4:Q13"/>
    </sheetView>
  </sheetViews>
  <sheetFormatPr defaultColWidth="12" defaultRowHeight="23.25" customHeight="1"/>
  <cols>
    <col min="1" max="1" width="4.19921875" style="2" hidden="1" customWidth="1"/>
    <col min="2" max="2" width="6.5" style="30" customWidth="1"/>
    <col min="3" max="3" width="4.69921875" style="30" customWidth="1"/>
    <col min="4" max="16" width="5" style="2" customWidth="1"/>
    <col min="17" max="17" width="7" style="30" customWidth="1"/>
    <col min="18" max="18" width="7.69921875" style="2" hidden="1" customWidth="1"/>
    <col min="19" max="19" width="4.69921875" style="2" hidden="1" customWidth="1"/>
    <col min="20" max="16384" width="12" style="2"/>
  </cols>
  <sheetData>
    <row r="1" spans="1:18" ht="23.25" customHeight="1">
      <c r="A1" s="2" t="s">
        <v>70</v>
      </c>
      <c r="B1" s="1042" t="s">
        <v>184</v>
      </c>
      <c r="C1" s="1042"/>
      <c r="D1" s="1042"/>
      <c r="E1" s="1042"/>
      <c r="F1" s="1042"/>
      <c r="G1" s="1042"/>
      <c r="I1" s="222" t="s">
        <v>100</v>
      </c>
      <c r="J1" s="1043">
        <f>'PRODUCTION LIST READY GRP'!M4</f>
        <v>0</v>
      </c>
      <c r="K1" s="1044"/>
      <c r="L1" s="1045"/>
    </row>
    <row r="2" spans="1:18" ht="33" customHeight="1" thickBot="1">
      <c r="B2" s="1041">
        <f>'PRODUCTION LIST READY GRP'!C4</f>
        <v>0</v>
      </c>
      <c r="C2" s="1041"/>
      <c r="D2" s="1041"/>
      <c r="E2" s="1041"/>
      <c r="F2" s="1041"/>
      <c r="G2" s="1041"/>
      <c r="H2" s="1041"/>
      <c r="I2" s="26"/>
      <c r="J2" s="46"/>
      <c r="K2" s="46"/>
      <c r="L2" s="46"/>
      <c r="M2" s="46"/>
      <c r="N2" s="46"/>
      <c r="O2" s="46"/>
      <c r="P2" s="46"/>
      <c r="R2" s="25"/>
    </row>
    <row r="3" spans="1:18" s="30" customFormat="1" ht="36.75" customHeight="1">
      <c r="A3" s="29" t="s">
        <v>43</v>
      </c>
      <c r="B3" s="27" t="s">
        <v>69</v>
      </c>
      <c r="C3" s="27"/>
      <c r="D3" s="272" t="s">
        <v>2</v>
      </c>
      <c r="E3" s="272" t="s">
        <v>9</v>
      </c>
      <c r="F3" s="272" t="s">
        <v>10</v>
      </c>
      <c r="G3" s="272" t="s">
        <v>3</v>
      </c>
      <c r="H3" s="272" t="s">
        <v>15</v>
      </c>
      <c r="I3" s="272" t="s">
        <v>50</v>
      </c>
      <c r="J3" s="273" t="s">
        <v>149</v>
      </c>
      <c r="K3" s="273" t="s">
        <v>177</v>
      </c>
      <c r="L3" s="273" t="s">
        <v>150</v>
      </c>
      <c r="M3" s="273" t="s">
        <v>151</v>
      </c>
      <c r="N3" s="273" t="s">
        <v>128</v>
      </c>
      <c r="O3" s="273" t="s">
        <v>129</v>
      </c>
      <c r="P3" s="273" t="s">
        <v>91</v>
      </c>
      <c r="Q3" s="48" t="s">
        <v>11</v>
      </c>
      <c r="R3" s="47" t="s">
        <v>49</v>
      </c>
    </row>
    <row r="4" spans="1:18" ht="23.25" customHeight="1">
      <c r="B4" s="28" t="str">
        <f>'Ready Wood'!D10</f>
        <v>hut</v>
      </c>
      <c r="C4" s="28" t="s">
        <v>21</v>
      </c>
      <c r="D4" s="223" t="str">
        <f>'PRODUCTION LIST READY WOOD'!D8</f>
        <v/>
      </c>
      <c r="E4" s="223" t="str">
        <f>'PRODUCTION LIST READY WOOD'!E8</f>
        <v/>
      </c>
      <c r="F4" s="223" t="str">
        <f>'PRODUCTION LIST READY WOOD'!F8</f>
        <v/>
      </c>
      <c r="G4" s="223" t="str">
        <f>'PRODUCTION LIST READY WOOD'!G8</f>
        <v/>
      </c>
      <c r="H4" s="223" t="str">
        <f>'PRODUCTION LIST READY WOOD'!H8</f>
        <v/>
      </c>
      <c r="I4" s="223" t="str">
        <f>'PRODUCTION LIST READY WOOD'!I8</f>
        <v/>
      </c>
      <c r="J4" s="223" t="str">
        <f>'PRODUCTION LIST READY WOOD'!J8</f>
        <v/>
      </c>
      <c r="K4" s="223" t="str">
        <f>'PRODUCTION LIST READY WOOD'!K8</f>
        <v/>
      </c>
      <c r="L4" s="223" t="str">
        <f>'PRODUCTION LIST READY WOOD'!L8</f>
        <v/>
      </c>
      <c r="M4" s="223" t="str">
        <f>'PRODUCTION LIST READY WOOD'!M8</f>
        <v/>
      </c>
      <c r="N4" s="223" t="str">
        <f>'PRODUCTION LIST READY WOOD'!N8</f>
        <v/>
      </c>
      <c r="O4" s="223" t="str">
        <f>'PRODUCTION LIST READY WOOD'!O8</f>
        <v/>
      </c>
      <c r="P4" s="223" t="str">
        <f>'PRODUCTION LIST READY WOOD'!P8</f>
        <v/>
      </c>
      <c r="Q4" s="224">
        <f>'PRODUCTION LIST READY WOOD'!Q8</f>
        <v>0</v>
      </c>
      <c r="R4" s="45" t="e">
        <f>'READY GRP'!#REF!*SUM('PACKING LIST READY WOOD'!D4:I4)</f>
        <v>#REF!</v>
      </c>
    </row>
    <row r="5" spans="1:18" ht="23.25" customHeight="1">
      <c r="B5" s="28" t="str">
        <f>'Ready Wood'!D11</f>
        <v>house</v>
      </c>
      <c r="C5" s="28" t="s">
        <v>21</v>
      </c>
      <c r="D5" s="223" t="str">
        <f>'PRODUCTION LIST READY WOOD'!D9</f>
        <v/>
      </c>
      <c r="E5" s="223" t="str">
        <f>'PRODUCTION LIST READY WOOD'!E9</f>
        <v/>
      </c>
      <c r="F5" s="223" t="str">
        <f>'PRODUCTION LIST READY WOOD'!F9</f>
        <v/>
      </c>
      <c r="G5" s="223" t="str">
        <f>'PRODUCTION LIST READY WOOD'!G9</f>
        <v/>
      </c>
      <c r="H5" s="223" t="str">
        <f>'PRODUCTION LIST READY WOOD'!H9</f>
        <v/>
      </c>
      <c r="I5" s="223" t="str">
        <f>'PRODUCTION LIST READY WOOD'!I9</f>
        <v/>
      </c>
      <c r="J5" s="223" t="str">
        <f>'PRODUCTION LIST READY WOOD'!J9</f>
        <v/>
      </c>
      <c r="K5" s="223" t="str">
        <f>'PRODUCTION LIST READY WOOD'!K9</f>
        <v/>
      </c>
      <c r="L5" s="223" t="str">
        <f>'PRODUCTION LIST READY WOOD'!L9</f>
        <v/>
      </c>
      <c r="M5" s="223" t="str">
        <f>'PRODUCTION LIST READY WOOD'!M9</f>
        <v/>
      </c>
      <c r="N5" s="223" t="str">
        <f>'PRODUCTION LIST READY WOOD'!N9</f>
        <v/>
      </c>
      <c r="O5" s="223" t="str">
        <f>'PRODUCTION LIST READY WOOD'!O9</f>
        <v/>
      </c>
      <c r="P5" s="223" t="str">
        <f>'PRODUCTION LIST READY WOOD'!P9</f>
        <v/>
      </c>
      <c r="Q5" s="224">
        <f>'PRODUCTION LIST READY WOOD'!Q9</f>
        <v>0</v>
      </c>
      <c r="R5" s="45" t="e">
        <f>'READY GRP'!#REF!*SUM('PACKING LIST READY WOOD'!D5:I5)</f>
        <v>#REF!</v>
      </c>
    </row>
    <row r="6" spans="1:18" ht="23.25" customHeight="1">
      <c r="B6" s="28" t="str">
        <f>'Ready Wood'!D12</f>
        <v>bakery</v>
      </c>
      <c r="C6" s="28" t="s">
        <v>21</v>
      </c>
      <c r="D6" s="223" t="str">
        <f>'PRODUCTION LIST READY WOOD'!D10</f>
        <v/>
      </c>
      <c r="E6" s="223" t="str">
        <f>'PRODUCTION LIST READY WOOD'!E10</f>
        <v/>
      </c>
      <c r="F6" s="223" t="str">
        <f>'PRODUCTION LIST READY WOOD'!F10</f>
        <v/>
      </c>
      <c r="G6" s="223" t="str">
        <f>'PRODUCTION LIST READY WOOD'!G10</f>
        <v/>
      </c>
      <c r="H6" s="223" t="str">
        <f>'PRODUCTION LIST READY WOOD'!H10</f>
        <v/>
      </c>
      <c r="I6" s="223" t="str">
        <f>'PRODUCTION LIST READY WOOD'!I10</f>
        <v/>
      </c>
      <c r="J6" s="223" t="str">
        <f>'PRODUCTION LIST READY WOOD'!J10</f>
        <v/>
      </c>
      <c r="K6" s="223" t="str">
        <f>'PRODUCTION LIST READY WOOD'!K10</f>
        <v/>
      </c>
      <c r="L6" s="223" t="str">
        <f>'PRODUCTION LIST READY WOOD'!L10</f>
        <v/>
      </c>
      <c r="M6" s="223" t="str">
        <f>'PRODUCTION LIST READY WOOD'!M10</f>
        <v/>
      </c>
      <c r="N6" s="223" t="str">
        <f>'PRODUCTION LIST READY WOOD'!N10</f>
        <v/>
      </c>
      <c r="O6" s="223" t="str">
        <f>'PRODUCTION LIST READY WOOD'!O10</f>
        <v/>
      </c>
      <c r="P6" s="223" t="str">
        <f>'PRODUCTION LIST READY WOOD'!P10</f>
        <v/>
      </c>
      <c r="Q6" s="224">
        <f>'PRODUCTION LIST READY WOOD'!Q10</f>
        <v>0</v>
      </c>
      <c r="R6" s="45" t="e">
        <f>'READY GRP'!#REF!*SUM('PACKING LIST READY WOOD'!D6:I6)</f>
        <v>#REF!</v>
      </c>
    </row>
    <row r="7" spans="1:18" ht="23.25" customHeight="1">
      <c r="B7" s="28" t="str">
        <f>'Ready Wood'!D13</f>
        <v>library</v>
      </c>
      <c r="C7" s="28" t="s">
        <v>21</v>
      </c>
      <c r="D7" s="223" t="str">
        <f>'PRODUCTION LIST READY WOOD'!D11</f>
        <v/>
      </c>
      <c r="E7" s="223" t="str">
        <f>'PRODUCTION LIST READY WOOD'!E11</f>
        <v/>
      </c>
      <c r="F7" s="223" t="str">
        <f>'PRODUCTION LIST READY WOOD'!F11</f>
        <v/>
      </c>
      <c r="G7" s="223" t="str">
        <f>'PRODUCTION LIST READY WOOD'!G11</f>
        <v/>
      </c>
      <c r="H7" s="223" t="str">
        <f>'PRODUCTION LIST READY WOOD'!H11</f>
        <v/>
      </c>
      <c r="I7" s="223" t="str">
        <f>'PRODUCTION LIST READY WOOD'!I11</f>
        <v/>
      </c>
      <c r="J7" s="223" t="str">
        <f>'PRODUCTION LIST READY WOOD'!J11</f>
        <v/>
      </c>
      <c r="K7" s="223" t="str">
        <f>'PRODUCTION LIST READY WOOD'!K11</f>
        <v/>
      </c>
      <c r="L7" s="223" t="str">
        <f>'PRODUCTION LIST READY WOOD'!L11</f>
        <v/>
      </c>
      <c r="M7" s="223" t="str">
        <f>'PRODUCTION LIST READY WOOD'!M11</f>
        <v/>
      </c>
      <c r="N7" s="223" t="str">
        <f>'PRODUCTION LIST READY WOOD'!N11</f>
        <v/>
      </c>
      <c r="O7" s="223" t="str">
        <f>'PRODUCTION LIST READY WOOD'!O11</f>
        <v/>
      </c>
      <c r="P7" s="223" t="str">
        <f>'PRODUCTION LIST READY WOOD'!P11</f>
        <v/>
      </c>
      <c r="Q7" s="224">
        <f>'PRODUCTION LIST READY WOOD'!Q11</f>
        <v>0</v>
      </c>
      <c r="R7" s="45" t="e">
        <f>'READY GRP'!#REF!*SUM('PACKING LIST READY WOOD'!D7:I7)</f>
        <v>#REF!</v>
      </c>
    </row>
    <row r="8" spans="1:18" ht="23.25" customHeight="1">
      <c r="B8" s="28" t="str">
        <f>'Ready Wood'!D14</f>
        <v>gallery</v>
      </c>
      <c r="C8" s="28" t="s">
        <v>21</v>
      </c>
      <c r="D8" s="223" t="str">
        <f>'PRODUCTION LIST READY WOOD'!D12</f>
        <v/>
      </c>
      <c r="E8" s="223" t="str">
        <f>'PRODUCTION LIST READY WOOD'!E12</f>
        <v/>
      </c>
      <c r="F8" s="223" t="str">
        <f>'PRODUCTION LIST READY WOOD'!F12</f>
        <v/>
      </c>
      <c r="G8" s="223" t="str">
        <f>'PRODUCTION LIST READY WOOD'!G12</f>
        <v/>
      </c>
      <c r="H8" s="223" t="str">
        <f>'PRODUCTION LIST READY WOOD'!H12</f>
        <v/>
      </c>
      <c r="I8" s="223" t="str">
        <f>'PRODUCTION LIST READY WOOD'!I12</f>
        <v/>
      </c>
      <c r="J8" s="223" t="str">
        <f>'PRODUCTION LIST READY WOOD'!J12</f>
        <v/>
      </c>
      <c r="K8" s="223" t="str">
        <f>'PRODUCTION LIST READY WOOD'!K12</f>
        <v/>
      </c>
      <c r="L8" s="223" t="str">
        <f>'PRODUCTION LIST READY WOOD'!L12</f>
        <v/>
      </c>
      <c r="M8" s="223" t="str">
        <f>'PRODUCTION LIST READY WOOD'!M12</f>
        <v/>
      </c>
      <c r="N8" s="223" t="str">
        <f>'PRODUCTION LIST READY WOOD'!N12</f>
        <v/>
      </c>
      <c r="O8" s="223" t="str">
        <f>'PRODUCTION LIST READY WOOD'!O12</f>
        <v/>
      </c>
      <c r="P8" s="223" t="str">
        <f>'PRODUCTION LIST READY WOOD'!P12</f>
        <v/>
      </c>
      <c r="Q8" s="224">
        <f>'PRODUCTION LIST READY WOOD'!Q12</f>
        <v>0</v>
      </c>
      <c r="R8" s="45" t="e">
        <f>'READY GRP'!#REF!*SUM('PACKING LIST READY WOOD'!D8:I8)</f>
        <v>#REF!</v>
      </c>
    </row>
    <row r="9" spans="1:18" ht="23.25" customHeight="1">
      <c r="B9" s="28" t="str">
        <f>'Ready Wood'!D15</f>
        <v>palace</v>
      </c>
      <c r="C9" s="28" t="s">
        <v>21</v>
      </c>
      <c r="D9" s="223" t="str">
        <f>'PRODUCTION LIST READY WOOD'!D13</f>
        <v/>
      </c>
      <c r="E9" s="223" t="str">
        <f>'PRODUCTION LIST READY WOOD'!E13</f>
        <v/>
      </c>
      <c r="F9" s="223" t="str">
        <f>'PRODUCTION LIST READY WOOD'!F13</f>
        <v/>
      </c>
      <c r="G9" s="223" t="str">
        <f>'PRODUCTION LIST READY WOOD'!G13</f>
        <v/>
      </c>
      <c r="H9" s="223" t="str">
        <f>'PRODUCTION LIST READY WOOD'!H13</f>
        <v/>
      </c>
      <c r="I9" s="223" t="str">
        <f>'PRODUCTION LIST READY WOOD'!I13</f>
        <v/>
      </c>
      <c r="J9" s="223" t="str">
        <f>'PRODUCTION LIST READY WOOD'!J13</f>
        <v/>
      </c>
      <c r="K9" s="223" t="str">
        <f>'PRODUCTION LIST READY WOOD'!K13</f>
        <v/>
      </c>
      <c r="L9" s="223" t="str">
        <f>'PRODUCTION LIST READY WOOD'!L13</f>
        <v/>
      </c>
      <c r="M9" s="223" t="str">
        <f>'PRODUCTION LIST READY WOOD'!M13</f>
        <v/>
      </c>
      <c r="N9" s="223" t="str">
        <f>'PRODUCTION LIST READY WOOD'!N13</f>
        <v/>
      </c>
      <c r="O9" s="223" t="str">
        <f>'PRODUCTION LIST READY WOOD'!O13</f>
        <v/>
      </c>
      <c r="P9" s="223" t="str">
        <f>'PRODUCTION LIST READY WOOD'!P13</f>
        <v/>
      </c>
      <c r="Q9" s="224">
        <f>'PRODUCTION LIST READY WOOD'!Q13</f>
        <v>0</v>
      </c>
      <c r="R9" s="45" t="e">
        <f>'READY GRP'!#REF!*SUM('PACKING LIST READY WOOD'!D9:I9)</f>
        <v>#REF!</v>
      </c>
    </row>
    <row r="10" spans="1:18" ht="23.25" customHeight="1">
      <c r="B10" s="28" t="str">
        <f>'Ready Wood'!D16</f>
        <v>pool</v>
      </c>
      <c r="C10" s="28" t="s">
        <v>21</v>
      </c>
      <c r="D10" s="223" t="str">
        <f>'PRODUCTION LIST READY WOOD'!D14</f>
        <v/>
      </c>
      <c r="E10" s="223" t="str">
        <f>'PRODUCTION LIST READY WOOD'!E14</f>
        <v/>
      </c>
      <c r="F10" s="223" t="str">
        <f>'PRODUCTION LIST READY WOOD'!F14</f>
        <v/>
      </c>
      <c r="G10" s="223" t="str">
        <f>'PRODUCTION LIST READY WOOD'!G14</f>
        <v/>
      </c>
      <c r="H10" s="223" t="str">
        <f>'PRODUCTION LIST READY WOOD'!H14</f>
        <v/>
      </c>
      <c r="I10" s="223" t="str">
        <f>'PRODUCTION LIST READY WOOD'!I14</f>
        <v/>
      </c>
      <c r="J10" s="223" t="str">
        <f>'PRODUCTION LIST READY WOOD'!J14</f>
        <v/>
      </c>
      <c r="K10" s="223" t="str">
        <f>'PRODUCTION LIST READY WOOD'!K14</f>
        <v/>
      </c>
      <c r="L10" s="223" t="str">
        <f>'PRODUCTION LIST READY WOOD'!L14</f>
        <v/>
      </c>
      <c r="M10" s="223" t="str">
        <f>'PRODUCTION LIST READY WOOD'!M14</f>
        <v/>
      </c>
      <c r="N10" s="223" t="str">
        <f>'PRODUCTION LIST READY WOOD'!N14</f>
        <v/>
      </c>
      <c r="O10" s="223" t="str">
        <f>'PRODUCTION LIST READY WOOD'!O14</f>
        <v/>
      </c>
      <c r="P10" s="223" t="str">
        <f>'PRODUCTION LIST READY WOOD'!P14</f>
        <v/>
      </c>
      <c r="Q10" s="224">
        <f>'PRODUCTION LIST READY WOOD'!Q14</f>
        <v>0</v>
      </c>
      <c r="R10" s="45" t="e">
        <f>'READY GRP'!#REF!*SUM('PACKING LIST READY WOOD'!D10:I10)</f>
        <v>#REF!</v>
      </c>
    </row>
    <row r="11" spans="1:18" ht="23.25" customHeight="1">
      <c r="B11" s="28" t="str">
        <f>'Ready Wood'!D17</f>
        <v>bank</v>
      </c>
      <c r="C11" s="28" t="s">
        <v>21</v>
      </c>
      <c r="D11" s="223" t="str">
        <f>'PRODUCTION LIST READY WOOD'!D15</f>
        <v/>
      </c>
      <c r="E11" s="223" t="str">
        <f>'PRODUCTION LIST READY WOOD'!E15</f>
        <v/>
      </c>
      <c r="F11" s="223" t="str">
        <f>'PRODUCTION LIST READY WOOD'!F15</f>
        <v/>
      </c>
      <c r="G11" s="223" t="str">
        <f>'PRODUCTION LIST READY WOOD'!G15</f>
        <v/>
      </c>
      <c r="H11" s="223" t="str">
        <f>'PRODUCTION LIST READY WOOD'!H15</f>
        <v/>
      </c>
      <c r="I11" s="223" t="str">
        <f>'PRODUCTION LIST READY WOOD'!I15</f>
        <v/>
      </c>
      <c r="J11" s="223" t="str">
        <f>'PRODUCTION LIST READY WOOD'!J15</f>
        <v/>
      </c>
      <c r="K11" s="223" t="str">
        <f>'PRODUCTION LIST READY WOOD'!K15</f>
        <v/>
      </c>
      <c r="L11" s="223" t="str">
        <f>'PRODUCTION LIST READY WOOD'!L15</f>
        <v/>
      </c>
      <c r="M11" s="223" t="str">
        <f>'PRODUCTION LIST READY WOOD'!M15</f>
        <v/>
      </c>
      <c r="N11" s="223" t="str">
        <f>'PRODUCTION LIST READY WOOD'!N15</f>
        <v/>
      </c>
      <c r="O11" s="223" t="str">
        <f>'PRODUCTION LIST READY WOOD'!O15</f>
        <v/>
      </c>
      <c r="P11" s="223" t="str">
        <f>'PRODUCTION LIST READY WOOD'!P15</f>
        <v/>
      </c>
      <c r="Q11" s="224">
        <f>'PRODUCTION LIST READY WOOD'!Q15</f>
        <v>0</v>
      </c>
      <c r="R11" s="45" t="e">
        <f>'READY GRP'!#REF!*SUM('PACKING LIST READY WOOD'!D11:I11)</f>
        <v>#REF!</v>
      </c>
    </row>
    <row r="12" spans="1:18" ht="23.25" customHeight="1">
      <c r="B12" s="28" t="str">
        <f>'Ready Wood'!D18</f>
        <v>plaza</v>
      </c>
      <c r="C12" s="28" t="s">
        <v>21</v>
      </c>
      <c r="D12" s="223" t="str">
        <f>'PRODUCTION LIST READY WOOD'!D16</f>
        <v/>
      </c>
      <c r="E12" s="223" t="str">
        <f>'PRODUCTION LIST READY WOOD'!E16</f>
        <v/>
      </c>
      <c r="F12" s="223" t="str">
        <f>'PRODUCTION LIST READY WOOD'!F16</f>
        <v/>
      </c>
      <c r="G12" s="223" t="str">
        <f>'PRODUCTION LIST READY WOOD'!G16</f>
        <v/>
      </c>
      <c r="H12" s="223" t="str">
        <f>'PRODUCTION LIST READY WOOD'!H16</f>
        <v/>
      </c>
      <c r="I12" s="223" t="str">
        <f>'PRODUCTION LIST READY WOOD'!I16</f>
        <v/>
      </c>
      <c r="J12" s="223" t="str">
        <f>'PRODUCTION LIST READY WOOD'!J16</f>
        <v/>
      </c>
      <c r="K12" s="223" t="str">
        <f>'PRODUCTION LIST READY WOOD'!K16</f>
        <v/>
      </c>
      <c r="L12" s="223" t="str">
        <f>'PRODUCTION LIST READY WOOD'!L16</f>
        <v/>
      </c>
      <c r="M12" s="223" t="str">
        <f>'PRODUCTION LIST READY WOOD'!M16</f>
        <v/>
      </c>
      <c r="N12" s="223" t="str">
        <f>'PRODUCTION LIST READY WOOD'!N16</f>
        <v/>
      </c>
      <c r="O12" s="223" t="str">
        <f>'PRODUCTION LIST READY WOOD'!O16</f>
        <v/>
      </c>
      <c r="P12" s="223" t="str">
        <f>'PRODUCTION LIST READY WOOD'!P16</f>
        <v/>
      </c>
      <c r="Q12" s="224">
        <f>'PRODUCTION LIST READY WOOD'!Q16</f>
        <v>0</v>
      </c>
      <c r="R12" s="45" t="e">
        <f>'READY GRP'!#REF!*SUM('PACKING LIST READY WOOD'!D12:I12)</f>
        <v>#REF!</v>
      </c>
    </row>
    <row r="13" spans="1:18" ht="23.25" customHeight="1">
      <c r="B13" s="28" t="str">
        <f>'Ready Wood'!D19</f>
        <v>stadium</v>
      </c>
      <c r="C13" s="28" t="s">
        <v>21</v>
      </c>
      <c r="D13" s="223" t="str">
        <f>'PRODUCTION LIST READY WOOD'!D17</f>
        <v/>
      </c>
      <c r="E13" s="223" t="str">
        <f>'PRODUCTION LIST READY WOOD'!E17</f>
        <v/>
      </c>
      <c r="F13" s="223" t="str">
        <f>'PRODUCTION LIST READY WOOD'!F17</f>
        <v/>
      </c>
      <c r="G13" s="223" t="str">
        <f>'PRODUCTION LIST READY WOOD'!G17</f>
        <v/>
      </c>
      <c r="H13" s="223" t="str">
        <f>'PRODUCTION LIST READY WOOD'!H17</f>
        <v/>
      </c>
      <c r="I13" s="223" t="str">
        <f>'PRODUCTION LIST READY WOOD'!I17</f>
        <v/>
      </c>
      <c r="J13" s="223" t="str">
        <f>'PRODUCTION LIST READY WOOD'!J17</f>
        <v/>
      </c>
      <c r="K13" s="223" t="str">
        <f>'PRODUCTION LIST READY WOOD'!K17</f>
        <v/>
      </c>
      <c r="L13" s="223" t="str">
        <f>'PRODUCTION LIST READY WOOD'!L17</f>
        <v/>
      </c>
      <c r="M13" s="223" t="str">
        <f>'PRODUCTION LIST READY WOOD'!M17</f>
        <v/>
      </c>
      <c r="N13" s="223" t="str">
        <f>'PRODUCTION LIST READY WOOD'!N17</f>
        <v/>
      </c>
      <c r="O13" s="223" t="str">
        <f>'PRODUCTION LIST READY WOOD'!O17</f>
        <v/>
      </c>
      <c r="P13" s="223" t="str">
        <f>'PRODUCTION LIST READY WOOD'!P17</f>
        <v/>
      </c>
      <c r="Q13" s="224">
        <f>'PRODUCTION LIST READY WOOD'!Q17</f>
        <v>0</v>
      </c>
      <c r="R13" s="45" t="e">
        <f>'READY GRP'!#REF!*SUM('PACKING LIST READY WOOD'!D13:I13)</f>
        <v>#REF!</v>
      </c>
    </row>
    <row r="15" spans="1:18" ht="23.25" customHeight="1">
      <c r="B15" s="2"/>
      <c r="C15" s="2"/>
    </row>
    <row r="16" spans="1:18" ht="23.25" customHeight="1">
      <c r="B16" s="22" t="s">
        <v>52</v>
      </c>
      <c r="C16" s="44"/>
      <c r="D16" s="44"/>
      <c r="F16" s="24" t="s">
        <v>55</v>
      </c>
      <c r="G16" s="44"/>
      <c r="H16" s="44"/>
      <c r="I16" s="44"/>
    </row>
    <row r="17" spans="2:9" ht="23.25" customHeight="1">
      <c r="B17" s="22" t="s">
        <v>54</v>
      </c>
      <c r="C17" s="23"/>
      <c r="D17" s="23"/>
      <c r="F17" s="24" t="s">
        <v>53</v>
      </c>
      <c r="G17" s="23"/>
      <c r="H17" s="23"/>
      <c r="I17" s="23"/>
    </row>
    <row r="18" spans="2:9" ht="23.25" customHeight="1">
      <c r="B18"/>
      <c r="C18" s="2"/>
      <c r="F18" s="24" t="s">
        <v>56</v>
      </c>
      <c r="G18" s="23"/>
      <c r="H18" s="44"/>
      <c r="I18" s="44"/>
    </row>
  </sheetData>
  <sheetProtection selectLockedCells="1" selectUnlockedCells="1"/>
  <autoFilter ref="Q3:Q13" xr:uid="{DFBFDA81-F110-874D-8055-EBDB4A3534EE}"/>
  <mergeCells count="3">
    <mergeCell ref="B1:G1"/>
    <mergeCell ref="J1:L1"/>
    <mergeCell ref="B2:H2"/>
  </mergeCells>
  <pageMargins left="0.25" right="0.25" top="0.75" bottom="0.75" header="0.3" footer="0.3"/>
  <pageSetup paperSize="9" orientation="portrait" horizontalDpi="4294967292" verticalDpi="4294967292" r:id="rId1"/>
  <headerFooter alignWithMargins="0">
    <firstHeader>&amp;LPACKING LIST - 360 VOLUMES&amp;R&amp;G</firstHeader>
    <firstFooter>&amp;CStran &amp;P od &amp;N</first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List8">
    <tabColor theme="8" tint="0.59999389629810485"/>
  </sheetPr>
  <dimension ref="A6:M35"/>
  <sheetViews>
    <sheetView topLeftCell="A3" zoomScale="73" workbookViewId="0">
      <selection activeCell="K51" sqref="K51"/>
    </sheetView>
  </sheetViews>
  <sheetFormatPr defaultColWidth="11" defaultRowHeight="15.6"/>
  <cols>
    <col min="2" max="2" width="12" style="3" customWidth="1"/>
    <col min="3" max="3" width="12.69921875" style="3" customWidth="1"/>
    <col min="4" max="4" width="11" style="4" customWidth="1"/>
    <col min="5" max="6" width="11" style="3" customWidth="1"/>
    <col min="7" max="7" width="11" style="4" customWidth="1"/>
    <col min="8" max="8" width="11" style="4"/>
    <col min="9" max="9" width="11" style="3"/>
    <col min="10" max="10" width="11" style="4"/>
  </cols>
  <sheetData>
    <row r="6" spans="1:13" ht="16.2" thickBot="1"/>
    <row r="7" spans="1:13" ht="16.2" thickBot="1">
      <c r="A7" s="1"/>
      <c r="B7" s="5" t="s">
        <v>22</v>
      </c>
      <c r="C7" s="6" t="s">
        <v>23</v>
      </c>
      <c r="D7" s="7" t="s">
        <v>24</v>
      </c>
      <c r="E7" s="5" t="s">
        <v>25</v>
      </c>
      <c r="F7" s="6" t="s">
        <v>26</v>
      </c>
      <c r="G7" s="8" t="s">
        <v>31</v>
      </c>
      <c r="H7" s="7" t="s">
        <v>32</v>
      </c>
      <c r="I7" s="6" t="s">
        <v>33</v>
      </c>
      <c r="J7" s="8" t="s">
        <v>34</v>
      </c>
      <c r="K7" s="15" t="s">
        <v>36</v>
      </c>
      <c r="L7" s="15" t="s">
        <v>37</v>
      </c>
      <c r="M7" s="50" t="s">
        <v>107</v>
      </c>
    </row>
    <row r="8" spans="1:13" ht="29.25" customHeight="1" thickBot="1">
      <c r="A8" s="14" t="s">
        <v>11</v>
      </c>
      <c r="B8" s="13" t="e">
        <f>SUM(B9:B9487)</f>
        <v>#REF!</v>
      </c>
      <c r="C8" s="12" t="e">
        <f>SUM(C9:C9487)</f>
        <v>#REF!</v>
      </c>
      <c r="D8" s="12" t="e">
        <f>SUM(D9:D9487)</f>
        <v>#REF!</v>
      </c>
      <c r="E8" s="12" t="e">
        <f>SUM(E9:E9487)</f>
        <v>#REF!</v>
      </c>
      <c r="F8" s="12" t="e">
        <f>SUM(F9:F9487)</f>
        <v>#REF!</v>
      </c>
      <c r="G8" s="12" t="e">
        <f>SUM(G9:G9487)/1000</f>
        <v>#REF!</v>
      </c>
      <c r="H8" s="12" t="e">
        <f>SUM(H9:H9487)/1000</f>
        <v>#REF!</v>
      </c>
      <c r="I8" s="12" t="e">
        <f>SUM(I9:I9487)/1000</f>
        <v>#REF!</v>
      </c>
      <c r="J8" s="12" t="e">
        <f>SUM(J9:J9487)/1000</f>
        <v>#REF!</v>
      </c>
      <c r="K8" s="12" t="e">
        <f>SUM(K9:K35)</f>
        <v>#REF!</v>
      </c>
      <c r="L8" s="12" t="e">
        <f>SUM(L9:L9487)</f>
        <v>#REF!</v>
      </c>
      <c r="M8" s="12" t="e">
        <f>SUM(M9:M9487)</f>
        <v>#REF!</v>
      </c>
    </row>
    <row r="9" spans="1:13">
      <c r="A9" s="1" t="str">
        <f>'READY GRP'!E23</f>
        <v>RE-TOKYO-DT</v>
      </c>
      <c r="B9" s="9" t="e">
        <f>SUM('READY GRP'!O23:V23)*'READY GRP'!#REF!</f>
        <v>#REF!</v>
      </c>
      <c r="C9" s="10" t="e">
        <f>SUM('READY GRP'!O23:T23)*'READY GRP'!#REF!</f>
        <v>#REF!</v>
      </c>
      <c r="D9" s="11" t="e">
        <f>SUM('READY GRP'!O23:T23)*'READY GRP'!#REF!</f>
        <v>#REF!</v>
      </c>
      <c r="E9" s="11" t="e">
        <f>SUM('READY GRP'!O23:T23)*'READY GRP'!#REF!</f>
        <v>#REF!</v>
      </c>
      <c r="F9" s="11" t="e">
        <f>SUM('READY GRP'!O23:T23)*'READY GRP'!#REF!</f>
        <v>#REF!</v>
      </c>
      <c r="G9" s="11" t="e">
        <f>SUM('READY GRP'!O23:AB23)*'READY GRP'!#REF!</f>
        <v>#REF!</v>
      </c>
      <c r="H9" s="11" t="e">
        <f>SUM('READY GRP'!O23:AB23)*'READY GRP'!#REF!</f>
        <v>#REF!</v>
      </c>
      <c r="I9" s="11" t="e">
        <f>SUM('READY GRP'!O23:AB23)*'READY GRP'!#REF!</f>
        <v>#REF!</v>
      </c>
      <c r="J9" s="11" t="e">
        <f>SUM('READY GRP'!O23:AB23)*'READY GRP'!#REF!</f>
        <v>#REF!</v>
      </c>
      <c r="K9" s="11" t="e">
        <f>'READY GRP'!#REF!</f>
        <v>#REF!</v>
      </c>
      <c r="L9" s="11">
        <f>'READY GRP'!L23*SUM('READY GRP'!O23:AB23)</f>
        <v>0</v>
      </c>
      <c r="M9" s="51"/>
    </row>
    <row r="10" spans="1:13">
      <c r="A10" s="1" t="str">
        <f>'READY GRP'!E24</f>
        <v>RE-CHONGQING-DT</v>
      </c>
      <c r="B10" s="9" t="e">
        <f>SUM('READY GRP'!O24:V24)*'READY GRP'!#REF!</f>
        <v>#REF!</v>
      </c>
      <c r="C10" s="10" t="e">
        <f>SUM('READY GRP'!O24:T24)*'READY GRP'!#REF!</f>
        <v>#REF!</v>
      </c>
      <c r="D10" s="11" t="e">
        <f>SUM('READY GRP'!O24:T24)*'READY GRP'!#REF!</f>
        <v>#REF!</v>
      </c>
      <c r="E10" s="11" t="e">
        <f>SUM('READY GRP'!O24:T24)*'READY GRP'!#REF!</f>
        <v>#REF!</v>
      </c>
      <c r="F10" s="11" t="e">
        <f>SUM('READY GRP'!O24:T24)*'READY GRP'!#REF!</f>
        <v>#REF!</v>
      </c>
      <c r="G10" s="11" t="e">
        <f>SUM('READY GRP'!O24:AB24)*'READY GRP'!#REF!</f>
        <v>#REF!</v>
      </c>
      <c r="H10" s="11" t="e">
        <f>SUM('READY GRP'!O24:AB24)*'READY GRP'!#REF!</f>
        <v>#REF!</v>
      </c>
      <c r="I10" s="11" t="e">
        <f>SUM('READY GRP'!O24:AB24)*'READY GRP'!#REF!</f>
        <v>#REF!</v>
      </c>
      <c r="J10" s="11" t="e">
        <f>SUM('READY GRP'!O24:AB24)*'READY GRP'!#REF!</f>
        <v>#REF!</v>
      </c>
      <c r="K10" s="11" t="e">
        <f>'READY GRP'!#REF!</f>
        <v>#REF!</v>
      </c>
      <c r="L10" s="11">
        <f>'READY GRP'!L24*SUM('READY GRP'!O24:AB24)</f>
        <v>0</v>
      </c>
      <c r="M10" s="51"/>
    </row>
    <row r="11" spans="1:13">
      <c r="A11" s="1" t="str">
        <f>'READY GRP'!E25</f>
        <v>RE-CAPE TOWN-DT</v>
      </c>
      <c r="B11" s="9" t="e">
        <f>SUM('READY GRP'!O25:V25)*'READY GRP'!#REF!</f>
        <v>#REF!</v>
      </c>
      <c r="C11" s="10" t="e">
        <f>SUM('READY GRP'!O25:T25)*'READY GRP'!#REF!</f>
        <v>#REF!</v>
      </c>
      <c r="D11" s="11" t="e">
        <f>SUM('READY GRP'!O25:T25)*'READY GRP'!#REF!</f>
        <v>#REF!</v>
      </c>
      <c r="E11" s="11" t="e">
        <f>SUM('READY GRP'!O25:T25)*'READY GRP'!#REF!</f>
        <v>#REF!</v>
      </c>
      <c r="F11" s="11" t="e">
        <f>SUM('READY GRP'!O25:T25)*'READY GRP'!#REF!</f>
        <v>#REF!</v>
      </c>
      <c r="G11" s="11" t="e">
        <f>SUM('READY GRP'!O25:AB25)*'READY GRP'!#REF!</f>
        <v>#REF!</v>
      </c>
      <c r="H11" s="11" t="e">
        <f>SUM('READY GRP'!O25:AB25)*'READY GRP'!#REF!</f>
        <v>#REF!</v>
      </c>
      <c r="I11" s="11" t="e">
        <f>SUM('READY GRP'!O25:AB25)*'READY GRP'!#REF!</f>
        <v>#REF!</v>
      </c>
      <c r="J11" s="11" t="e">
        <f>SUM('READY GRP'!O25:AB25)*'READY GRP'!#REF!</f>
        <v>#REF!</v>
      </c>
      <c r="K11" s="11" t="e">
        <f>'READY GRP'!#REF!</f>
        <v>#REF!</v>
      </c>
      <c r="L11" s="11">
        <f>'READY GRP'!L25*SUM('READY GRP'!O25:AB25)</f>
        <v>0</v>
      </c>
      <c r="M11" s="51"/>
    </row>
    <row r="12" spans="1:13">
      <c r="A12" s="1" t="str">
        <f>'READY GRP'!E26</f>
        <v>RE-RIO-DT</v>
      </c>
      <c r="B12" s="9" t="e">
        <f>SUM('READY GRP'!O26:V26)*'READY GRP'!#REF!</f>
        <v>#REF!</v>
      </c>
      <c r="C12" s="10" t="e">
        <f>SUM('READY GRP'!O26:T26)*'READY GRP'!#REF!</f>
        <v>#REF!</v>
      </c>
      <c r="D12" s="11" t="e">
        <f>SUM('READY GRP'!O26:T26)*'READY GRP'!#REF!</f>
        <v>#REF!</v>
      </c>
      <c r="E12" s="11" t="e">
        <f>SUM('READY GRP'!O26:T26)*'READY GRP'!#REF!</f>
        <v>#REF!</v>
      </c>
      <c r="F12" s="11" t="e">
        <f>SUM('READY GRP'!O26:T26)*'READY GRP'!#REF!</f>
        <v>#REF!</v>
      </c>
      <c r="G12" s="11" t="e">
        <f>SUM('READY GRP'!O26:AB26)*'READY GRP'!#REF!</f>
        <v>#REF!</v>
      </c>
      <c r="H12" s="11" t="e">
        <f>SUM('READY GRP'!O26:AB26)*'READY GRP'!#REF!</f>
        <v>#REF!</v>
      </c>
      <c r="I12" s="11" t="e">
        <f>SUM('READY GRP'!O26:AB26)*'READY GRP'!#REF!</f>
        <v>#REF!</v>
      </c>
      <c r="J12" s="11" t="e">
        <f>SUM('READY GRP'!O26:AB26)*'READY GRP'!#REF!</f>
        <v>#REF!</v>
      </c>
      <c r="K12" s="11" t="e">
        <f>'READY GRP'!#REF!</f>
        <v>#REF!</v>
      </c>
      <c r="L12" s="11">
        <f>'READY GRP'!L26*SUM('READY GRP'!O26:AB26)</f>
        <v>0</v>
      </c>
      <c r="M12" s="51"/>
    </row>
    <row r="13" spans="1:13">
      <c r="A13" s="1" t="str">
        <f>'READY GRP'!E27</f>
        <v>RE-BARCELONA-DT</v>
      </c>
      <c r="B13" s="9" t="e">
        <f>SUM('READY GRP'!O27:V27)*'READY GRP'!#REF!</f>
        <v>#REF!</v>
      </c>
      <c r="C13" s="10" t="e">
        <f>SUM('READY GRP'!O28:T28)*'READY GRP'!#REF!</f>
        <v>#REF!</v>
      </c>
      <c r="D13" s="11" t="e">
        <f>SUM('READY GRP'!O28:T28)*'READY GRP'!#REF!</f>
        <v>#REF!</v>
      </c>
      <c r="E13" s="11" t="e">
        <f>SUM('READY GRP'!O28:T28)*'READY GRP'!#REF!</f>
        <v>#REF!</v>
      </c>
      <c r="F13" s="11" t="e">
        <f>SUM('READY GRP'!O28:T28)*'READY GRP'!#REF!</f>
        <v>#REF!</v>
      </c>
      <c r="G13" s="11" t="e">
        <f>SUM('READY GRP'!O27:AB27)*'READY GRP'!#REF!</f>
        <v>#REF!</v>
      </c>
      <c r="H13" s="11" t="e">
        <f>SUM('READY GRP'!O27:AB27)*'READY GRP'!#REF!</f>
        <v>#REF!</v>
      </c>
      <c r="I13" s="11" t="e">
        <f>SUM('READY GRP'!O27:AB27)*'READY GRP'!#REF!</f>
        <v>#REF!</v>
      </c>
      <c r="J13" s="11" t="e">
        <f>SUM('READY GRP'!O27:AB27)*'READY GRP'!#REF!</f>
        <v>#REF!</v>
      </c>
      <c r="K13" s="11" t="e">
        <f>'READY GRP'!#REF!</f>
        <v>#REF!</v>
      </c>
      <c r="L13" s="11">
        <f>'READY GRP'!L27*SUM('READY GRP'!O27:AB27)</f>
        <v>0</v>
      </c>
      <c r="M13" s="52"/>
    </row>
    <row r="14" spans="1:13">
      <c r="A14" s="1" t="str">
        <f>'READY GRP'!E28</f>
        <v>RE-SYDNEY-DT</v>
      </c>
      <c r="B14" s="9" t="e">
        <f>SUM('READY GRP'!O28:V28)*'READY GRP'!#REF!</f>
        <v>#REF!</v>
      </c>
      <c r="C14" s="10" t="e">
        <f>SUM('READY GRP'!O30:T30)*'READY GRP'!#REF!</f>
        <v>#REF!</v>
      </c>
      <c r="D14" s="11" t="e">
        <f>SUM('READY GRP'!O30:T30)*'READY GRP'!#REF!</f>
        <v>#REF!</v>
      </c>
      <c r="E14" s="11" t="e">
        <f>SUM('READY GRP'!O30:T30)*'READY GRP'!#REF!</f>
        <v>#REF!</v>
      </c>
      <c r="F14" s="11" t="e">
        <f>SUM('READY GRP'!O30:T30)*'READY GRP'!#REF!</f>
        <v>#REF!</v>
      </c>
      <c r="G14" s="11" t="e">
        <f>SUM('READY GRP'!O28:AB28)*'READY GRP'!#REF!</f>
        <v>#REF!</v>
      </c>
      <c r="H14" s="11" t="e">
        <f>SUM('READY GRP'!O28:AB28)*'READY GRP'!#REF!</f>
        <v>#REF!</v>
      </c>
      <c r="I14" s="11" t="e">
        <f>SUM('READY GRP'!O28:AB28)*'READY GRP'!#REF!</f>
        <v>#REF!</v>
      </c>
      <c r="J14" s="11" t="e">
        <f>SUM('READY GRP'!O28:AB28)*'READY GRP'!#REF!</f>
        <v>#REF!</v>
      </c>
      <c r="K14" s="11" t="e">
        <f>'READY GRP'!#REF!</f>
        <v>#REF!</v>
      </c>
      <c r="L14" s="11">
        <f>'READY GRP'!L28*SUM('READY GRP'!O28:AB28)</f>
        <v>0</v>
      </c>
      <c r="M14" s="53"/>
    </row>
    <row r="15" spans="1:13">
      <c r="A15" s="1" t="str">
        <f>'READY GRP'!E29</f>
        <v>RE-NYC-DT</v>
      </c>
      <c r="B15" s="9" t="e">
        <f>SUM('READY GRP'!O29:V29)*'READY GRP'!#REF!</f>
        <v>#REF!</v>
      </c>
      <c r="C15" s="10" t="e">
        <f>SUM('READY GRP'!O32:T32)*'READY GRP'!#REF!</f>
        <v>#REF!</v>
      </c>
      <c r="D15" s="11" t="e">
        <f>SUM('READY GRP'!O32:T32)*'READY GRP'!#REF!</f>
        <v>#REF!</v>
      </c>
      <c r="E15" s="11" t="e">
        <f>SUM('READY GRP'!O32:T32)*'READY GRP'!#REF!</f>
        <v>#REF!</v>
      </c>
      <c r="F15" s="11" t="e">
        <f>SUM('READY GRP'!O32:T32)*'READY GRP'!#REF!</f>
        <v>#REF!</v>
      </c>
      <c r="G15" s="11" t="e">
        <f>SUM('READY GRP'!O29:AB29)*'READY GRP'!#REF!</f>
        <v>#REF!</v>
      </c>
      <c r="H15" s="11" t="e">
        <f>SUM('READY GRP'!O29:AB29)*'READY GRP'!#REF!</f>
        <v>#REF!</v>
      </c>
      <c r="I15" s="11" t="e">
        <f>SUM('READY GRP'!O29:AB29)*'READY GRP'!#REF!</f>
        <v>#REF!</v>
      </c>
      <c r="J15" s="11" t="e">
        <f>SUM('READY GRP'!O29:AB29)*'READY GRP'!#REF!</f>
        <v>#REF!</v>
      </c>
      <c r="K15" s="11" t="e">
        <f>'READY GRP'!#REF!</f>
        <v>#REF!</v>
      </c>
      <c r="L15" s="11">
        <f>'READY GRP'!L29*SUM('READY GRP'!O29:AB29)</f>
        <v>0</v>
      </c>
      <c r="M15" s="53"/>
    </row>
    <row r="16" spans="1:13">
      <c r="A16" s="1" t="str">
        <f>'READY GRP'!E30</f>
        <v>RE-PARIS-DT</v>
      </c>
      <c r="B16" s="9" t="e">
        <f>SUM('READY GRP'!O30:V30)*'READY GRP'!#REF!</f>
        <v>#REF!</v>
      </c>
      <c r="C16" s="10" t="e">
        <f>SUM('READY GRP'!O27:T27)*'READY GRP'!#REF!</f>
        <v>#REF!</v>
      </c>
      <c r="D16" s="11" t="e">
        <f>SUM('READY GRP'!O27:T27)*'READY GRP'!#REF!</f>
        <v>#REF!</v>
      </c>
      <c r="E16" s="11" t="e">
        <f>SUM('READY GRP'!O27:T27)*'READY GRP'!#REF!</f>
        <v>#REF!</v>
      </c>
      <c r="F16" s="11" t="e">
        <f>SUM('READY GRP'!O27:T27)*'READY GRP'!#REF!</f>
        <v>#REF!</v>
      </c>
      <c r="G16" s="11" t="e">
        <f>SUM('READY GRP'!O30:AB30)*'READY GRP'!#REF!</f>
        <v>#REF!</v>
      </c>
      <c r="H16" s="11" t="e">
        <f>SUM('READY GRP'!O30:AB30)*'READY GRP'!#REF!</f>
        <v>#REF!</v>
      </c>
      <c r="I16" s="11" t="e">
        <f>SUM('READY GRP'!O30:AB30)*'READY GRP'!#REF!</f>
        <v>#REF!</v>
      </c>
      <c r="J16" s="11" t="e">
        <f>SUM('READY GRP'!O30:AB30)*'READY GRP'!#REF!</f>
        <v>#REF!</v>
      </c>
      <c r="K16" s="11" t="e">
        <f>'READY GRP'!#REF!</f>
        <v>#REF!</v>
      </c>
      <c r="L16" s="11">
        <f>'READY GRP'!L30*SUM('READY GRP'!O30:AB30)</f>
        <v>0</v>
      </c>
      <c r="M16" s="54"/>
    </row>
    <row r="17" spans="1:13">
      <c r="A17" s="1" t="str">
        <f>'READY GRP'!E31</f>
        <v>RE-LIMA-DT</v>
      </c>
      <c r="B17" s="9" t="e">
        <f>SUM('READY GRP'!O31:V31)*'READY GRP'!#REF!</f>
        <v>#REF!</v>
      </c>
      <c r="C17" s="10" t="e">
        <f>SUM('READY GRP'!O29:T29)*'READY GRP'!#REF!</f>
        <v>#REF!</v>
      </c>
      <c r="D17" s="11" t="e">
        <f>SUM('READY GRP'!O29:T29)*'READY GRP'!#REF!</f>
        <v>#REF!</v>
      </c>
      <c r="E17" s="11" t="e">
        <f>SUM('READY GRP'!O29:T29)*'READY GRP'!#REF!</f>
        <v>#REF!</v>
      </c>
      <c r="F17" s="11" t="e">
        <f>SUM('READY GRP'!O29:T29)*'READY GRP'!#REF!</f>
        <v>#REF!</v>
      </c>
      <c r="G17" s="11" t="e">
        <f>SUM('READY GRP'!O31:AB31)*'READY GRP'!#REF!</f>
        <v>#REF!</v>
      </c>
      <c r="H17" s="11" t="e">
        <f>SUM('READY GRP'!O31:AB31)*'READY GRP'!#REF!</f>
        <v>#REF!</v>
      </c>
      <c r="I17" s="11" t="e">
        <f>SUM('READY GRP'!O31:AB31)*'READY GRP'!#REF!</f>
        <v>#REF!</v>
      </c>
      <c r="J17" s="11" t="e">
        <f>SUM('READY GRP'!O31:AB31)*'READY GRP'!#REF!</f>
        <v>#REF!</v>
      </c>
      <c r="K17" s="11" t="e">
        <f>'READY GRP'!#REF!</f>
        <v>#REF!</v>
      </c>
      <c r="L17" s="11">
        <f>'READY GRP'!L31*SUM('READY GRP'!O31:AB31)</f>
        <v>0</v>
      </c>
      <c r="M17" s="54"/>
    </row>
    <row r="18" spans="1:13">
      <c r="A18" s="1" t="str">
        <f>'READY GRP'!E32</f>
        <v>RE-PHOENIX-DT</v>
      </c>
      <c r="B18" s="9" t="e">
        <f>SUM('READY GRP'!O32:V32)*'READY GRP'!#REF!</f>
        <v>#REF!</v>
      </c>
      <c r="C18" s="10" t="e">
        <f>SUM('READY GRP'!O31:T31)*'READY GRP'!#REF!</f>
        <v>#REF!</v>
      </c>
      <c r="D18" s="11" t="e">
        <f>SUM('READY GRP'!O31:T31)*'READY GRP'!#REF!</f>
        <v>#REF!</v>
      </c>
      <c r="E18" s="11" t="e">
        <f>SUM('READY GRP'!O31:T31)*'READY GRP'!#REF!</f>
        <v>#REF!</v>
      </c>
      <c r="F18" s="11" t="e">
        <f>SUM('READY GRP'!O31:T31)*'READY GRP'!#REF!</f>
        <v>#REF!</v>
      </c>
      <c r="G18" s="11" t="e">
        <f>SUM('READY GRP'!O32:AB32)*'READY GRP'!#REF!</f>
        <v>#REF!</v>
      </c>
      <c r="H18" s="11" t="e">
        <f>SUM('READY GRP'!O32:AB32)*'READY GRP'!#REF!</f>
        <v>#REF!</v>
      </c>
      <c r="I18" s="11" t="e">
        <f>SUM('READY GRP'!O32:AB32)*'READY GRP'!#REF!</f>
        <v>#REF!</v>
      </c>
      <c r="J18" s="11" t="e">
        <f>SUM('READY GRP'!O32:AB32)*'READY GRP'!#REF!</f>
        <v>#REF!</v>
      </c>
      <c r="K18" s="11" t="e">
        <f>'READY GRP'!#REF!</f>
        <v>#REF!</v>
      </c>
      <c r="L18" s="11">
        <f>'READY GRP'!L32*SUM('READY GRP'!O32:AB32)</f>
        <v>0</v>
      </c>
      <c r="M18" s="53"/>
    </row>
    <row r="19" spans="1:13">
      <c r="A19" s="1" t="e">
        <f>'READY GRP'!#REF!</f>
        <v>#REF!</v>
      </c>
      <c r="B19" s="9" t="e">
        <f>SUM('READY GRP'!#REF!)*'READY GRP'!#REF!</f>
        <v>#REF!</v>
      </c>
      <c r="C19" s="10" t="e">
        <f>SUM('READY GRP'!#REF!)*'READY GRP'!#REF!</f>
        <v>#REF!</v>
      </c>
      <c r="D19" s="11" t="e">
        <f>SUM('READY GRP'!#REF!)*'READY GRP'!#REF!</f>
        <v>#REF!</v>
      </c>
      <c r="E19" s="11" t="e">
        <f>SUM('READY GRP'!#REF!)*'READY GRP'!#REF!</f>
        <v>#REF!</v>
      </c>
      <c r="F19" s="11" t="e">
        <f>SUM('READY GRP'!#REF!)*'READY GRP'!#REF!</f>
        <v>#REF!</v>
      </c>
      <c r="G19" s="11" t="e">
        <f>SUM('READY GRP'!#REF!)*'READY GRP'!#REF!</f>
        <v>#REF!</v>
      </c>
      <c r="H19" s="11" t="e">
        <f>SUM('READY GRP'!#REF!)*'READY GRP'!#REF!</f>
        <v>#REF!</v>
      </c>
      <c r="I19" s="11" t="e">
        <f>SUM('READY GRP'!#REF!)*'READY GRP'!#REF!</f>
        <v>#REF!</v>
      </c>
      <c r="J19" s="11" t="e">
        <f>SUM('READY GRP'!#REF!)*'READY GRP'!#REF!</f>
        <v>#REF!</v>
      </c>
      <c r="K19" s="11" t="e">
        <f>'READY GRP'!#REF!</f>
        <v>#REF!</v>
      </c>
      <c r="L19" s="11" t="e">
        <f>'READY GRP'!#REF!*SUM('READY GRP'!#REF!)</f>
        <v>#REF!</v>
      </c>
      <c r="M19" s="54"/>
    </row>
    <row r="20" spans="1:13">
      <c r="A20" s="1" t="e">
        <f>'READY GRP'!#REF!</f>
        <v>#REF!</v>
      </c>
      <c r="B20" s="9" t="e">
        <f>SUM('READY GRP'!#REF!)*'READY GRP'!#REF!</f>
        <v>#REF!</v>
      </c>
      <c r="C20" s="10" t="e">
        <f>SUM('READY GRP'!#REF!)*'READY GRP'!#REF!</f>
        <v>#REF!</v>
      </c>
      <c r="D20" s="11" t="e">
        <f>SUM('READY GRP'!#REF!)*'READY GRP'!#REF!</f>
        <v>#REF!</v>
      </c>
      <c r="E20" s="11" t="e">
        <f>SUM('READY GRP'!#REF!)*'READY GRP'!#REF!</f>
        <v>#REF!</v>
      </c>
      <c r="F20" s="11" t="e">
        <f>SUM('READY GRP'!#REF!)*'READY GRP'!#REF!</f>
        <v>#REF!</v>
      </c>
      <c r="G20" s="11" t="e">
        <f>SUM('READY GRP'!#REF!)*'READY GRP'!#REF!</f>
        <v>#REF!</v>
      </c>
      <c r="H20" s="11" t="e">
        <f>SUM('READY GRP'!#REF!)*'READY GRP'!#REF!</f>
        <v>#REF!</v>
      </c>
      <c r="I20" s="11" t="e">
        <f>SUM('READY GRP'!#REF!)*'READY GRP'!#REF!</f>
        <v>#REF!</v>
      </c>
      <c r="J20" s="11" t="e">
        <f>SUM('READY GRP'!#REF!)*'READY GRP'!#REF!</f>
        <v>#REF!</v>
      </c>
      <c r="K20" s="11" t="e">
        <f>'READY GRP'!#REF!</f>
        <v>#REF!</v>
      </c>
      <c r="L20" s="11" t="e">
        <f>'READY GRP'!#REF!*SUM('READY GRP'!#REF!)</f>
        <v>#REF!</v>
      </c>
      <c r="M20" s="11" t="e">
        <f>SUM('READY GRP'!#REF!)*'READY GRP'!#REF!</f>
        <v>#REF!</v>
      </c>
    </row>
    <row r="21" spans="1:13">
      <c r="A21" s="1" t="e">
        <f>'READY GRP'!#REF!</f>
        <v>#REF!</v>
      </c>
      <c r="B21" s="9" t="e">
        <f>SUM('READY GRP'!#REF!)*'READY GRP'!#REF!</f>
        <v>#REF!</v>
      </c>
      <c r="C21" s="10" t="e">
        <f>SUM('READY GRP'!#REF!)*'READY GRP'!#REF!</f>
        <v>#REF!</v>
      </c>
      <c r="D21" s="11" t="e">
        <f>SUM('READY GRP'!#REF!)*'READY GRP'!#REF!</f>
        <v>#REF!</v>
      </c>
      <c r="E21" s="11" t="e">
        <f>SUM('READY GRP'!#REF!)*'READY GRP'!#REF!</f>
        <v>#REF!</v>
      </c>
      <c r="F21" s="11" t="e">
        <f>SUM('READY GRP'!#REF!)*'READY GRP'!#REF!</f>
        <v>#REF!</v>
      </c>
      <c r="G21" s="11" t="e">
        <f>SUM('READY GRP'!#REF!)*'READY GRP'!#REF!</f>
        <v>#REF!</v>
      </c>
      <c r="H21" s="11" t="e">
        <f>SUM('READY GRP'!#REF!)*'READY GRP'!#REF!</f>
        <v>#REF!</v>
      </c>
      <c r="I21" s="11" t="e">
        <f>SUM('READY GRP'!#REF!)*'READY GRP'!#REF!</f>
        <v>#REF!</v>
      </c>
      <c r="J21" s="11" t="e">
        <f>SUM('READY GRP'!#REF!)*'READY GRP'!#REF!</f>
        <v>#REF!</v>
      </c>
      <c r="K21" s="11" t="e">
        <f>'READY GRP'!#REF!</f>
        <v>#REF!</v>
      </c>
      <c r="L21" s="11" t="e">
        <f>'READY GRP'!#REF!*SUM('READY GRP'!#REF!)</f>
        <v>#REF!</v>
      </c>
      <c r="M21" s="11" t="e">
        <f>SUM('READY GRP'!#REF!)*'READY GRP'!#REF!</f>
        <v>#REF!</v>
      </c>
    </row>
    <row r="22" spans="1:13">
      <c r="A22" s="1" t="e">
        <f>'READY GRP'!#REF!</f>
        <v>#REF!</v>
      </c>
      <c r="B22" s="9" t="e">
        <f>SUM('READY GRP'!#REF!)*'READY GRP'!#REF!</f>
        <v>#REF!</v>
      </c>
      <c r="C22" s="10" t="e">
        <f>SUM('READY GRP'!#REF!)*'READY GRP'!#REF!</f>
        <v>#REF!</v>
      </c>
      <c r="D22" s="11" t="e">
        <f>SUM('READY GRP'!#REF!)*'READY GRP'!#REF!</f>
        <v>#REF!</v>
      </c>
      <c r="E22" s="11" t="e">
        <f>SUM('READY GRP'!#REF!)*'READY GRP'!#REF!</f>
        <v>#REF!</v>
      </c>
      <c r="F22" s="11" t="e">
        <f>SUM('READY GRP'!#REF!)*'READY GRP'!#REF!</f>
        <v>#REF!</v>
      </c>
      <c r="G22" s="11" t="e">
        <f>SUM('READY GRP'!#REF!)*'READY GRP'!#REF!</f>
        <v>#REF!</v>
      </c>
      <c r="H22" s="11" t="e">
        <f>SUM('READY GRP'!#REF!)*'READY GRP'!#REF!</f>
        <v>#REF!</v>
      </c>
      <c r="I22" s="11" t="e">
        <f>SUM('READY GRP'!#REF!)*'READY GRP'!#REF!</f>
        <v>#REF!</v>
      </c>
      <c r="J22" s="11" t="e">
        <f>SUM('READY GRP'!#REF!)*'READY GRP'!#REF!</f>
        <v>#REF!</v>
      </c>
      <c r="K22" s="11" t="e">
        <f>'READY GRP'!#REF!</f>
        <v>#REF!</v>
      </c>
      <c r="L22" s="11" t="e">
        <f>'READY GRP'!#REF!*SUM('READY GRP'!#REF!)</f>
        <v>#REF!</v>
      </c>
      <c r="M22" s="11" t="e">
        <f>SUM('READY GRP'!#REF!)*'READY GRP'!#REF!</f>
        <v>#REF!</v>
      </c>
    </row>
    <row r="23" spans="1:13">
      <c r="A23" s="1" t="e">
        <f>'READY GRP'!#REF!</f>
        <v>#REF!</v>
      </c>
      <c r="B23" s="9" t="e">
        <f>SUM('READY GRP'!#REF!)*'READY GRP'!#REF!</f>
        <v>#REF!</v>
      </c>
      <c r="C23" s="10" t="e">
        <f>SUM('READY GRP'!#REF!)*'READY GRP'!#REF!</f>
        <v>#REF!</v>
      </c>
      <c r="D23" s="11" t="e">
        <f>SUM('READY GRP'!#REF!)*'READY GRP'!#REF!</f>
        <v>#REF!</v>
      </c>
      <c r="E23" s="11" t="e">
        <f>SUM('READY GRP'!#REF!)*'READY GRP'!#REF!</f>
        <v>#REF!</v>
      </c>
      <c r="F23" s="11" t="e">
        <f>SUM('READY GRP'!#REF!)*'READY GRP'!#REF!</f>
        <v>#REF!</v>
      </c>
      <c r="G23" s="11" t="e">
        <f>SUM('READY GRP'!#REF!)*'READY GRP'!#REF!</f>
        <v>#REF!</v>
      </c>
      <c r="H23" s="11" t="e">
        <f>SUM('READY GRP'!#REF!)*'READY GRP'!#REF!</f>
        <v>#REF!</v>
      </c>
      <c r="I23" s="11" t="e">
        <f>SUM('READY GRP'!#REF!)*'READY GRP'!#REF!</f>
        <v>#REF!</v>
      </c>
      <c r="J23" s="11" t="e">
        <f>SUM('READY GRP'!#REF!)*'READY GRP'!#REF!</f>
        <v>#REF!</v>
      </c>
      <c r="K23" s="11" t="e">
        <f>'READY GRP'!#REF!</f>
        <v>#REF!</v>
      </c>
      <c r="L23" s="11" t="e">
        <f>'READY GRP'!#REF!*SUM('READY GRP'!#REF!)</f>
        <v>#REF!</v>
      </c>
      <c r="M23" s="11" t="e">
        <f>SUM('READY GRP'!#REF!)*'READY GRP'!#REF!</f>
        <v>#REF!</v>
      </c>
    </row>
    <row r="24" spans="1:13">
      <c r="A24" s="1" t="e">
        <f>'READY GRP'!#REF!</f>
        <v>#REF!</v>
      </c>
      <c r="B24" s="9" t="e">
        <f>SUM('READY GRP'!#REF!)*'READY GRP'!#REF!</f>
        <v>#REF!</v>
      </c>
      <c r="C24" s="10" t="e">
        <f>SUM('READY GRP'!#REF!)*'READY GRP'!#REF!</f>
        <v>#REF!</v>
      </c>
      <c r="D24" s="11" t="e">
        <f>SUM('READY GRP'!#REF!)*'READY GRP'!#REF!</f>
        <v>#REF!</v>
      </c>
      <c r="E24" s="11" t="e">
        <f>SUM('READY GRP'!#REF!)*'READY GRP'!#REF!</f>
        <v>#REF!</v>
      </c>
      <c r="F24" s="11" t="e">
        <f>SUM('READY GRP'!#REF!)*'READY GRP'!#REF!</f>
        <v>#REF!</v>
      </c>
      <c r="G24" s="11" t="e">
        <f>SUM('READY GRP'!#REF!)*'READY GRP'!#REF!</f>
        <v>#REF!</v>
      </c>
      <c r="H24" s="11" t="e">
        <f>SUM('READY GRP'!#REF!)*'READY GRP'!#REF!</f>
        <v>#REF!</v>
      </c>
      <c r="I24" s="11" t="e">
        <f>SUM('READY GRP'!#REF!)*'READY GRP'!#REF!</f>
        <v>#REF!</v>
      </c>
      <c r="J24" s="11" t="e">
        <f>SUM('READY GRP'!#REF!)*'READY GRP'!#REF!</f>
        <v>#REF!</v>
      </c>
      <c r="K24" s="11" t="e">
        <f>'READY GRP'!#REF!</f>
        <v>#REF!</v>
      </c>
      <c r="L24" s="11" t="e">
        <f>'READY GRP'!#REF!*SUM('READY GRP'!#REF!)</f>
        <v>#REF!</v>
      </c>
      <c r="M24" s="11" t="e">
        <f>SUM('READY GRP'!#REF!)*'READY GRP'!#REF!</f>
        <v>#REF!</v>
      </c>
    </row>
    <row r="25" spans="1:13">
      <c r="A25" s="1" t="e">
        <f>'READY GRP'!#REF!</f>
        <v>#REF!</v>
      </c>
      <c r="B25" s="9" t="e">
        <f>SUM('READY GRP'!#REF!)*'READY GRP'!#REF!</f>
        <v>#REF!</v>
      </c>
      <c r="C25" s="10" t="e">
        <f>SUM('READY GRP'!#REF!)*'READY GRP'!#REF!</f>
        <v>#REF!</v>
      </c>
      <c r="D25" s="11" t="e">
        <f>SUM('READY GRP'!#REF!)*'READY GRP'!#REF!</f>
        <v>#REF!</v>
      </c>
      <c r="E25" s="11" t="e">
        <f>SUM('READY GRP'!#REF!)*'READY GRP'!#REF!</f>
        <v>#REF!</v>
      </c>
      <c r="F25" s="11" t="e">
        <f>SUM('READY GRP'!#REF!)*'READY GRP'!#REF!</f>
        <v>#REF!</v>
      </c>
      <c r="G25" s="11" t="e">
        <f>SUM('READY GRP'!#REF!)*'READY GRP'!#REF!</f>
        <v>#REF!</v>
      </c>
      <c r="H25" s="11" t="e">
        <f>SUM('READY GRP'!#REF!)*'READY GRP'!#REF!</f>
        <v>#REF!</v>
      </c>
      <c r="I25" s="11" t="e">
        <f>SUM('READY GRP'!#REF!)*'READY GRP'!#REF!</f>
        <v>#REF!</v>
      </c>
      <c r="J25" s="11" t="e">
        <f>SUM('READY GRP'!#REF!)*'READY GRP'!#REF!</f>
        <v>#REF!</v>
      </c>
      <c r="K25" s="11" t="e">
        <f>'READY GRP'!#REF!</f>
        <v>#REF!</v>
      </c>
      <c r="L25" s="11" t="e">
        <f>'READY GRP'!#REF!*SUM('READY GRP'!#REF!)</f>
        <v>#REF!</v>
      </c>
      <c r="M25" s="11" t="e">
        <f>SUM('READY GRP'!#REF!)*'READY GRP'!#REF!</f>
        <v>#REF!</v>
      </c>
    </row>
    <row r="26" spans="1:13">
      <c r="A26" s="1" t="e">
        <f>'READY GRP'!#REF!</f>
        <v>#REF!</v>
      </c>
      <c r="B26" s="9" t="e">
        <f>SUM('READY GRP'!#REF!)*'READY GRP'!#REF!</f>
        <v>#REF!</v>
      </c>
      <c r="C26" s="10" t="e">
        <f>SUM('READY GRP'!#REF!)*'READY GRP'!#REF!</f>
        <v>#REF!</v>
      </c>
      <c r="D26" s="11" t="e">
        <f>SUM('READY GRP'!#REF!)*'READY GRP'!#REF!</f>
        <v>#REF!</v>
      </c>
      <c r="E26" s="11" t="e">
        <f>SUM('READY GRP'!#REF!)*'READY GRP'!#REF!</f>
        <v>#REF!</v>
      </c>
      <c r="F26" s="11" t="e">
        <f>SUM('READY GRP'!#REF!)*'READY GRP'!#REF!</f>
        <v>#REF!</v>
      </c>
      <c r="G26" s="11" t="e">
        <f>SUM('READY GRP'!#REF!)*'READY GRP'!#REF!</f>
        <v>#REF!</v>
      </c>
      <c r="H26" s="11" t="e">
        <f>SUM('READY GRP'!#REF!)*'READY GRP'!#REF!</f>
        <v>#REF!</v>
      </c>
      <c r="I26" s="11" t="e">
        <f>SUM('READY GRP'!#REF!)*'READY GRP'!#REF!</f>
        <v>#REF!</v>
      </c>
      <c r="J26" s="11" t="e">
        <f>SUM('READY GRP'!#REF!)*'READY GRP'!#REF!</f>
        <v>#REF!</v>
      </c>
      <c r="K26" s="11" t="e">
        <f>'READY GRP'!#REF!</f>
        <v>#REF!</v>
      </c>
      <c r="L26" s="11" t="e">
        <f>'READY GRP'!#REF!*SUM('READY GRP'!#REF!)</f>
        <v>#REF!</v>
      </c>
      <c r="M26" s="11" t="e">
        <f>SUM('READY GRP'!#REF!)*'READY GRP'!#REF!</f>
        <v>#REF!</v>
      </c>
    </row>
    <row r="27" spans="1:13">
      <c r="A27" s="1" t="e">
        <f>'READY GRP'!#REF!</f>
        <v>#REF!</v>
      </c>
      <c r="B27" s="9" t="e">
        <f>SUM('READY GRP'!#REF!)*'READY GRP'!#REF!</f>
        <v>#REF!</v>
      </c>
      <c r="C27" s="10" t="e">
        <f>SUM('READY GRP'!#REF!)*'READY GRP'!#REF!</f>
        <v>#REF!</v>
      </c>
      <c r="D27" s="11" t="e">
        <f>SUM('READY GRP'!#REF!)*'READY GRP'!#REF!</f>
        <v>#REF!</v>
      </c>
      <c r="E27" s="11" t="e">
        <f>SUM('READY GRP'!#REF!)*'READY GRP'!#REF!</f>
        <v>#REF!</v>
      </c>
      <c r="F27" s="11" t="e">
        <f>SUM('READY GRP'!#REF!)*'READY GRP'!#REF!</f>
        <v>#REF!</v>
      </c>
      <c r="G27" s="11" t="e">
        <f>SUM('READY GRP'!#REF!)*'READY GRP'!#REF!</f>
        <v>#REF!</v>
      </c>
      <c r="H27" s="11" t="e">
        <f>SUM('READY GRP'!#REF!)*'READY GRP'!#REF!</f>
        <v>#REF!</v>
      </c>
      <c r="I27" s="11" t="e">
        <f>SUM('READY GRP'!#REF!)*'READY GRP'!#REF!</f>
        <v>#REF!</v>
      </c>
      <c r="J27" s="11" t="e">
        <f>SUM('READY GRP'!#REF!)*'READY GRP'!#REF!</f>
        <v>#REF!</v>
      </c>
      <c r="K27" s="11" t="e">
        <f>'READY GRP'!#REF!</f>
        <v>#REF!</v>
      </c>
      <c r="L27" s="11" t="e">
        <f>'READY GRP'!#REF!*SUM('READY GRP'!#REF!)</f>
        <v>#REF!</v>
      </c>
      <c r="M27" s="11" t="e">
        <f>SUM('READY GRP'!#REF!)*'READY GRP'!#REF!</f>
        <v>#REF!</v>
      </c>
    </row>
    <row r="28" spans="1:13">
      <c r="A28" s="1" t="e">
        <f>'READY GRP'!#REF!</f>
        <v>#REF!</v>
      </c>
      <c r="B28" s="9" t="e">
        <f>SUM('READY GRP'!#REF!)*'READY GRP'!#REF!</f>
        <v>#REF!</v>
      </c>
      <c r="C28" s="10" t="e">
        <f>SUM('READY GRP'!#REF!)*'READY GRP'!#REF!</f>
        <v>#REF!</v>
      </c>
      <c r="D28" s="11" t="e">
        <f>SUM('READY GRP'!#REF!)*'READY GRP'!#REF!</f>
        <v>#REF!</v>
      </c>
      <c r="E28" s="11" t="e">
        <f>SUM('READY GRP'!#REF!)*'READY GRP'!#REF!</f>
        <v>#REF!</v>
      </c>
      <c r="F28" s="11" t="e">
        <f>SUM('READY GRP'!#REF!)*'READY GRP'!#REF!</f>
        <v>#REF!</v>
      </c>
      <c r="G28" s="11" t="e">
        <f>SUM('READY GRP'!#REF!)*'READY GRP'!#REF!</f>
        <v>#REF!</v>
      </c>
      <c r="H28" s="11" t="e">
        <f>SUM('READY GRP'!#REF!)*'READY GRP'!#REF!</f>
        <v>#REF!</v>
      </c>
      <c r="I28" s="11" t="e">
        <f>SUM('READY GRP'!#REF!)*'READY GRP'!#REF!</f>
        <v>#REF!</v>
      </c>
      <c r="J28" s="11" t="e">
        <f>SUM('READY GRP'!#REF!)*'READY GRP'!#REF!</f>
        <v>#REF!</v>
      </c>
      <c r="K28" s="11" t="e">
        <f>'READY GRP'!#REF!</f>
        <v>#REF!</v>
      </c>
      <c r="L28" s="11" t="e">
        <f>'READY GRP'!#REF!*SUM('READY GRP'!#REF!)</f>
        <v>#REF!</v>
      </c>
      <c r="M28" s="11" t="e">
        <f>SUM('READY GRP'!#REF!)*'READY GRP'!#REF!</f>
        <v>#REF!</v>
      </c>
    </row>
    <row r="29" spans="1:13">
      <c r="A29" s="1" t="e">
        <f>'READY GRP'!#REF!</f>
        <v>#REF!</v>
      </c>
      <c r="B29" s="9" t="e">
        <f>SUM('READY GRP'!#REF!)*'READY GRP'!#REF!</f>
        <v>#REF!</v>
      </c>
      <c r="C29" s="10" t="e">
        <f>SUM('READY GRP'!#REF!)*'READY GRP'!#REF!</f>
        <v>#REF!</v>
      </c>
      <c r="D29" s="11" t="e">
        <f>SUM('READY GRP'!#REF!)*'READY GRP'!#REF!</f>
        <v>#REF!</v>
      </c>
      <c r="E29" s="11" t="e">
        <f>SUM('READY GRP'!#REF!)*'READY GRP'!#REF!</f>
        <v>#REF!</v>
      </c>
      <c r="F29" s="11" t="e">
        <f>SUM('READY GRP'!#REF!)*'READY GRP'!#REF!</f>
        <v>#REF!</v>
      </c>
      <c r="G29" s="11" t="e">
        <f>SUM('READY GRP'!#REF!)*'READY GRP'!#REF!</f>
        <v>#REF!</v>
      </c>
      <c r="H29" s="11" t="e">
        <f>SUM('READY GRP'!#REF!)*'READY GRP'!#REF!</f>
        <v>#REF!</v>
      </c>
      <c r="I29" s="11" t="e">
        <f>SUM('READY GRP'!#REF!)*'READY GRP'!#REF!</f>
        <v>#REF!</v>
      </c>
      <c r="J29" s="11" t="e">
        <f>SUM('READY GRP'!#REF!)*'READY GRP'!#REF!</f>
        <v>#REF!</v>
      </c>
      <c r="K29" s="11" t="e">
        <f>'READY GRP'!#REF!</f>
        <v>#REF!</v>
      </c>
      <c r="L29" s="11" t="e">
        <f>'READY GRP'!#REF!*SUM('READY GRP'!#REF!)</f>
        <v>#REF!</v>
      </c>
      <c r="M29" s="11" t="e">
        <f>SUM('READY GRP'!#REF!)*'READY GRP'!#REF!</f>
        <v>#REF!</v>
      </c>
    </row>
    <row r="30" spans="1:13">
      <c r="A30" s="1" t="e">
        <f>'READY GRP'!#REF!</f>
        <v>#REF!</v>
      </c>
      <c r="B30" s="9" t="e">
        <f>SUM('READY GRP'!#REF!)*'READY GRP'!#REF!</f>
        <v>#REF!</v>
      </c>
      <c r="C30" s="10" t="e">
        <f>SUM('READY GRP'!#REF!)*'READY GRP'!#REF!</f>
        <v>#REF!</v>
      </c>
      <c r="D30" s="11" t="e">
        <f>SUM('READY GRP'!#REF!)*'READY GRP'!#REF!</f>
        <v>#REF!</v>
      </c>
      <c r="E30" s="11" t="e">
        <f>SUM('READY GRP'!#REF!)*'READY GRP'!#REF!</f>
        <v>#REF!</v>
      </c>
      <c r="F30" s="11" t="e">
        <f>SUM('READY GRP'!#REF!)*'READY GRP'!#REF!</f>
        <v>#REF!</v>
      </c>
      <c r="G30" s="11" t="e">
        <f>SUM('READY GRP'!#REF!)*'READY GRP'!#REF!</f>
        <v>#REF!</v>
      </c>
      <c r="H30" s="11" t="e">
        <f>SUM('READY GRP'!#REF!)*'READY GRP'!#REF!</f>
        <v>#REF!</v>
      </c>
      <c r="I30" s="11" t="e">
        <f>SUM('READY GRP'!#REF!)*'READY GRP'!#REF!</f>
        <v>#REF!</v>
      </c>
      <c r="J30" s="11" t="e">
        <f>SUM('READY GRP'!#REF!)*'READY GRP'!#REF!</f>
        <v>#REF!</v>
      </c>
      <c r="K30" s="11" t="e">
        <f>'READY GRP'!#REF!</f>
        <v>#REF!</v>
      </c>
      <c r="L30" s="11" t="e">
        <f>'READY GRP'!#REF!*SUM('READY GRP'!#REF!)</f>
        <v>#REF!</v>
      </c>
      <c r="M30" s="55"/>
    </row>
    <row r="31" spans="1:13">
      <c r="A31" s="1" t="e">
        <f>'READY GRP'!#REF!</f>
        <v>#REF!</v>
      </c>
      <c r="B31" s="9" t="e">
        <f>SUM('READY GRP'!#REF!)*'READY GRP'!#REF!</f>
        <v>#REF!</v>
      </c>
      <c r="C31" s="10" t="e">
        <f>SUM('READY GRP'!#REF!)*'READY GRP'!#REF!</f>
        <v>#REF!</v>
      </c>
      <c r="D31" s="11" t="e">
        <f>SUM('READY GRP'!#REF!)*'READY GRP'!#REF!</f>
        <v>#REF!</v>
      </c>
      <c r="E31" s="11" t="e">
        <f>SUM('READY GRP'!#REF!)*'READY GRP'!#REF!</f>
        <v>#REF!</v>
      </c>
      <c r="F31" s="11" t="e">
        <f>SUM('READY GRP'!#REF!)*'READY GRP'!#REF!</f>
        <v>#REF!</v>
      </c>
      <c r="G31" s="11" t="e">
        <f>SUM('READY GRP'!#REF!)*'READY GRP'!#REF!</f>
        <v>#REF!</v>
      </c>
      <c r="H31" s="11" t="e">
        <f>SUM('READY GRP'!#REF!)*'READY GRP'!#REF!</f>
        <v>#REF!</v>
      </c>
      <c r="I31" s="11" t="e">
        <f>SUM('READY GRP'!#REF!)*'READY GRP'!#REF!</f>
        <v>#REF!</v>
      </c>
      <c r="J31" s="11" t="e">
        <f>SUM('READY GRP'!#REF!)*'READY GRP'!#REF!</f>
        <v>#REF!</v>
      </c>
      <c r="K31" s="11" t="e">
        <f>'READY GRP'!#REF!</f>
        <v>#REF!</v>
      </c>
      <c r="L31" s="11" t="e">
        <f>'READY GRP'!#REF!*SUM('READY GRP'!#REF!)</f>
        <v>#REF!</v>
      </c>
      <c r="M31" s="55"/>
    </row>
    <row r="32" spans="1:13">
      <c r="A32" s="1" t="e">
        <f>'READY GRP'!#REF!</f>
        <v>#REF!</v>
      </c>
      <c r="B32" s="9" t="e">
        <f>SUM('READY GRP'!#REF!)*'READY GRP'!#REF!</f>
        <v>#REF!</v>
      </c>
      <c r="C32" s="10" t="e">
        <f>SUM('READY GRP'!#REF!)*'READY GRP'!#REF!</f>
        <v>#REF!</v>
      </c>
      <c r="D32" s="11" t="e">
        <f>SUM('READY GRP'!#REF!)*'READY GRP'!#REF!</f>
        <v>#REF!</v>
      </c>
      <c r="E32" s="11" t="e">
        <f>SUM('READY GRP'!#REF!)*'READY GRP'!#REF!</f>
        <v>#REF!</v>
      </c>
      <c r="F32" s="11" t="e">
        <f>SUM('READY GRP'!#REF!)*'READY GRP'!#REF!</f>
        <v>#REF!</v>
      </c>
      <c r="G32" s="11" t="e">
        <f>SUM('READY GRP'!#REF!)*'READY GRP'!#REF!</f>
        <v>#REF!</v>
      </c>
      <c r="H32" s="11" t="e">
        <f>SUM('READY GRP'!#REF!)*'READY GRP'!#REF!</f>
        <v>#REF!</v>
      </c>
      <c r="I32" s="11" t="e">
        <f>SUM('READY GRP'!#REF!)*'READY GRP'!#REF!</f>
        <v>#REF!</v>
      </c>
      <c r="J32" s="11" t="e">
        <f>SUM('READY GRP'!#REF!)*'READY GRP'!#REF!</f>
        <v>#REF!</v>
      </c>
      <c r="K32" s="11" t="e">
        <f>'READY GRP'!#REF!</f>
        <v>#REF!</v>
      </c>
      <c r="L32" s="11" t="e">
        <f>'READY GRP'!#REF!*SUM('READY GRP'!#REF!)</f>
        <v>#REF!</v>
      </c>
      <c r="M32" s="55"/>
    </row>
    <row r="33" spans="1:13">
      <c r="A33" s="1" t="e">
        <f>'READY GRP'!#REF!</f>
        <v>#REF!</v>
      </c>
      <c r="B33" s="9" t="e">
        <f>SUM('READY GRP'!#REF!)*'READY GRP'!#REF!</f>
        <v>#REF!</v>
      </c>
      <c r="C33" s="10" t="e">
        <f>SUM('READY GRP'!#REF!)*'READY GRP'!#REF!</f>
        <v>#REF!</v>
      </c>
      <c r="D33" s="11" t="e">
        <f>SUM('READY GRP'!#REF!)*'READY GRP'!#REF!</f>
        <v>#REF!</v>
      </c>
      <c r="E33" s="11" t="e">
        <f>SUM('READY GRP'!#REF!)*'READY GRP'!#REF!</f>
        <v>#REF!</v>
      </c>
      <c r="F33" s="11" t="e">
        <f>SUM('READY GRP'!#REF!)*'READY GRP'!#REF!</f>
        <v>#REF!</v>
      </c>
      <c r="G33" s="11" t="e">
        <f>SUM('READY GRP'!#REF!)*'READY GRP'!#REF!</f>
        <v>#REF!</v>
      </c>
      <c r="H33" s="11" t="e">
        <f>SUM('READY GRP'!#REF!)*'READY GRP'!#REF!</f>
        <v>#REF!</v>
      </c>
      <c r="I33" s="11" t="e">
        <f>SUM('READY GRP'!#REF!)*'READY GRP'!#REF!</f>
        <v>#REF!</v>
      </c>
      <c r="J33" s="11" t="e">
        <f>SUM('READY GRP'!#REF!)*'READY GRP'!#REF!</f>
        <v>#REF!</v>
      </c>
      <c r="K33" s="11" t="e">
        <f>'READY GRP'!#REF!</f>
        <v>#REF!</v>
      </c>
      <c r="L33" s="11" t="e">
        <f>'READY GRP'!#REF!*SUM('READY GRP'!#REF!)</f>
        <v>#REF!</v>
      </c>
      <c r="M33" s="55"/>
    </row>
    <row r="34" spans="1:13">
      <c r="A34" s="1" t="e">
        <f>'READY GRP'!#REF!</f>
        <v>#REF!</v>
      </c>
      <c r="B34" s="9" t="e">
        <f>SUM('READY GRP'!#REF!)*'READY GRP'!#REF!</f>
        <v>#REF!</v>
      </c>
      <c r="C34" s="10" t="e">
        <f>SUM('READY GRP'!#REF!)*'READY GRP'!#REF!</f>
        <v>#REF!</v>
      </c>
      <c r="D34" s="11" t="e">
        <f>SUM('READY GRP'!#REF!)*'READY GRP'!#REF!</f>
        <v>#REF!</v>
      </c>
      <c r="E34" s="11" t="e">
        <f>SUM('READY GRP'!#REF!)*'READY GRP'!#REF!</f>
        <v>#REF!</v>
      </c>
      <c r="F34" s="11" t="e">
        <f>SUM('READY GRP'!#REF!)*'READY GRP'!#REF!</f>
        <v>#REF!</v>
      </c>
      <c r="G34" s="11" t="e">
        <f>SUM('READY GRP'!#REF!)*'READY GRP'!#REF!</f>
        <v>#REF!</v>
      </c>
      <c r="H34" s="11" t="e">
        <f>SUM('READY GRP'!#REF!)*'READY GRP'!#REF!</f>
        <v>#REF!</v>
      </c>
      <c r="I34" s="11" t="e">
        <f>SUM('READY GRP'!#REF!)*'READY GRP'!#REF!</f>
        <v>#REF!</v>
      </c>
      <c r="J34" s="11" t="e">
        <f>SUM('READY GRP'!#REF!)*'READY GRP'!#REF!</f>
        <v>#REF!</v>
      </c>
      <c r="K34" s="11" t="e">
        <f>'READY GRP'!#REF!</f>
        <v>#REF!</v>
      </c>
      <c r="L34" s="11" t="e">
        <f>'READY GRP'!#REF!*SUM('READY GRP'!#REF!)</f>
        <v>#REF!</v>
      </c>
      <c r="M34" s="55"/>
    </row>
    <row r="35" spans="1:13">
      <c r="A35" s="1" t="e">
        <f>'READY GRP'!#REF!</f>
        <v>#REF!</v>
      </c>
      <c r="B35" s="9" t="e">
        <f>SUM('READY GRP'!#REF!)*'READY GRP'!#REF!</f>
        <v>#REF!</v>
      </c>
      <c r="C35" s="10" t="e">
        <f>SUM('READY GRP'!#REF!)*'READY GRP'!#REF!</f>
        <v>#REF!</v>
      </c>
      <c r="D35" s="11" t="e">
        <f>SUM('READY GRP'!#REF!)*'READY GRP'!#REF!</f>
        <v>#REF!</v>
      </c>
      <c r="E35" s="11" t="e">
        <f>SUM('READY GRP'!#REF!)*'READY GRP'!#REF!</f>
        <v>#REF!</v>
      </c>
      <c r="F35" s="11" t="e">
        <f>SUM('READY GRP'!#REF!)*'READY GRP'!#REF!</f>
        <v>#REF!</v>
      </c>
      <c r="G35" s="11" t="e">
        <f>SUM('READY GRP'!#REF!)*'READY GRP'!#REF!</f>
        <v>#REF!</v>
      </c>
      <c r="H35" s="11" t="e">
        <f>SUM('READY GRP'!#REF!)*'READY GRP'!#REF!</f>
        <v>#REF!</v>
      </c>
      <c r="I35" s="11" t="e">
        <f>SUM('READY GRP'!#REF!)*'READY GRP'!#REF!</f>
        <v>#REF!</v>
      </c>
      <c r="J35" s="11" t="e">
        <f>SUM('READY GRP'!#REF!)*'READY GRP'!#REF!</f>
        <v>#REF!</v>
      </c>
      <c r="K35" s="11" t="e">
        <f>'READY GRP'!#REF!</f>
        <v>#REF!</v>
      </c>
      <c r="L35" s="11" t="e">
        <f>'READY GRP'!#REF!*SUM('READY GRP'!#REF!)</f>
        <v>#REF!</v>
      </c>
      <c r="M35" s="55"/>
    </row>
  </sheetData>
  <sheetProtection selectLockedCells="1" selectUnlockedCells="1"/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List3">
    <tabColor theme="0" tint="-4.9989318521683403E-2"/>
  </sheetPr>
  <dimension ref="A1:CI36"/>
  <sheetViews>
    <sheetView showGridLines="0" showRowColHeaders="0" zoomScale="70" zoomScaleNormal="70" workbookViewId="0">
      <pane ySplit="10" topLeftCell="A11" activePane="bottomLeft" state="frozen"/>
      <selection pane="bottomLeft" activeCell="O12" sqref="O12"/>
    </sheetView>
  </sheetViews>
  <sheetFormatPr defaultColWidth="16" defaultRowHeight="15.6"/>
  <cols>
    <col min="1" max="1" width="2" customWidth="1"/>
    <col min="2" max="2" width="4.19921875" customWidth="1"/>
    <col min="3" max="3" width="13" customWidth="1"/>
    <col min="4" max="4" width="10.5" style="553" hidden="1" customWidth="1"/>
    <col min="5" max="5" width="21.09765625" style="300" customWidth="1"/>
    <col min="6" max="6" width="9.3984375" style="159" customWidth="1"/>
    <col min="7" max="7" width="7.69921875" style="159" customWidth="1"/>
    <col min="8" max="8" width="7.69921875" customWidth="1"/>
    <col min="9" max="9" width="18" customWidth="1"/>
    <col min="10" max="10" width="9.19921875" style="388" customWidth="1"/>
    <col min="11" max="12" width="8.19921875" customWidth="1"/>
    <col min="13" max="13" width="11" style="58" customWidth="1"/>
    <col min="14" max="14" width="12.5" customWidth="1"/>
    <col min="15" max="29" width="11.69921875" style="1" customWidth="1"/>
    <col min="30" max="30" width="18.09765625" style="62" customWidth="1"/>
    <col min="31" max="31" width="9.59765625" style="63" customWidth="1"/>
    <col min="32" max="32" width="11" customWidth="1"/>
    <col min="33" max="33" width="9.69921875" hidden="1" customWidth="1"/>
    <col min="34" max="35" width="11" hidden="1" customWidth="1"/>
    <col min="36" max="36" width="11" style="589" hidden="1" customWidth="1"/>
    <col min="37" max="37" width="6.5" style="631" hidden="1" customWidth="1"/>
    <col min="38" max="38" width="6.5" style="637" hidden="1" customWidth="1"/>
    <col min="39" max="39" width="5.69921875" style="592" hidden="1" customWidth="1"/>
    <col min="40" max="40" width="5.69921875" style="159" hidden="1" customWidth="1"/>
    <col min="41" max="41" width="5.69921875" style="598" hidden="1" customWidth="1"/>
    <col min="42" max="42" width="5.69921875" style="622" hidden="1" customWidth="1"/>
    <col min="43" max="43" width="5.69921875" style="603" hidden="1" customWidth="1"/>
    <col min="44" max="44" width="5.69921875" style="608" hidden="1" customWidth="1"/>
    <col min="45" max="45" width="5.69921875" style="710" hidden="1" customWidth="1"/>
    <col min="46" max="46" width="5.69921875" style="618" hidden="1" customWidth="1"/>
    <col min="47" max="47" width="5.69921875" style="654" hidden="1" customWidth="1"/>
    <col min="48" max="48" width="5.69921875" style="613" hidden="1" customWidth="1"/>
    <col min="49" max="49" width="5.69921875" style="641" hidden="1" customWidth="1"/>
    <col min="50" max="50" width="5.69921875" style="646" hidden="1" customWidth="1"/>
    <col min="51" max="51" width="5.69921875" style="659" hidden="1" customWidth="1"/>
    <col min="52" max="52" width="5.69921875" style="664" hidden="1" customWidth="1"/>
    <col min="53" max="53" width="5.69921875" style="592" hidden="1" customWidth="1"/>
    <col min="54" max="54" width="11.19921875" style="647" hidden="1" customWidth="1"/>
    <col min="55" max="55" width="9.09765625" style="322" hidden="1" customWidth="1"/>
    <col min="56" max="56" width="8" style="338" hidden="1" customWidth="1"/>
    <col min="57" max="57" width="9" style="322" hidden="1" customWidth="1"/>
    <col min="58" max="59" width="11" hidden="1" customWidth="1"/>
    <col min="60" max="86" width="16" hidden="1" customWidth="1"/>
    <col min="87" max="87" width="12.59765625" customWidth="1"/>
  </cols>
  <sheetData>
    <row r="1" spans="1:87" ht="27" customHeight="1">
      <c r="E1" s="333"/>
      <c r="F1" s="76"/>
      <c r="G1" s="76"/>
      <c r="H1" s="76"/>
      <c r="K1" s="57"/>
      <c r="L1" s="531"/>
      <c r="M1" s="532"/>
      <c r="N1" s="536" t="s">
        <v>7</v>
      </c>
      <c r="O1" s="1022">
        <f>SUM(AD$12:AD$1048576)</f>
        <v>0</v>
      </c>
      <c r="P1" s="1022"/>
      <c r="Q1" s="531" t="s">
        <v>8</v>
      </c>
      <c r="R1"/>
      <c r="S1" s="1021"/>
      <c r="T1" s="1021"/>
      <c r="U1" s="1021"/>
      <c r="V1" s="1021"/>
      <c r="W1" s="389"/>
      <c r="X1" s="389"/>
      <c r="Y1" s="389"/>
      <c r="Z1" s="389"/>
      <c r="AA1" s="389"/>
      <c r="AB1" s="389"/>
      <c r="AC1" s="389"/>
      <c r="AD1" s="389"/>
      <c r="AE1" s="389"/>
      <c r="AF1" s="389"/>
      <c r="AG1" s="389"/>
      <c r="AH1" s="389"/>
      <c r="AK1" s="623"/>
      <c r="AL1" s="339"/>
      <c r="AM1" s="665"/>
      <c r="AN1" s="274"/>
      <c r="AO1" s="594"/>
      <c r="AP1" s="274"/>
      <c r="AQ1" s="599"/>
      <c r="AR1" s="604"/>
      <c r="AS1" s="706"/>
      <c r="AT1" s="614"/>
      <c r="AU1" s="650"/>
      <c r="AV1" s="609"/>
      <c r="AW1" s="638"/>
      <c r="AX1" s="642"/>
      <c r="AY1" s="655"/>
      <c r="AZ1" s="660"/>
      <c r="BA1" s="665"/>
    </row>
    <row r="2" spans="1:87" ht="28.95" customHeight="1">
      <c r="A2" s="115"/>
      <c r="B2" s="115"/>
      <c r="C2" s="1018" t="s">
        <v>215</v>
      </c>
      <c r="D2" s="554"/>
      <c r="E2" s="333"/>
      <c r="F2" s="76"/>
      <c r="G2" s="76"/>
      <c r="H2" s="76"/>
      <c r="K2" s="57"/>
      <c r="L2" s="57"/>
      <c r="M2"/>
      <c r="N2" s="533" t="s">
        <v>14</v>
      </c>
      <c r="O2" s="1023">
        <f>SUM(O12:AC35)</f>
        <v>0</v>
      </c>
      <c r="P2" s="1023"/>
      <c r="Q2" s="534"/>
      <c r="R2"/>
      <c r="S2" s="337"/>
      <c r="T2" s="337"/>
      <c r="U2" s="337"/>
      <c r="V2" s="337"/>
      <c r="W2" s="337"/>
      <c r="X2" s="337"/>
      <c r="Y2" s="337"/>
      <c r="Z2" s="337"/>
      <c r="AA2" s="337"/>
      <c r="AB2" s="337"/>
      <c r="AC2" s="337"/>
      <c r="AD2" s="337"/>
      <c r="AE2" s="337"/>
      <c r="AF2" s="290">
        <f>AI8</f>
        <v>0</v>
      </c>
      <c r="AG2" s="337"/>
      <c r="AH2" s="337"/>
      <c r="AK2" s="623"/>
      <c r="AL2" s="339"/>
      <c r="AM2" s="665"/>
      <c r="AN2" s="76"/>
      <c r="AO2" s="594"/>
      <c r="AP2" s="274"/>
      <c r="AQ2" s="599"/>
      <c r="AR2" s="604"/>
      <c r="AS2" s="706"/>
      <c r="AT2" s="614"/>
      <c r="AU2" s="650"/>
      <c r="AV2" s="609"/>
      <c r="AW2" s="638"/>
      <c r="AX2" s="642"/>
      <c r="AY2" s="655"/>
      <c r="AZ2" s="660"/>
      <c r="BA2" s="665"/>
      <c r="BB2" s="638"/>
      <c r="BC2" s="323"/>
      <c r="BD2" s="339"/>
      <c r="BE2" s="323"/>
    </row>
    <row r="3" spans="1:87" ht="23.4" customHeight="1">
      <c r="A3" s="115"/>
      <c r="B3" s="115"/>
      <c r="C3" s="1018"/>
      <c r="D3" s="554"/>
      <c r="E3" s="333"/>
      <c r="F3" s="76"/>
      <c r="G3" s="76"/>
      <c r="H3" s="76"/>
      <c r="K3" s="57"/>
      <c r="L3" s="57"/>
      <c r="M3"/>
      <c r="N3" s="533" t="s">
        <v>11</v>
      </c>
      <c r="O3" s="1024">
        <f>SUM(AL12:AL35)</f>
        <v>0</v>
      </c>
      <c r="P3" s="1024"/>
      <c r="Q3" s="534" t="s">
        <v>5</v>
      </c>
      <c r="R3"/>
      <c r="S3" s="337"/>
      <c r="T3" s="337"/>
      <c r="U3" s="337"/>
      <c r="V3" s="337"/>
      <c r="W3" s="337"/>
      <c r="X3" s="337"/>
      <c r="Y3" s="337"/>
      <c r="Z3" s="337"/>
      <c r="AA3" s="337"/>
      <c r="AB3" s="337"/>
      <c r="AC3" s="337"/>
      <c r="AD3" s="337"/>
      <c r="AE3" s="337"/>
      <c r="AF3" s="337"/>
      <c r="AG3" s="337"/>
      <c r="AH3" s="337"/>
      <c r="AK3" s="623"/>
      <c r="AL3" s="339"/>
      <c r="AM3" s="665"/>
      <c r="AN3" s="76"/>
      <c r="AO3" s="594"/>
      <c r="AP3" s="274"/>
      <c r="AQ3" s="599"/>
      <c r="AR3" s="604"/>
      <c r="AS3" s="706"/>
      <c r="AT3" s="614"/>
      <c r="AU3" s="650"/>
      <c r="AV3" s="609"/>
      <c r="AW3" s="638"/>
      <c r="AX3" s="642"/>
      <c r="AY3" s="655"/>
      <c r="AZ3" s="660"/>
      <c r="BA3" s="665"/>
      <c r="BB3" s="638"/>
      <c r="BC3" s="323"/>
      <c r="BD3" s="339"/>
      <c r="BE3" s="323"/>
      <c r="CI3" s="1020" t="s">
        <v>174</v>
      </c>
    </row>
    <row r="4" spans="1:87" ht="9.6" customHeight="1">
      <c r="A4" s="115"/>
      <c r="B4" s="115"/>
      <c r="C4" s="1018"/>
      <c r="D4" s="554"/>
      <c r="E4" s="333"/>
      <c r="F4" s="76"/>
      <c r="G4" s="76"/>
      <c r="H4" s="76"/>
      <c r="K4" s="57"/>
      <c r="L4" s="57"/>
      <c r="O4"/>
      <c r="P4" s="330"/>
      <c r="Q4" s="332"/>
      <c r="R4" s="331"/>
      <c r="S4" s="329"/>
      <c r="T4"/>
      <c r="U4"/>
      <c r="V4"/>
      <c r="W4"/>
      <c r="X4"/>
      <c r="Y4"/>
      <c r="Z4"/>
      <c r="AA4"/>
      <c r="AB4"/>
      <c r="AC4"/>
      <c r="AK4" s="623"/>
      <c r="AL4" s="339"/>
      <c r="AM4" s="665"/>
      <c r="AN4" s="76"/>
      <c r="AO4" s="594"/>
      <c r="AP4" s="274"/>
      <c r="AQ4" s="599"/>
      <c r="AR4" s="604"/>
      <c r="AS4" s="706"/>
      <c r="AT4" s="614"/>
      <c r="AU4" s="650"/>
      <c r="AV4" s="609"/>
      <c r="AW4" s="638"/>
      <c r="AX4" s="642"/>
      <c r="AY4" s="655"/>
      <c r="AZ4" s="660"/>
      <c r="BA4" s="665"/>
      <c r="BB4" s="638"/>
      <c r="BC4" s="323"/>
      <c r="BD4" s="339"/>
      <c r="BE4" s="323"/>
      <c r="CI4" s="1020"/>
    </row>
    <row r="5" spans="1:87" ht="4.2" customHeight="1">
      <c r="A5" s="115"/>
      <c r="B5" s="115"/>
      <c r="C5" s="1018"/>
      <c r="D5" s="554"/>
      <c r="E5" s="333"/>
      <c r="F5" s="76"/>
      <c r="G5" s="76"/>
      <c r="H5" s="76"/>
      <c r="K5" s="57"/>
      <c r="L5" s="57"/>
      <c r="O5"/>
      <c r="P5" s="59"/>
      <c r="Q5" s="60"/>
      <c r="R5" s="65"/>
      <c r="S5" s="66"/>
      <c r="T5"/>
      <c r="U5"/>
      <c r="V5"/>
      <c r="W5"/>
      <c r="X5"/>
      <c r="Y5"/>
      <c r="Z5"/>
      <c r="AA5"/>
      <c r="AB5"/>
      <c r="AC5"/>
      <c r="AK5" s="623"/>
      <c r="AL5" s="339"/>
      <c r="AM5" s="665"/>
      <c r="AN5" s="76"/>
      <c r="AO5" s="594"/>
      <c r="AP5" s="274"/>
      <c r="AQ5" s="599"/>
      <c r="AR5" s="604"/>
      <c r="AS5" s="706"/>
      <c r="AT5" s="614"/>
      <c r="AU5" s="650"/>
      <c r="AV5" s="609"/>
      <c r="AW5" s="638"/>
      <c r="AX5" s="642"/>
      <c r="AY5" s="655"/>
      <c r="AZ5" s="660"/>
      <c r="BA5" s="665"/>
      <c r="BB5" s="638"/>
      <c r="BC5" s="323"/>
      <c r="BD5" s="339"/>
      <c r="BE5" s="323"/>
      <c r="CI5" s="1020"/>
    </row>
    <row r="6" spans="1:87" ht="18.75" customHeight="1">
      <c r="A6" s="115"/>
      <c r="B6" s="115"/>
      <c r="C6" s="1018"/>
      <c r="D6" s="554"/>
      <c r="E6" s="333"/>
      <c r="F6" s="76"/>
      <c r="G6" s="76"/>
      <c r="H6" s="76"/>
      <c r="N6" s="1"/>
      <c r="O6" s="456"/>
      <c r="P6" s="456"/>
      <c r="Q6" s="456"/>
      <c r="R6" s="456"/>
      <c r="S6" s="456"/>
      <c r="T6" s="456"/>
      <c r="U6" s="722" t="s">
        <v>185</v>
      </c>
      <c r="V6" s="456"/>
      <c r="W6" s="456"/>
      <c r="X6" s="456"/>
      <c r="Y6" s="456"/>
      <c r="Z6" s="456"/>
      <c r="AA6" s="456"/>
      <c r="AB6" s="456"/>
      <c r="AC6" s="456"/>
      <c r="AD6" s="79" t="s">
        <v>216</v>
      </c>
      <c r="AK6" s="623"/>
      <c r="AL6" s="339"/>
      <c r="AM6" s="665"/>
      <c r="AN6" s="76"/>
      <c r="AO6" s="594"/>
      <c r="AP6" s="274"/>
      <c r="AQ6" s="599"/>
      <c r="AR6" s="604"/>
      <c r="AS6" s="706"/>
      <c r="AT6" s="614"/>
      <c r="AU6" s="650"/>
      <c r="AV6" s="609"/>
      <c r="AW6" s="638"/>
      <c r="AX6" s="642"/>
      <c r="AY6" s="655"/>
      <c r="AZ6" s="660"/>
      <c r="BA6" s="665"/>
      <c r="BB6" s="638"/>
      <c r="BC6" s="323"/>
      <c r="BD6" s="339"/>
      <c r="BE6" s="323"/>
      <c r="CI6" s="1020"/>
    </row>
    <row r="7" spans="1:87" ht="16.2" hidden="1" customHeight="1">
      <c r="A7" s="115"/>
      <c r="B7" s="115"/>
      <c r="C7" s="115"/>
      <c r="D7" s="554"/>
      <c r="E7" s="333"/>
      <c r="F7" s="76"/>
      <c r="G7" s="76"/>
      <c r="H7" s="76"/>
      <c r="O7" s="321"/>
      <c r="Q7" s="336"/>
      <c r="AD7" s="362"/>
      <c r="AK7" s="623"/>
      <c r="AL7" s="339"/>
      <c r="AM7" s="665"/>
      <c r="AN7" s="76"/>
      <c r="AO7" s="594"/>
      <c r="AP7" s="274"/>
      <c r="AQ7" s="599"/>
      <c r="AR7" s="604"/>
      <c r="AS7" s="706"/>
      <c r="AT7" s="614"/>
      <c r="AU7" s="650"/>
      <c r="AV7" s="609"/>
      <c r="AW7" s="638"/>
      <c r="AX7" s="642"/>
      <c r="AY7" s="655"/>
      <c r="AZ7" s="660"/>
      <c r="BA7" s="665"/>
      <c r="BB7" s="638"/>
      <c r="BC7" s="323"/>
      <c r="BD7" s="339"/>
      <c r="BE7" s="323"/>
    </row>
    <row r="8" spans="1:87" ht="25.2" customHeight="1">
      <c r="A8" s="115"/>
      <c r="B8" s="115"/>
      <c r="C8" s="115"/>
      <c r="D8" s="554"/>
      <c r="E8" s="333"/>
      <c r="F8" s="76"/>
      <c r="G8" s="76"/>
      <c r="H8" s="76"/>
      <c r="I8" s="67"/>
      <c r="J8" s="315"/>
      <c r="K8" s="67"/>
      <c r="L8" s="67"/>
      <c r="M8" s="68"/>
      <c r="N8" s="328" t="s">
        <v>217</v>
      </c>
      <c r="O8" s="457">
        <f t="shared" ref="O8:AC8" si="0">SUM(AM:AM)</f>
        <v>0</v>
      </c>
      <c r="P8" s="185">
        <f t="shared" si="0"/>
        <v>0</v>
      </c>
      <c r="Q8" s="185">
        <f t="shared" si="0"/>
        <v>0</v>
      </c>
      <c r="R8" s="185">
        <f t="shared" si="0"/>
        <v>0</v>
      </c>
      <c r="S8" s="185">
        <f t="shared" si="0"/>
        <v>0</v>
      </c>
      <c r="T8" s="185">
        <f t="shared" si="0"/>
        <v>0</v>
      </c>
      <c r="U8" s="185">
        <f t="shared" si="0"/>
        <v>0</v>
      </c>
      <c r="V8" s="185">
        <f t="shared" si="0"/>
        <v>0</v>
      </c>
      <c r="W8" s="185">
        <f t="shared" si="0"/>
        <v>0</v>
      </c>
      <c r="X8" s="185">
        <f t="shared" si="0"/>
        <v>0</v>
      </c>
      <c r="Y8" s="185">
        <f t="shared" si="0"/>
        <v>0</v>
      </c>
      <c r="Z8" s="185">
        <f t="shared" si="0"/>
        <v>0</v>
      </c>
      <c r="AA8" s="185">
        <f t="shared" si="0"/>
        <v>0</v>
      </c>
      <c r="AB8" s="185">
        <f t="shared" si="0"/>
        <v>0</v>
      </c>
      <c r="AC8" s="185">
        <f t="shared" si="0"/>
        <v>0</v>
      </c>
      <c r="AD8" s="466">
        <f>SUM(O8:AC8)</f>
        <v>0</v>
      </c>
      <c r="AE8" s="73"/>
      <c r="AH8" s="276" t="s">
        <v>172</v>
      </c>
      <c r="AI8" s="290">
        <f>SUM(AI12:AI214)</f>
        <v>0</v>
      </c>
      <c r="AJ8" s="590"/>
      <c r="AK8" s="623"/>
      <c r="AL8" s="339"/>
      <c r="AM8" s="665"/>
      <c r="AN8" s="76"/>
      <c r="AO8" s="594"/>
      <c r="AP8" s="274"/>
      <c r="AQ8" s="599"/>
      <c r="AR8" s="604"/>
      <c r="AS8" s="706"/>
      <c r="AT8" s="614"/>
      <c r="AU8" s="650"/>
      <c r="AV8" s="609"/>
      <c r="AW8" s="638"/>
      <c r="AX8" s="642"/>
      <c r="AY8" s="655"/>
      <c r="AZ8" s="660"/>
      <c r="BA8" s="665"/>
      <c r="BB8" s="638"/>
      <c r="BC8" s="677">
        <f>SUM(SUMPRODUCT($BC$11:$BC$299,AB11:AB299)+SUMPRODUCT($BC$11:$BC$299,AC11:AC299)+SUMPRODUCT($BC$11:$BC$299,O11:O299)+SUMPRODUCT($BC$11:$BC$299,P11:P299)+SUMPRODUCT($BC$11:$BC$299,R11:R299)+SUMPRODUCT($BC$11:$BC$299,S11:S299)+SUMPRODUCT($BC$11:$BC$299,Q11:Q299)+SUMPRODUCT($BC$11:$BC$299,T11:T299)+SUMPRODUCT($BC$11:$BC$299,V11:V299)+SUMPRODUCT($BC$11:$BC$299,W11:W299)+SUMPRODUCT($BC$11:$BC$299,X11:X299)+SUMPRODUCT($BC$11:$BC$299,Y11:Y299)+SUMPRODUCT($BC$11:$BC$299,AA11:AA299)+SUMPRODUCT($BC$11:$BC$299,Z11:Z299)+SUMPRODUCT($BC$11:$BC$299,U11:U299))</f>
        <v>0</v>
      </c>
      <c r="BD8" s="679">
        <f>SUM(SUMPRODUCT($BD$11:$BD$299,AB11:AB299)+SUMPRODUCT($BD$11:$BD$299,AC11:AC299)+SUMPRODUCT($BD$11:$BD$299,O11:O299)+SUMPRODUCT($BD$11:$BD$299,P11:P299)+SUMPRODUCT($BD$11:$BD$299,R11:R299)+SUMPRODUCT($BD$11:$BD$299,S11:S299)+SUMPRODUCT($BD$11:$BD$299,Q11:Q299)+SUMPRODUCT($BD$11:$BD$299,T11:T299)+SUMPRODUCT($BD$11:$BD$299,V11:V299)+SUMPRODUCT($BD$11:$BD$299,W11:W299)+SUMPRODUCT($BD$11:$BD$299,X11:X299)+SUMPRODUCT($BD$11:$BD$299,Y11:Y299)+SUMPRODUCT($BD$11:$BD$299,AA11:AA299)+SUMPRODUCT($BD$11:$BD$299,Z11:Z299)+SUMPRODUCT($BD$11:$BD$299,U11:U299))</f>
        <v>0</v>
      </c>
      <c r="BE8" s="323"/>
      <c r="BG8" s="1">
        <f>SUM(BG12:BG52)</f>
        <v>0</v>
      </c>
      <c r="BH8" s="1">
        <f t="shared" ref="BH8:BN8" si="1">SUM(BH12:BH52)</f>
        <v>0</v>
      </c>
      <c r="BI8" s="1">
        <f t="shared" si="1"/>
        <v>0</v>
      </c>
      <c r="BJ8" s="1">
        <f t="shared" si="1"/>
        <v>0</v>
      </c>
      <c r="BK8" s="1">
        <f t="shared" si="1"/>
        <v>0</v>
      </c>
      <c r="BL8" s="1">
        <f t="shared" si="1"/>
        <v>0</v>
      </c>
      <c r="BM8" s="1">
        <f t="shared" si="1"/>
        <v>0</v>
      </c>
      <c r="BN8" s="1">
        <f t="shared" si="1"/>
        <v>0</v>
      </c>
      <c r="BO8" s="1"/>
      <c r="BP8" s="1">
        <f>SUM(BP12:BP52)</f>
        <v>0</v>
      </c>
      <c r="BQ8" s="1">
        <f>SUM(BQ12:BQ52)</f>
        <v>0</v>
      </c>
      <c r="BR8" s="1"/>
      <c r="BS8" s="1">
        <f t="shared" ref="BS8:CH8" si="2">SUM(BS12:BS52)</f>
        <v>0</v>
      </c>
      <c r="BT8" s="1">
        <f t="shared" si="2"/>
        <v>0</v>
      </c>
      <c r="BU8" s="1">
        <f t="shared" si="2"/>
        <v>0</v>
      </c>
      <c r="BV8" s="1">
        <f t="shared" si="2"/>
        <v>0</v>
      </c>
      <c r="BW8" s="1">
        <f t="shared" si="2"/>
        <v>0</v>
      </c>
      <c r="BX8" s="1">
        <f t="shared" si="2"/>
        <v>0</v>
      </c>
      <c r="BY8" s="1">
        <f t="shared" si="2"/>
        <v>0</v>
      </c>
      <c r="BZ8" s="1">
        <f t="shared" si="2"/>
        <v>0</v>
      </c>
      <c r="CA8" s="1">
        <f t="shared" si="2"/>
        <v>0</v>
      </c>
      <c r="CB8" s="1">
        <f t="shared" si="2"/>
        <v>0</v>
      </c>
      <c r="CC8" s="1">
        <f t="shared" si="2"/>
        <v>0</v>
      </c>
      <c r="CD8" s="1">
        <f t="shared" si="2"/>
        <v>0</v>
      </c>
      <c r="CE8" s="1">
        <f t="shared" si="2"/>
        <v>0</v>
      </c>
      <c r="CF8" s="1">
        <f t="shared" si="2"/>
        <v>0</v>
      </c>
      <c r="CG8" s="1">
        <f t="shared" si="2"/>
        <v>0</v>
      </c>
      <c r="CH8" s="1">
        <f t="shared" si="2"/>
        <v>0</v>
      </c>
    </row>
    <row r="9" spans="1:87" s="79" customFormat="1" ht="64.95" customHeight="1">
      <c r="A9" s="397"/>
      <c r="B9" s="544" t="s">
        <v>185</v>
      </c>
      <c r="C9" s="543"/>
      <c r="D9" s="555" t="s">
        <v>605</v>
      </c>
      <c r="E9" s="513" t="s">
        <v>57</v>
      </c>
      <c r="F9" s="680" t="s">
        <v>707</v>
      </c>
      <c r="G9" s="516" t="s">
        <v>261</v>
      </c>
      <c r="H9" s="513" t="s">
        <v>213</v>
      </c>
      <c r="I9" s="516" t="s">
        <v>208</v>
      </c>
      <c r="J9" s="513" t="s">
        <v>209</v>
      </c>
      <c r="K9" s="513" t="s">
        <v>214</v>
      </c>
      <c r="L9" s="513" t="s">
        <v>210</v>
      </c>
      <c r="M9" s="516" t="s">
        <v>211</v>
      </c>
      <c r="N9" s="517" t="s">
        <v>212</v>
      </c>
      <c r="O9" s="511" t="s">
        <v>657</v>
      </c>
      <c r="P9" s="669" t="s">
        <v>632</v>
      </c>
      <c r="Q9" s="670" t="s">
        <v>658</v>
      </c>
      <c r="R9" s="522" t="s">
        <v>659</v>
      </c>
      <c r="S9" s="523" t="s">
        <v>660</v>
      </c>
      <c r="T9" s="524" t="s">
        <v>745</v>
      </c>
      <c r="U9" s="705" t="s">
        <v>719</v>
      </c>
      <c r="V9" s="671" t="s">
        <v>746</v>
      </c>
      <c r="W9" s="672" t="s">
        <v>661</v>
      </c>
      <c r="X9" s="525" t="s">
        <v>662</v>
      </c>
      <c r="Y9" s="673" t="s">
        <v>663</v>
      </c>
      <c r="Z9" s="526" t="s">
        <v>664</v>
      </c>
      <c r="AA9" s="527" t="s">
        <v>519</v>
      </c>
      <c r="AB9" s="674" t="s">
        <v>665</v>
      </c>
      <c r="AC9" s="512" t="s">
        <v>654</v>
      </c>
      <c r="AD9" s="585" t="s">
        <v>11</v>
      </c>
      <c r="AE9" s="586" t="s">
        <v>13</v>
      </c>
      <c r="AF9" s="587" t="s">
        <v>185</v>
      </c>
      <c r="AH9" s="278" t="s">
        <v>173</v>
      </c>
      <c r="AI9" s="278" t="s">
        <v>174</v>
      </c>
      <c r="AJ9" s="591"/>
      <c r="AK9" s="624" t="s">
        <v>5</v>
      </c>
      <c r="AL9" s="634" t="s">
        <v>6</v>
      </c>
      <c r="AM9" s="593" t="s">
        <v>2</v>
      </c>
      <c r="AN9" s="513" t="s">
        <v>105</v>
      </c>
      <c r="AO9" s="595" t="s">
        <v>9</v>
      </c>
      <c r="AP9" s="619" t="s">
        <v>10</v>
      </c>
      <c r="AQ9" s="600" t="s">
        <v>3</v>
      </c>
      <c r="AR9" s="605" t="s">
        <v>15</v>
      </c>
      <c r="AS9" s="707" t="s">
        <v>720</v>
      </c>
      <c r="AT9" s="615" t="s">
        <v>149</v>
      </c>
      <c r="AU9" s="651" t="s">
        <v>636</v>
      </c>
      <c r="AV9" s="610" t="s">
        <v>150</v>
      </c>
      <c r="AW9" s="639" t="s">
        <v>50</v>
      </c>
      <c r="AX9" s="643" t="s">
        <v>151</v>
      </c>
      <c r="AY9" s="656" t="s">
        <v>128</v>
      </c>
      <c r="AZ9" s="661" t="s">
        <v>129</v>
      </c>
      <c r="BA9" s="593" t="s">
        <v>524</v>
      </c>
      <c r="BB9" s="639" t="s">
        <v>171</v>
      </c>
      <c r="BC9" s="514" t="s">
        <v>202</v>
      </c>
      <c r="BD9" s="515" t="s">
        <v>203</v>
      </c>
      <c r="BE9" s="514" t="s">
        <v>204</v>
      </c>
      <c r="BG9" s="675" t="s">
        <v>686</v>
      </c>
      <c r="BH9" s="675" t="s">
        <v>687</v>
      </c>
      <c r="BI9" s="675" t="s">
        <v>207</v>
      </c>
      <c r="BJ9" s="675" t="s">
        <v>58</v>
      </c>
      <c r="BK9" s="675" t="s">
        <v>168</v>
      </c>
      <c r="BL9" s="675" t="s">
        <v>186</v>
      </c>
      <c r="BM9" s="675" t="s">
        <v>688</v>
      </c>
      <c r="BN9" s="675" t="s">
        <v>689</v>
      </c>
      <c r="BO9" s="300"/>
      <c r="BP9" s="675" t="s">
        <v>676</v>
      </c>
      <c r="BQ9" s="675" t="s">
        <v>677</v>
      </c>
      <c r="BR9" s="300"/>
      <c r="BS9" s="675" t="s">
        <v>192</v>
      </c>
      <c r="BT9" s="675" t="s">
        <v>691</v>
      </c>
      <c r="BU9" s="675" t="s">
        <v>692</v>
      </c>
      <c r="BV9" s="675" t="s">
        <v>193</v>
      </c>
      <c r="BW9" s="675" t="s">
        <v>693</v>
      </c>
      <c r="BX9" s="675" t="s">
        <v>196</v>
      </c>
      <c r="BY9" s="675" t="s">
        <v>195</v>
      </c>
      <c r="BZ9" s="675" t="s">
        <v>694</v>
      </c>
      <c r="CA9" s="675" t="s">
        <v>695</v>
      </c>
      <c r="CB9" s="675" t="s">
        <v>194</v>
      </c>
      <c r="CC9" s="675" t="s">
        <v>696</v>
      </c>
      <c r="CD9" s="675" t="s">
        <v>697</v>
      </c>
      <c r="CE9" s="676" t="s">
        <v>698</v>
      </c>
      <c r="CF9" s="676" t="s">
        <v>699</v>
      </c>
      <c r="CG9" s="676" t="s">
        <v>706</v>
      </c>
      <c r="CH9" s="675" t="s">
        <v>689</v>
      </c>
    </row>
    <row r="10" spans="1:87" s="79" customFormat="1" ht="30" hidden="1" customHeight="1">
      <c r="C10" s="343"/>
      <c r="D10" s="556"/>
      <c r="E10" s="345"/>
      <c r="F10" s="345"/>
      <c r="G10" s="345"/>
      <c r="H10" s="345"/>
      <c r="I10" s="348"/>
      <c r="J10" s="345"/>
      <c r="K10" s="345"/>
      <c r="L10" s="345"/>
      <c r="M10" s="348"/>
      <c r="N10" s="349"/>
      <c r="O10" s="399" t="s">
        <v>229</v>
      </c>
      <c r="P10" s="399" t="s">
        <v>234</v>
      </c>
      <c r="Q10" s="399" t="s">
        <v>230</v>
      </c>
      <c r="R10" s="399" t="s">
        <v>232</v>
      </c>
      <c r="S10" s="399" t="s">
        <v>231</v>
      </c>
      <c r="T10" s="399" t="s">
        <v>233</v>
      </c>
      <c r="U10" s="399" t="s">
        <v>744</v>
      </c>
      <c r="V10" s="399" t="s">
        <v>236</v>
      </c>
      <c r="W10" s="400" t="s">
        <v>237</v>
      </c>
      <c r="X10" s="400" t="s">
        <v>235</v>
      </c>
      <c r="Y10" s="400" t="s">
        <v>538</v>
      </c>
      <c r="Z10" s="400" t="s">
        <v>263</v>
      </c>
      <c r="AA10" s="400" t="s">
        <v>262</v>
      </c>
      <c r="AB10" s="401" t="s">
        <v>264</v>
      </c>
      <c r="AC10" s="400" t="s">
        <v>525</v>
      </c>
      <c r="AD10" s="402"/>
      <c r="AE10" s="340"/>
      <c r="AF10" s="363"/>
      <c r="AH10" s="344"/>
      <c r="AI10" s="344"/>
      <c r="AJ10" s="344"/>
      <c r="AK10" s="625"/>
      <c r="AL10" s="635"/>
      <c r="AM10" s="666"/>
      <c r="AN10" s="345"/>
      <c r="AO10" s="596"/>
      <c r="AP10" s="620"/>
      <c r="AQ10" s="601"/>
      <c r="AR10" s="606"/>
      <c r="AS10" s="708"/>
      <c r="AT10" s="616"/>
      <c r="AU10" s="652"/>
      <c r="AV10" s="611"/>
      <c r="AW10" s="640"/>
      <c r="AX10" s="644"/>
      <c r="AY10" s="657"/>
      <c r="AZ10" s="662"/>
      <c r="BA10" s="666"/>
      <c r="BB10" s="640"/>
      <c r="BC10" s="346"/>
      <c r="BD10" s="346"/>
      <c r="BE10" s="346"/>
      <c r="BG10" s="529"/>
      <c r="BH10" s="529"/>
      <c r="BI10" s="529"/>
      <c r="BJ10" s="529"/>
      <c r="BK10" s="529"/>
      <c r="BL10" s="529"/>
      <c r="BM10" s="529"/>
      <c r="BN10" s="529"/>
      <c r="BO10" s="529"/>
      <c r="BP10" s="529"/>
      <c r="BQ10" s="529"/>
      <c r="BR10" s="529"/>
      <c r="BS10" s="529"/>
      <c r="BT10" s="529"/>
      <c r="BU10" s="529"/>
      <c r="BV10" s="529"/>
      <c r="BW10" s="529"/>
      <c r="BX10" s="529"/>
      <c r="BY10" s="529"/>
      <c r="BZ10" s="529"/>
      <c r="CA10" s="529"/>
      <c r="CB10" s="529"/>
      <c r="CC10" s="529"/>
      <c r="CD10" s="529"/>
      <c r="CE10" s="529"/>
      <c r="CF10" s="529"/>
      <c r="CG10" s="529"/>
      <c r="CH10" s="529"/>
    </row>
    <row r="11" spans="1:87" s="56" customFormat="1" ht="34.200000000000003" customHeight="1">
      <c r="C11" s="353"/>
      <c r="D11" s="557"/>
      <c r="E11" s="364"/>
      <c r="F11" s="354"/>
      <c r="G11" s="354"/>
      <c r="H11" s="353"/>
      <c r="I11" s="357"/>
      <c r="J11" s="357"/>
      <c r="K11" s="353"/>
      <c r="L11" s="353"/>
      <c r="M11" s="358"/>
      <c r="N11" s="365" t="s">
        <v>205</v>
      </c>
      <c r="O11" s="353"/>
      <c r="P11" s="359"/>
      <c r="Q11" s="359"/>
      <c r="R11" s="359"/>
      <c r="S11" s="359"/>
      <c r="T11" s="359"/>
      <c r="U11" s="359"/>
      <c r="V11" s="359"/>
      <c r="W11" s="359"/>
      <c r="X11" s="359"/>
      <c r="Y11" s="359"/>
      <c r="Z11" s="359"/>
      <c r="AA11" s="359"/>
      <c r="AB11" s="359"/>
      <c r="AC11" s="359"/>
      <c r="AD11" s="360"/>
      <c r="AE11" s="361"/>
      <c r="AF11" s="252"/>
      <c r="AK11" s="626"/>
      <c r="AL11" s="636"/>
      <c r="AM11" s="667"/>
      <c r="AN11" s="354"/>
      <c r="AO11" s="597"/>
      <c r="AP11" s="621"/>
      <c r="AQ11" s="602"/>
      <c r="AR11" s="607"/>
      <c r="AS11" s="709"/>
      <c r="AT11" s="617"/>
      <c r="AU11" s="653"/>
      <c r="AV11" s="612"/>
      <c r="AW11" s="588"/>
      <c r="AX11" s="645"/>
      <c r="AY11" s="658"/>
      <c r="AZ11" s="663"/>
      <c r="BA11" s="667"/>
      <c r="BB11" s="648"/>
      <c r="BC11" s="355"/>
      <c r="BD11" s="356"/>
      <c r="BE11" s="355"/>
      <c r="BH11" s="1019"/>
      <c r="BI11" s="1019"/>
      <c r="BJ11" s="1019"/>
      <c r="BK11" s="1019"/>
      <c r="BL11" s="1019"/>
      <c r="BM11" s="1019"/>
      <c r="BN11" s="1019"/>
      <c r="BO11" s="1019"/>
      <c r="BP11" s="1019"/>
      <c r="BQ11" s="1019"/>
      <c r="BR11" s="1019"/>
    </row>
    <row r="12" spans="1:87" s="1" customFormat="1" ht="65.25" customHeight="1">
      <c r="A12" s="56"/>
      <c r="B12" s="89"/>
      <c r="C12" s="546"/>
      <c r="D12" s="558" t="s">
        <v>604</v>
      </c>
      <c r="E12" s="410" t="s">
        <v>255</v>
      </c>
      <c r="F12" s="684" t="s">
        <v>708</v>
      </c>
      <c r="G12" s="471"/>
      <c r="H12" s="473" t="s">
        <v>58</v>
      </c>
      <c r="I12" s="474" t="s">
        <v>197</v>
      </c>
      <c r="J12" s="475" t="s">
        <v>194</v>
      </c>
      <c r="K12" s="472">
        <v>1</v>
      </c>
      <c r="L12" s="472">
        <v>0</v>
      </c>
      <c r="M12" s="472" t="s">
        <v>679</v>
      </c>
      <c r="N12" s="502">
        <v>300.3</v>
      </c>
      <c r="O12" s="325"/>
      <c r="P12" s="324"/>
      <c r="Q12" s="394"/>
      <c r="R12" s="458"/>
      <c r="S12" s="325"/>
      <c r="T12" s="324"/>
      <c r="U12" s="325"/>
      <c r="V12" s="394"/>
      <c r="W12" s="324"/>
      <c r="X12" s="325"/>
      <c r="Y12" s="324"/>
      <c r="Z12" s="325"/>
      <c r="AA12" s="324"/>
      <c r="AB12" s="394"/>
      <c r="AC12" s="394"/>
      <c r="AD12" s="416">
        <f>N12*O12+N12*P12+N12*Q12+N12*R12+N12*S12+N12*T12+N12*V12+N12*W12+N12*X12+N12*Y12+N12*Z12+N12*AA12+N12*AB12+N12*AC12+N12*U12</f>
        <v>0</v>
      </c>
      <c r="AE12" s="326" t="str">
        <f>IF(SUM(O12:AC12)&gt;0,"Yes","No")</f>
        <v>No</v>
      </c>
      <c r="AF12" s="403" t="str">
        <f t="shared" ref="AF12:AF32" si="3">IF(B12="New","Yes","No")</f>
        <v>No</v>
      </c>
      <c r="AH12" s="316">
        <v>1</v>
      </c>
      <c r="AI12" s="256">
        <f>AH12*O12+AH12*P12+AH12*Q12+AH12*R12+AH12*S12+AH12*T12+AH12*V12+AH12*W12+AH12*X12+AH12*Y12+AH12*Z12+AH12*AA12+AH12*AB12+AH12*AC12+AH12*U12</f>
        <v>0</v>
      </c>
      <c r="AJ12" s="56"/>
      <c r="AK12" s="627">
        <v>3.65</v>
      </c>
      <c r="AL12" s="486">
        <f>SUM(O12:AC12)*AK12</f>
        <v>0</v>
      </c>
      <c r="AM12" s="668">
        <f>$K$12*O12</f>
        <v>0</v>
      </c>
      <c r="AN12" s="354">
        <f>$K$12*P12</f>
        <v>0</v>
      </c>
      <c r="AO12" s="597">
        <f t="shared" ref="AO12:AO32" si="4">K12*Q12</f>
        <v>0</v>
      </c>
      <c r="AP12" s="621">
        <f t="shared" ref="AP12:AP32" si="5">K12*R12</f>
        <v>0</v>
      </c>
      <c r="AQ12" s="602">
        <f t="shared" ref="AQ12:AQ32" si="6">K12*S12</f>
        <v>0</v>
      </c>
      <c r="AR12" s="607">
        <f t="shared" ref="AR12:AR32" si="7">K12*T12</f>
        <v>0</v>
      </c>
      <c r="AS12" s="709">
        <f t="shared" ref="AS12:AS32" si="8">K12*U12</f>
        <v>0</v>
      </c>
      <c r="AT12" s="617">
        <f t="shared" ref="AT12:AT32" si="9">K12*V12</f>
        <v>0</v>
      </c>
      <c r="AU12" s="653">
        <f t="shared" ref="AU12:AU32" si="10">K12*W12</f>
        <v>0</v>
      </c>
      <c r="AV12" s="612">
        <f t="shared" ref="AV12:AV32" si="11">K12*X12</f>
        <v>0</v>
      </c>
      <c r="AW12" s="588">
        <f t="shared" ref="AW12:AW32" si="12">K12*Y12</f>
        <v>0</v>
      </c>
      <c r="AX12" s="645">
        <f t="shared" ref="AX12:AX32" si="13">K12*Z12</f>
        <v>0</v>
      </c>
      <c r="AY12" s="658">
        <f t="shared" ref="AY12:AY32" si="14">K12*AA12</f>
        <v>0</v>
      </c>
      <c r="AZ12" s="663">
        <f t="shared" ref="AZ12:AZ32" si="15">K12*AB12</f>
        <v>0</v>
      </c>
      <c r="BA12" s="668">
        <f t="shared" ref="BA12:BA32" si="16">K12*AC12</f>
        <v>0</v>
      </c>
      <c r="BB12" s="473">
        <v>1</v>
      </c>
      <c r="BC12" s="483">
        <v>5</v>
      </c>
      <c r="BD12" s="484"/>
      <c r="BE12" s="483"/>
      <c r="BG12" s="1">
        <f t="shared" ref="BG12:BG35" si="17">IF(H12="XS",IF(SUM(O12:AC12)&gt;0,SUM(O12:AC12),0),0)*K12</f>
        <v>0</v>
      </c>
      <c r="BH12" s="1">
        <f t="shared" ref="BH12:BH35" si="18">IF(H12="S",IF(SUM(O12:AC12)&gt;0,SUM(O12:AC12),0),0)*K12</f>
        <v>0</v>
      </c>
      <c r="BI12" s="1">
        <f t="shared" ref="BI12:BI35" si="19">IF(H12="M",IF(SUM(O12:AC12)&gt;0,SUM(O12:AC12),0),0)*K12</f>
        <v>0</v>
      </c>
      <c r="BJ12" s="1">
        <f t="shared" ref="BJ12:BJ35" si="20">IF(H12="L",IF(SUM(O12:AC12)&gt;0,SUM(O12:AC12),0),0)*K12</f>
        <v>0</v>
      </c>
      <c r="BK12" s="1">
        <f t="shared" ref="BK12:BK35" si="21">IF(H12="XL",IF(SUM(O12:AC12)&gt;0,SUM(O12:AC12),0),0)*K12</f>
        <v>0</v>
      </c>
      <c r="BL12" s="1">
        <f t="shared" ref="BL12:BL35" si="22">IF(H12="2XL",IF(SUM(O12:AC12)&gt;0,SUM(O12:AC12),0),0)*K12</f>
        <v>0</v>
      </c>
      <c r="BM12" s="1">
        <f t="shared" ref="BM12:BM35" si="23">IF(H12="3XL",IF(SUM(O12:AC12)&gt;0,SUM(O12:AC12),0),0)*K12</f>
        <v>0</v>
      </c>
      <c r="BN12" s="1">
        <f t="shared" ref="BN12:BN35" si="24">IF(H12="various",IF(SUM(O12:AC12)&gt;0,SUM(O12:AC12),0),0)*K12</f>
        <v>0</v>
      </c>
      <c r="BP12" s="56">
        <f t="shared" ref="BP12:BP35" si="25">IF(F12="",IF(SUM(O12:AC12)&gt;0,SUM(O12:AC12),0),0)*K12</f>
        <v>0</v>
      </c>
      <c r="BQ12" s="56">
        <f t="shared" ref="BQ12:BQ35" si="26">IF(F12="Dual tex.",IF(SUM(O12:AC12)&gt;0,SUM(O12:AC12),0),0)*K12</f>
        <v>0</v>
      </c>
      <c r="BR12" s="56"/>
      <c r="BS12" s="1">
        <f t="shared" ref="BS12:BS35" si="27">IF(J12="sloper",IF(SUM(O12:AC12)&gt;0,SUM(O12:AC12),0),0)*K12</f>
        <v>0</v>
      </c>
      <c r="BT12" s="1">
        <f t="shared" ref="BT12:BT35" si="28">IF(J12="footholds",IF(SUM(O12:AC12)&gt;0,SUM(O12:AC12),0),0)*K12</f>
        <v>0</v>
      </c>
      <c r="BU12" s="1">
        <f t="shared" ref="BU12:BU35" si="29">IF(J12="micros",IF(SUM(O12:AC12)&gt;0,SUM(O12:AC12),0),0)*K12</f>
        <v>0</v>
      </c>
      <c r="BV12" s="1">
        <f t="shared" ref="BV12:BV35" si="30">IF(J12="jug",IF(SUM(O12:AC12)&gt;0,SUM(O12:AC12),0),0)*K12</f>
        <v>0</v>
      </c>
      <c r="BW12" s="1">
        <f t="shared" ref="BW12:BW35" si="31">IF(J12="ledge",IF(SUM(O12:AC12)&gt;0,SUM(O12:AC12),0),0)*K12</f>
        <v>0</v>
      </c>
      <c r="BX12" s="1">
        <f t="shared" ref="BX12:BX35" si="32">IF(J12="edge",IF(SUM(O12:AC12)&gt;0,SUM(O12:AC12),0),0)*K12</f>
        <v>0</v>
      </c>
      <c r="BY12" s="1">
        <f t="shared" ref="BY12:BY35" si="33">IF(J12="crimp",IF(SUM(O12:AC12)&gt;0,SUM(O12:AC12),0),0)*K12</f>
        <v>0</v>
      </c>
      <c r="BZ12" s="1">
        <f t="shared" ref="BZ12:BZ35" si="34">IF(J12="incut",IF(SUM(O12:AC12)&gt;0,SUM(O12:AC12),0),0)*K12</f>
        <v>0</v>
      </c>
      <c r="CA12" s="1">
        <f t="shared" ref="CA12:CA35" si="35">IF(J12="dish",IF(SUM(O12:AC12)&gt;0,SUM(O12:AC12),0),0)*K12</f>
        <v>0</v>
      </c>
      <c r="CB12" s="1">
        <f t="shared" ref="CB12:CB35" si="36">IF(J12="pinch",IF(SUM(O12:AC12)&gt;0,SUM(O12:AC12),0),0)*K12</f>
        <v>0</v>
      </c>
      <c r="CC12" s="1">
        <f t="shared" ref="CC12:CC35" si="37">IF(J12="pocket",IF(SUM(O12:AC12)&gt;0,SUM(O12:AC12),0),0)*K12</f>
        <v>0</v>
      </c>
      <c r="CD12" s="1">
        <f t="shared" ref="CD12:CD35" si="38">IF(J12="insert",IF(SUM(O12:AC12)&gt;0,SUM(O12:AC12),0),0)*K12</f>
        <v>0</v>
      </c>
      <c r="CE12" s="1">
        <f t="shared" ref="CE12:CE35" si="39">IF(J12="feature",IF(SUM(O12:AC12)&gt;0,SUM(O12:AC12),0),0)*K12</f>
        <v>0</v>
      </c>
      <c r="CF12" s="1">
        <f t="shared" ref="CF12:CF35" si="40">IF(J12="scoop",IF(SUM(O12:AC12)&gt;0,SUM(O12:AC12),0),0)*K12</f>
        <v>0</v>
      </c>
      <c r="CG12" s="1">
        <f t="shared" ref="CG12:CG35" si="41">IF(J12="positive",IF(SUM(O12:AC12)&gt;0,SUM(O12:AC12),0),0)*K12</f>
        <v>0</v>
      </c>
      <c r="CH12" s="1">
        <f t="shared" ref="CH12:CH35" si="42">IF(J12="various",IF(SUM(O12:AC12)&gt;0,SUM(O12:AC12),0),0)*K12</f>
        <v>0</v>
      </c>
    </row>
    <row r="13" spans="1:87" s="1" customFormat="1" ht="65.25" customHeight="1">
      <c r="A13" s="56"/>
      <c r="B13" s="98"/>
      <c r="C13" s="56"/>
      <c r="D13" s="559" t="s">
        <v>163</v>
      </c>
      <c r="E13" s="334" t="s">
        <v>254</v>
      </c>
      <c r="F13" s="685" t="s">
        <v>708</v>
      </c>
      <c r="G13" s="476"/>
      <c r="H13" s="478" t="s">
        <v>207</v>
      </c>
      <c r="I13" s="479" t="s">
        <v>198</v>
      </c>
      <c r="J13" s="480" t="s">
        <v>194</v>
      </c>
      <c r="K13" s="477">
        <v>1</v>
      </c>
      <c r="L13" s="477">
        <v>0</v>
      </c>
      <c r="M13" s="477" t="s">
        <v>679</v>
      </c>
      <c r="N13" s="503">
        <v>133.35</v>
      </c>
      <c r="O13" s="37"/>
      <c r="P13" s="36"/>
      <c r="Q13" s="35"/>
      <c r="R13" s="459"/>
      <c r="S13" s="37"/>
      <c r="T13" s="35"/>
      <c r="U13" s="37"/>
      <c r="V13" s="35"/>
      <c r="W13" s="35"/>
      <c r="X13" s="37"/>
      <c r="Y13" s="35"/>
      <c r="Z13" s="37"/>
      <c r="AA13" s="36"/>
      <c r="AB13" s="36"/>
      <c r="AC13" s="35"/>
      <c r="AD13" s="198">
        <f>N13*O13+N13*P13+N13*Q13+N13*R13+N13*S13+N13*T13+N13*V13+N13*W13+N13*X13+N13*Y13+N13*Z13+N13*AA13+N13*AB13+N13*AC13+N13*U13</f>
        <v>0</v>
      </c>
      <c r="AE13" s="135" t="str">
        <f t="shared" ref="AE13:AE32" si="43">IF(SUM(O13:AC13)&gt;0,"Yes","No")</f>
        <v>No</v>
      </c>
      <c r="AF13" s="552" t="str">
        <f t="shared" si="3"/>
        <v>No</v>
      </c>
      <c r="AH13" s="317">
        <v>1</v>
      </c>
      <c r="AI13" s="256">
        <f t="shared" ref="AI13:AI32" si="44">AH13*O13+AH13*P13+AH13*Q13+AH13*R13+AH13*S13+AH13*T13+AH13*V13+AH13*W13+AH13*X13+AH13*Y13+AH13*Z13+AH13*AA13+AH13*AB13+AH13*AC13+AH13*U13</f>
        <v>0</v>
      </c>
      <c r="AJ13" s="56"/>
      <c r="AK13" s="627">
        <v>0.75</v>
      </c>
      <c r="AL13" s="486">
        <f t="shared" ref="AL13:AL35" si="45">SUM(O13:AC13)*AK13</f>
        <v>0</v>
      </c>
      <c r="AM13" s="668">
        <f t="shared" ref="AM13:AM32" si="46">K13*O13</f>
        <v>0</v>
      </c>
      <c r="AN13" s="354">
        <f t="shared" ref="AN13:AN35" si="47">$K$12*P13</f>
        <v>0</v>
      </c>
      <c r="AO13" s="597">
        <f t="shared" si="4"/>
        <v>0</v>
      </c>
      <c r="AP13" s="621">
        <f t="shared" si="5"/>
        <v>0</v>
      </c>
      <c r="AQ13" s="602">
        <f t="shared" si="6"/>
        <v>0</v>
      </c>
      <c r="AR13" s="607">
        <f t="shared" si="7"/>
        <v>0</v>
      </c>
      <c r="AS13" s="709">
        <f t="shared" si="8"/>
        <v>0</v>
      </c>
      <c r="AT13" s="617">
        <f t="shared" si="9"/>
        <v>0</v>
      </c>
      <c r="AU13" s="653">
        <f t="shared" si="10"/>
        <v>0</v>
      </c>
      <c r="AV13" s="612">
        <f t="shared" si="11"/>
        <v>0</v>
      </c>
      <c r="AW13" s="588">
        <f t="shared" si="12"/>
        <v>0</v>
      </c>
      <c r="AX13" s="645">
        <f t="shared" si="13"/>
        <v>0</v>
      </c>
      <c r="AY13" s="658">
        <f t="shared" si="14"/>
        <v>0</v>
      </c>
      <c r="AZ13" s="663">
        <f t="shared" si="15"/>
        <v>0</v>
      </c>
      <c r="BA13" s="668">
        <f t="shared" si="16"/>
        <v>0</v>
      </c>
      <c r="BB13" s="473">
        <v>1</v>
      </c>
      <c r="BC13" s="483">
        <v>3</v>
      </c>
      <c r="BD13" s="484"/>
      <c r="BE13" s="483"/>
      <c r="BG13" s="1">
        <f t="shared" si="17"/>
        <v>0</v>
      </c>
      <c r="BH13" s="1">
        <f t="shared" si="18"/>
        <v>0</v>
      </c>
      <c r="BI13" s="1">
        <f t="shared" si="19"/>
        <v>0</v>
      </c>
      <c r="BJ13" s="1">
        <f t="shared" si="20"/>
        <v>0</v>
      </c>
      <c r="BK13" s="1">
        <f t="shared" si="21"/>
        <v>0</v>
      </c>
      <c r="BL13" s="1">
        <f t="shared" si="22"/>
        <v>0</v>
      </c>
      <c r="BM13" s="1">
        <f t="shared" si="23"/>
        <v>0</v>
      </c>
      <c r="BN13" s="1">
        <f t="shared" si="24"/>
        <v>0</v>
      </c>
      <c r="BP13" s="56">
        <f t="shared" si="25"/>
        <v>0</v>
      </c>
      <c r="BQ13" s="56">
        <f t="shared" si="26"/>
        <v>0</v>
      </c>
      <c r="BS13" s="1">
        <f t="shared" si="27"/>
        <v>0</v>
      </c>
      <c r="BT13" s="1">
        <f t="shared" si="28"/>
        <v>0</v>
      </c>
      <c r="BU13" s="1">
        <f t="shared" si="29"/>
        <v>0</v>
      </c>
      <c r="BV13" s="1">
        <f t="shared" si="30"/>
        <v>0</v>
      </c>
      <c r="BW13" s="1">
        <f t="shared" si="31"/>
        <v>0</v>
      </c>
      <c r="BX13" s="1">
        <f t="shared" si="32"/>
        <v>0</v>
      </c>
      <c r="BY13" s="1">
        <f t="shared" si="33"/>
        <v>0</v>
      </c>
      <c r="BZ13" s="1">
        <f t="shared" si="34"/>
        <v>0</v>
      </c>
      <c r="CA13" s="1">
        <f t="shared" si="35"/>
        <v>0</v>
      </c>
      <c r="CB13" s="1">
        <f t="shared" si="36"/>
        <v>0</v>
      </c>
      <c r="CC13" s="1">
        <f t="shared" si="37"/>
        <v>0</v>
      </c>
      <c r="CD13" s="1">
        <f t="shared" si="38"/>
        <v>0</v>
      </c>
      <c r="CE13" s="1">
        <f t="shared" si="39"/>
        <v>0</v>
      </c>
      <c r="CF13" s="1">
        <f t="shared" si="40"/>
        <v>0</v>
      </c>
      <c r="CG13" s="1">
        <f t="shared" si="41"/>
        <v>0</v>
      </c>
      <c r="CH13" s="1">
        <f t="shared" si="42"/>
        <v>0</v>
      </c>
    </row>
    <row r="14" spans="1:87" s="1" customFormat="1" ht="65.25" customHeight="1">
      <c r="A14" s="56"/>
      <c r="B14" s="98"/>
      <c r="C14" s="56"/>
      <c r="D14" s="560" t="s">
        <v>164</v>
      </c>
      <c r="E14" s="411" t="s">
        <v>256</v>
      </c>
      <c r="F14" s="684" t="s">
        <v>708</v>
      </c>
      <c r="G14" s="471"/>
      <c r="H14" s="473" t="s">
        <v>207</v>
      </c>
      <c r="I14" s="474" t="s">
        <v>199</v>
      </c>
      <c r="J14" s="474" t="s">
        <v>192</v>
      </c>
      <c r="K14" s="472">
        <v>1</v>
      </c>
      <c r="L14" s="472">
        <v>0</v>
      </c>
      <c r="M14" s="472" t="s">
        <v>679</v>
      </c>
      <c r="N14" s="504">
        <v>162.75</v>
      </c>
      <c r="O14" s="325"/>
      <c r="P14" s="467"/>
      <c r="Q14" s="324"/>
      <c r="R14" s="458"/>
      <c r="S14" s="325"/>
      <c r="T14" s="324"/>
      <c r="U14" s="325"/>
      <c r="V14" s="324"/>
      <c r="W14" s="324"/>
      <c r="X14" s="325"/>
      <c r="Y14" s="324"/>
      <c r="Z14" s="325"/>
      <c r="AA14" s="467"/>
      <c r="AB14" s="324"/>
      <c r="AC14" s="458"/>
      <c r="AD14" s="416">
        <f t="shared" ref="AD14:AD32" si="48">N14*O14+N14*P14+N14*Q14+N14*R14+N14*S14+N14*T14+N14*V14+N14*W14+N14*X14+N14*Y14+N14*Z14+N14*AA14+N14*AB14+N14*AC14+N14*U14</f>
        <v>0</v>
      </c>
      <c r="AE14" s="326" t="str">
        <f t="shared" si="43"/>
        <v>No</v>
      </c>
      <c r="AF14" s="404" t="str">
        <f t="shared" si="3"/>
        <v>No</v>
      </c>
      <c r="AH14" s="317">
        <v>1</v>
      </c>
      <c r="AI14" s="256">
        <f t="shared" si="44"/>
        <v>0</v>
      </c>
      <c r="AJ14" s="56"/>
      <c r="AK14" s="627">
        <v>1.05</v>
      </c>
      <c r="AL14" s="486">
        <f t="shared" si="45"/>
        <v>0</v>
      </c>
      <c r="AM14" s="668">
        <f t="shared" si="46"/>
        <v>0</v>
      </c>
      <c r="AN14" s="354">
        <f t="shared" si="47"/>
        <v>0</v>
      </c>
      <c r="AO14" s="597">
        <f t="shared" si="4"/>
        <v>0</v>
      </c>
      <c r="AP14" s="621">
        <f t="shared" si="5"/>
        <v>0</v>
      </c>
      <c r="AQ14" s="602">
        <f t="shared" si="6"/>
        <v>0</v>
      </c>
      <c r="AR14" s="607">
        <f t="shared" si="7"/>
        <v>0</v>
      </c>
      <c r="AS14" s="709">
        <f t="shared" si="8"/>
        <v>0</v>
      </c>
      <c r="AT14" s="617">
        <f t="shared" si="9"/>
        <v>0</v>
      </c>
      <c r="AU14" s="653">
        <f t="shared" si="10"/>
        <v>0</v>
      </c>
      <c r="AV14" s="612">
        <f t="shared" si="11"/>
        <v>0</v>
      </c>
      <c r="AW14" s="588">
        <f t="shared" si="12"/>
        <v>0</v>
      </c>
      <c r="AX14" s="645">
        <f t="shared" si="13"/>
        <v>0</v>
      </c>
      <c r="AY14" s="658">
        <f t="shared" si="14"/>
        <v>0</v>
      </c>
      <c r="AZ14" s="663">
        <f t="shared" si="15"/>
        <v>0</v>
      </c>
      <c r="BA14" s="668">
        <f t="shared" si="16"/>
        <v>0</v>
      </c>
      <c r="BB14" s="473">
        <v>1</v>
      </c>
      <c r="BC14" s="483">
        <v>3</v>
      </c>
      <c r="BD14" s="484"/>
      <c r="BE14" s="483"/>
      <c r="BG14" s="1">
        <f t="shared" si="17"/>
        <v>0</v>
      </c>
      <c r="BH14" s="1">
        <f t="shared" si="18"/>
        <v>0</v>
      </c>
      <c r="BI14" s="1">
        <f t="shared" si="19"/>
        <v>0</v>
      </c>
      <c r="BJ14" s="1">
        <f t="shared" si="20"/>
        <v>0</v>
      </c>
      <c r="BK14" s="1">
        <f t="shared" si="21"/>
        <v>0</v>
      </c>
      <c r="BL14" s="1">
        <f t="shared" si="22"/>
        <v>0</v>
      </c>
      <c r="BM14" s="1">
        <f t="shared" si="23"/>
        <v>0</v>
      </c>
      <c r="BN14" s="1">
        <f t="shared" si="24"/>
        <v>0</v>
      </c>
      <c r="BP14" s="56">
        <f t="shared" si="25"/>
        <v>0</v>
      </c>
      <c r="BQ14" s="56">
        <f t="shared" si="26"/>
        <v>0</v>
      </c>
      <c r="BS14" s="1">
        <f t="shared" si="27"/>
        <v>0</v>
      </c>
      <c r="BT14" s="1">
        <f t="shared" si="28"/>
        <v>0</v>
      </c>
      <c r="BU14" s="1">
        <f t="shared" si="29"/>
        <v>0</v>
      </c>
      <c r="BV14" s="1">
        <f t="shared" si="30"/>
        <v>0</v>
      </c>
      <c r="BW14" s="1">
        <f t="shared" si="31"/>
        <v>0</v>
      </c>
      <c r="BX14" s="1">
        <f t="shared" si="32"/>
        <v>0</v>
      </c>
      <c r="BY14" s="1">
        <f t="shared" si="33"/>
        <v>0</v>
      </c>
      <c r="BZ14" s="1">
        <f t="shared" si="34"/>
        <v>0</v>
      </c>
      <c r="CA14" s="1">
        <f t="shared" si="35"/>
        <v>0</v>
      </c>
      <c r="CB14" s="1">
        <f t="shared" si="36"/>
        <v>0</v>
      </c>
      <c r="CC14" s="1">
        <f t="shared" si="37"/>
        <v>0</v>
      </c>
      <c r="CD14" s="1">
        <f t="shared" si="38"/>
        <v>0</v>
      </c>
      <c r="CE14" s="1">
        <f t="shared" si="39"/>
        <v>0</v>
      </c>
      <c r="CF14" s="1">
        <f t="shared" si="40"/>
        <v>0</v>
      </c>
      <c r="CG14" s="1">
        <f t="shared" si="41"/>
        <v>0</v>
      </c>
      <c r="CH14" s="1">
        <f t="shared" si="42"/>
        <v>0</v>
      </c>
    </row>
    <row r="15" spans="1:87" s="1" customFormat="1" ht="65.25" customHeight="1">
      <c r="A15" s="56"/>
      <c r="B15" s="98"/>
      <c r="C15" s="56"/>
      <c r="D15" s="559" t="s">
        <v>188</v>
      </c>
      <c r="E15" s="334" t="s">
        <v>257</v>
      </c>
      <c r="F15" s="685" t="s">
        <v>708</v>
      </c>
      <c r="G15" s="476"/>
      <c r="H15" s="478" t="s">
        <v>58</v>
      </c>
      <c r="I15" s="479" t="s">
        <v>200</v>
      </c>
      <c r="J15" s="480" t="s">
        <v>194</v>
      </c>
      <c r="K15" s="477">
        <v>1</v>
      </c>
      <c r="L15" s="477">
        <v>0</v>
      </c>
      <c r="M15" s="477" t="s">
        <v>679</v>
      </c>
      <c r="N15" s="503">
        <v>246.75</v>
      </c>
      <c r="O15" s="37"/>
      <c r="P15" s="36"/>
      <c r="Q15" s="35"/>
      <c r="R15" s="459"/>
      <c r="S15" s="37"/>
      <c r="T15" s="35"/>
      <c r="U15" s="37"/>
      <c r="V15" s="35"/>
      <c r="W15" s="35"/>
      <c r="X15" s="37"/>
      <c r="Y15" s="35"/>
      <c r="Z15" s="37"/>
      <c r="AA15" s="36"/>
      <c r="AB15" s="35"/>
      <c r="AC15" s="459"/>
      <c r="AD15" s="198">
        <f t="shared" si="48"/>
        <v>0</v>
      </c>
      <c r="AE15" s="135" t="str">
        <f t="shared" si="43"/>
        <v>No</v>
      </c>
      <c r="AF15" s="552" t="str">
        <f t="shared" si="3"/>
        <v>No</v>
      </c>
      <c r="AH15" s="317">
        <v>1</v>
      </c>
      <c r="AI15" s="256">
        <f t="shared" si="44"/>
        <v>0</v>
      </c>
      <c r="AJ15" s="56"/>
      <c r="AK15" s="627">
        <v>2.75</v>
      </c>
      <c r="AL15" s="486">
        <f t="shared" si="45"/>
        <v>0</v>
      </c>
      <c r="AM15" s="668">
        <f t="shared" si="46"/>
        <v>0</v>
      </c>
      <c r="AN15" s="354">
        <f t="shared" si="47"/>
        <v>0</v>
      </c>
      <c r="AO15" s="597">
        <f t="shared" si="4"/>
        <v>0</v>
      </c>
      <c r="AP15" s="621">
        <f t="shared" si="5"/>
        <v>0</v>
      </c>
      <c r="AQ15" s="602">
        <f t="shared" si="6"/>
        <v>0</v>
      </c>
      <c r="AR15" s="607">
        <f t="shared" si="7"/>
        <v>0</v>
      </c>
      <c r="AS15" s="709">
        <f t="shared" si="8"/>
        <v>0</v>
      </c>
      <c r="AT15" s="617">
        <f t="shared" si="9"/>
        <v>0</v>
      </c>
      <c r="AU15" s="653">
        <f t="shared" si="10"/>
        <v>0</v>
      </c>
      <c r="AV15" s="612">
        <f t="shared" si="11"/>
        <v>0</v>
      </c>
      <c r="AW15" s="588">
        <f t="shared" si="12"/>
        <v>0</v>
      </c>
      <c r="AX15" s="645">
        <f t="shared" si="13"/>
        <v>0</v>
      </c>
      <c r="AY15" s="658">
        <f t="shared" si="14"/>
        <v>0</v>
      </c>
      <c r="AZ15" s="663">
        <f t="shared" si="15"/>
        <v>0</v>
      </c>
      <c r="BA15" s="668">
        <f t="shared" si="16"/>
        <v>0</v>
      </c>
      <c r="BB15" s="473">
        <v>1</v>
      </c>
      <c r="BC15" s="483">
        <v>5</v>
      </c>
      <c r="BD15" s="484"/>
      <c r="BE15" s="483"/>
      <c r="BG15" s="1">
        <f t="shared" si="17"/>
        <v>0</v>
      </c>
      <c r="BH15" s="1">
        <f t="shared" si="18"/>
        <v>0</v>
      </c>
      <c r="BI15" s="1">
        <f t="shared" si="19"/>
        <v>0</v>
      </c>
      <c r="BJ15" s="1">
        <f t="shared" si="20"/>
        <v>0</v>
      </c>
      <c r="BK15" s="1">
        <f t="shared" si="21"/>
        <v>0</v>
      </c>
      <c r="BL15" s="1">
        <f t="shared" si="22"/>
        <v>0</v>
      </c>
      <c r="BM15" s="1">
        <f t="shared" si="23"/>
        <v>0</v>
      </c>
      <c r="BN15" s="1">
        <f t="shared" si="24"/>
        <v>0</v>
      </c>
      <c r="BP15" s="56">
        <f t="shared" si="25"/>
        <v>0</v>
      </c>
      <c r="BQ15" s="56">
        <f t="shared" si="26"/>
        <v>0</v>
      </c>
      <c r="BS15" s="1">
        <f t="shared" si="27"/>
        <v>0</v>
      </c>
      <c r="BT15" s="1">
        <f t="shared" si="28"/>
        <v>0</v>
      </c>
      <c r="BU15" s="1">
        <f t="shared" si="29"/>
        <v>0</v>
      </c>
      <c r="BV15" s="1">
        <f t="shared" si="30"/>
        <v>0</v>
      </c>
      <c r="BW15" s="1">
        <f t="shared" si="31"/>
        <v>0</v>
      </c>
      <c r="BX15" s="1">
        <f t="shared" si="32"/>
        <v>0</v>
      </c>
      <c r="BY15" s="1">
        <f t="shared" si="33"/>
        <v>0</v>
      </c>
      <c r="BZ15" s="1">
        <f t="shared" si="34"/>
        <v>0</v>
      </c>
      <c r="CA15" s="1">
        <f t="shared" si="35"/>
        <v>0</v>
      </c>
      <c r="CB15" s="1">
        <f t="shared" si="36"/>
        <v>0</v>
      </c>
      <c r="CC15" s="1">
        <f t="shared" si="37"/>
        <v>0</v>
      </c>
      <c r="CD15" s="1">
        <f t="shared" si="38"/>
        <v>0</v>
      </c>
      <c r="CE15" s="1">
        <f t="shared" si="39"/>
        <v>0</v>
      </c>
      <c r="CF15" s="1">
        <f t="shared" si="40"/>
        <v>0</v>
      </c>
      <c r="CG15" s="1">
        <f t="shared" si="41"/>
        <v>0</v>
      </c>
      <c r="CH15" s="1">
        <f t="shared" si="42"/>
        <v>0</v>
      </c>
    </row>
    <row r="16" spans="1:87" s="1" customFormat="1" ht="65.25" customHeight="1">
      <c r="A16" s="56"/>
      <c r="B16" s="98"/>
      <c r="C16" s="56"/>
      <c r="D16" s="559" t="s">
        <v>189</v>
      </c>
      <c r="E16" s="411" t="s">
        <v>258</v>
      </c>
      <c r="F16" s="684" t="s">
        <v>708</v>
      </c>
      <c r="G16" s="471"/>
      <c r="H16" s="473" t="s">
        <v>58</v>
      </c>
      <c r="I16" s="474" t="s">
        <v>201</v>
      </c>
      <c r="J16" s="475" t="s">
        <v>193</v>
      </c>
      <c r="K16" s="472">
        <v>1</v>
      </c>
      <c r="L16" s="472">
        <v>0</v>
      </c>
      <c r="M16" s="472" t="s">
        <v>679</v>
      </c>
      <c r="N16" s="504">
        <v>199.5</v>
      </c>
      <c r="O16" s="325"/>
      <c r="P16" s="467"/>
      <c r="Q16" s="324"/>
      <c r="R16" s="458"/>
      <c r="S16" s="325"/>
      <c r="T16" s="324"/>
      <c r="U16" s="325"/>
      <c r="V16" s="324"/>
      <c r="W16" s="324"/>
      <c r="X16" s="325"/>
      <c r="Y16" s="324"/>
      <c r="Z16" s="325"/>
      <c r="AA16" s="467"/>
      <c r="AB16" s="324"/>
      <c r="AC16" s="458"/>
      <c r="AD16" s="416">
        <f t="shared" si="48"/>
        <v>0</v>
      </c>
      <c r="AE16" s="326" t="str">
        <f t="shared" si="43"/>
        <v>No</v>
      </c>
      <c r="AF16" s="404" t="str">
        <f t="shared" si="3"/>
        <v>No</v>
      </c>
      <c r="AH16" s="317">
        <v>1</v>
      </c>
      <c r="AI16" s="256">
        <f t="shared" si="44"/>
        <v>0</v>
      </c>
      <c r="AJ16" s="56"/>
      <c r="AK16" s="627">
        <v>1.7</v>
      </c>
      <c r="AL16" s="486">
        <f t="shared" si="45"/>
        <v>0</v>
      </c>
      <c r="AM16" s="668">
        <f t="shared" si="46"/>
        <v>0</v>
      </c>
      <c r="AN16" s="354">
        <f t="shared" si="47"/>
        <v>0</v>
      </c>
      <c r="AO16" s="597">
        <f t="shared" si="4"/>
        <v>0</v>
      </c>
      <c r="AP16" s="621">
        <f t="shared" si="5"/>
        <v>0</v>
      </c>
      <c r="AQ16" s="602">
        <f t="shared" si="6"/>
        <v>0</v>
      </c>
      <c r="AR16" s="607">
        <f t="shared" si="7"/>
        <v>0</v>
      </c>
      <c r="AS16" s="709">
        <f t="shared" si="8"/>
        <v>0</v>
      </c>
      <c r="AT16" s="617">
        <f t="shared" si="9"/>
        <v>0</v>
      </c>
      <c r="AU16" s="653">
        <f t="shared" si="10"/>
        <v>0</v>
      </c>
      <c r="AV16" s="612">
        <f t="shared" si="11"/>
        <v>0</v>
      </c>
      <c r="AW16" s="588">
        <f t="shared" si="12"/>
        <v>0</v>
      </c>
      <c r="AX16" s="645">
        <f t="shared" si="13"/>
        <v>0</v>
      </c>
      <c r="AY16" s="658">
        <f t="shared" si="14"/>
        <v>0</v>
      </c>
      <c r="AZ16" s="663">
        <f t="shared" si="15"/>
        <v>0</v>
      </c>
      <c r="BA16" s="668">
        <f t="shared" si="16"/>
        <v>0</v>
      </c>
      <c r="BB16" s="473">
        <v>1</v>
      </c>
      <c r="BC16" s="483">
        <v>4</v>
      </c>
      <c r="BD16" s="484"/>
      <c r="BE16" s="483"/>
      <c r="BG16" s="1">
        <f t="shared" si="17"/>
        <v>0</v>
      </c>
      <c r="BH16" s="1">
        <f t="shared" si="18"/>
        <v>0</v>
      </c>
      <c r="BI16" s="1">
        <f t="shared" si="19"/>
        <v>0</v>
      </c>
      <c r="BJ16" s="1">
        <f t="shared" si="20"/>
        <v>0</v>
      </c>
      <c r="BK16" s="1">
        <f t="shared" si="21"/>
        <v>0</v>
      </c>
      <c r="BL16" s="1">
        <f t="shared" si="22"/>
        <v>0</v>
      </c>
      <c r="BM16" s="1">
        <f t="shared" si="23"/>
        <v>0</v>
      </c>
      <c r="BN16" s="1">
        <f t="shared" si="24"/>
        <v>0</v>
      </c>
      <c r="BP16" s="56">
        <f t="shared" si="25"/>
        <v>0</v>
      </c>
      <c r="BQ16" s="56">
        <f t="shared" si="26"/>
        <v>0</v>
      </c>
      <c r="BS16" s="1">
        <f t="shared" si="27"/>
        <v>0</v>
      </c>
      <c r="BT16" s="1">
        <f t="shared" si="28"/>
        <v>0</v>
      </c>
      <c r="BU16" s="1">
        <f t="shared" si="29"/>
        <v>0</v>
      </c>
      <c r="BV16" s="1">
        <f t="shared" si="30"/>
        <v>0</v>
      </c>
      <c r="BW16" s="1">
        <f t="shared" si="31"/>
        <v>0</v>
      </c>
      <c r="BX16" s="1">
        <f t="shared" si="32"/>
        <v>0</v>
      </c>
      <c r="BY16" s="1">
        <f t="shared" si="33"/>
        <v>0</v>
      </c>
      <c r="BZ16" s="1">
        <f t="shared" si="34"/>
        <v>0</v>
      </c>
      <c r="CA16" s="1">
        <f t="shared" si="35"/>
        <v>0</v>
      </c>
      <c r="CB16" s="1">
        <f t="shared" si="36"/>
        <v>0</v>
      </c>
      <c r="CC16" s="1">
        <f t="shared" si="37"/>
        <v>0</v>
      </c>
      <c r="CD16" s="1">
        <f t="shared" si="38"/>
        <v>0</v>
      </c>
      <c r="CE16" s="1">
        <f t="shared" si="39"/>
        <v>0</v>
      </c>
      <c r="CF16" s="1">
        <f t="shared" si="40"/>
        <v>0</v>
      </c>
      <c r="CG16" s="1">
        <f t="shared" si="41"/>
        <v>0</v>
      </c>
      <c r="CH16" s="1">
        <f t="shared" si="42"/>
        <v>0</v>
      </c>
    </row>
    <row r="17" spans="2:86" s="1" customFormat="1" ht="65.25" customHeight="1">
      <c r="B17" s="95"/>
      <c r="D17" s="559" t="s">
        <v>157</v>
      </c>
      <c r="E17" s="334" t="s">
        <v>238</v>
      </c>
      <c r="F17" s="685" t="s">
        <v>708</v>
      </c>
      <c r="G17" s="476"/>
      <c r="H17" s="477" t="s">
        <v>207</v>
      </c>
      <c r="I17" s="481" t="s">
        <v>142</v>
      </c>
      <c r="J17" s="481" t="s">
        <v>192</v>
      </c>
      <c r="K17" s="477">
        <v>1</v>
      </c>
      <c r="L17" s="477">
        <v>0</v>
      </c>
      <c r="M17" s="477" t="s">
        <v>679</v>
      </c>
      <c r="N17" s="503">
        <v>122.43000000000002</v>
      </c>
      <c r="O17" s="37"/>
      <c r="P17" s="35"/>
      <c r="Q17" s="35"/>
      <c r="R17" s="459"/>
      <c r="S17" s="37"/>
      <c r="T17" s="35"/>
      <c r="U17" s="37"/>
      <c r="V17" s="35"/>
      <c r="W17" s="35"/>
      <c r="X17" s="37"/>
      <c r="Y17" s="35"/>
      <c r="Z17" s="37"/>
      <c r="AA17" s="35"/>
      <c r="AB17" s="35"/>
      <c r="AC17" s="35"/>
      <c r="AD17" s="198">
        <f t="shared" si="48"/>
        <v>0</v>
      </c>
      <c r="AE17" s="135" t="str">
        <f t="shared" si="43"/>
        <v>No</v>
      </c>
      <c r="AF17" s="552" t="str">
        <f t="shared" si="3"/>
        <v>No</v>
      </c>
      <c r="AH17" s="257">
        <v>1</v>
      </c>
      <c r="AI17" s="256">
        <f t="shared" si="44"/>
        <v>0</v>
      </c>
      <c r="AJ17" s="56"/>
      <c r="AK17" s="628">
        <v>0.61</v>
      </c>
      <c r="AL17" s="486">
        <f>SUM(O17:AC17)*AK17</f>
        <v>0</v>
      </c>
      <c r="AM17" s="668">
        <f t="shared" si="46"/>
        <v>0</v>
      </c>
      <c r="AN17" s="354">
        <f t="shared" si="47"/>
        <v>0</v>
      </c>
      <c r="AO17" s="597">
        <f t="shared" si="4"/>
        <v>0</v>
      </c>
      <c r="AP17" s="621">
        <f t="shared" si="5"/>
        <v>0</v>
      </c>
      <c r="AQ17" s="602">
        <f t="shared" si="6"/>
        <v>0</v>
      </c>
      <c r="AR17" s="607">
        <f t="shared" si="7"/>
        <v>0</v>
      </c>
      <c r="AS17" s="709">
        <f t="shared" si="8"/>
        <v>0</v>
      </c>
      <c r="AT17" s="617">
        <f t="shared" si="9"/>
        <v>0</v>
      </c>
      <c r="AU17" s="653">
        <f t="shared" si="10"/>
        <v>0</v>
      </c>
      <c r="AV17" s="612">
        <f t="shared" si="11"/>
        <v>0</v>
      </c>
      <c r="AW17" s="588">
        <f t="shared" si="12"/>
        <v>0</v>
      </c>
      <c r="AX17" s="645">
        <f t="shared" si="13"/>
        <v>0</v>
      </c>
      <c r="AY17" s="658">
        <f t="shared" si="14"/>
        <v>0</v>
      </c>
      <c r="AZ17" s="663">
        <f t="shared" si="15"/>
        <v>0</v>
      </c>
      <c r="BA17" s="668">
        <f t="shared" si="16"/>
        <v>0</v>
      </c>
      <c r="BB17" s="472">
        <v>1</v>
      </c>
      <c r="BC17" s="485">
        <v>4</v>
      </c>
      <c r="BD17" s="486"/>
      <c r="BE17" s="485"/>
      <c r="BG17" s="1">
        <f t="shared" si="17"/>
        <v>0</v>
      </c>
      <c r="BH17" s="1">
        <f t="shared" si="18"/>
        <v>0</v>
      </c>
      <c r="BI17" s="1">
        <f t="shared" si="19"/>
        <v>0</v>
      </c>
      <c r="BJ17" s="1">
        <f t="shared" si="20"/>
        <v>0</v>
      </c>
      <c r="BK17" s="1">
        <f t="shared" si="21"/>
        <v>0</v>
      </c>
      <c r="BL17" s="1">
        <f t="shared" si="22"/>
        <v>0</v>
      </c>
      <c r="BM17" s="1">
        <f t="shared" si="23"/>
        <v>0</v>
      </c>
      <c r="BN17" s="1">
        <f t="shared" si="24"/>
        <v>0</v>
      </c>
      <c r="BP17" s="56">
        <f t="shared" si="25"/>
        <v>0</v>
      </c>
      <c r="BQ17" s="56">
        <f t="shared" si="26"/>
        <v>0</v>
      </c>
      <c r="BS17" s="1">
        <f t="shared" si="27"/>
        <v>0</v>
      </c>
      <c r="BT17" s="1">
        <f t="shared" si="28"/>
        <v>0</v>
      </c>
      <c r="BU17" s="1">
        <f t="shared" si="29"/>
        <v>0</v>
      </c>
      <c r="BV17" s="1">
        <f t="shared" si="30"/>
        <v>0</v>
      </c>
      <c r="BW17" s="1">
        <f t="shared" si="31"/>
        <v>0</v>
      </c>
      <c r="BX17" s="1">
        <f t="shared" si="32"/>
        <v>0</v>
      </c>
      <c r="BY17" s="1">
        <f t="shared" si="33"/>
        <v>0</v>
      </c>
      <c r="BZ17" s="1">
        <f t="shared" si="34"/>
        <v>0</v>
      </c>
      <c r="CA17" s="1">
        <f t="shared" si="35"/>
        <v>0</v>
      </c>
      <c r="CB17" s="1">
        <f t="shared" si="36"/>
        <v>0</v>
      </c>
      <c r="CC17" s="1">
        <f t="shared" si="37"/>
        <v>0</v>
      </c>
      <c r="CD17" s="1">
        <f t="shared" si="38"/>
        <v>0</v>
      </c>
      <c r="CE17" s="1">
        <f t="shared" si="39"/>
        <v>0</v>
      </c>
      <c r="CF17" s="1">
        <f t="shared" si="40"/>
        <v>0</v>
      </c>
      <c r="CG17" s="1">
        <f t="shared" si="41"/>
        <v>0</v>
      </c>
      <c r="CH17" s="1">
        <f t="shared" si="42"/>
        <v>0</v>
      </c>
    </row>
    <row r="18" spans="2:86" s="1" customFormat="1" ht="65.25" customHeight="1">
      <c r="B18" s="95"/>
      <c r="D18" s="560" t="s">
        <v>158</v>
      </c>
      <c r="E18" s="411" t="s">
        <v>239</v>
      </c>
      <c r="F18" s="684" t="s">
        <v>708</v>
      </c>
      <c r="G18" s="471"/>
      <c r="H18" s="472" t="s">
        <v>207</v>
      </c>
      <c r="I18" s="482" t="s">
        <v>143</v>
      </c>
      <c r="J18" s="482" t="s">
        <v>193</v>
      </c>
      <c r="K18" s="472">
        <v>1</v>
      </c>
      <c r="L18" s="472">
        <v>0</v>
      </c>
      <c r="M18" s="472" t="s">
        <v>679</v>
      </c>
      <c r="N18" s="504">
        <v>133.56</v>
      </c>
      <c r="O18" s="325"/>
      <c r="P18" s="324"/>
      <c r="Q18" s="324"/>
      <c r="R18" s="458"/>
      <c r="S18" s="325"/>
      <c r="T18" s="324"/>
      <c r="U18" s="325"/>
      <c r="V18" s="324"/>
      <c r="W18" s="324"/>
      <c r="X18" s="325"/>
      <c r="Y18" s="324"/>
      <c r="Z18" s="325"/>
      <c r="AA18" s="324"/>
      <c r="AB18" s="324"/>
      <c r="AC18" s="324"/>
      <c r="AD18" s="416">
        <f t="shared" si="48"/>
        <v>0</v>
      </c>
      <c r="AE18" s="326" t="str">
        <f t="shared" si="43"/>
        <v>No</v>
      </c>
      <c r="AF18" s="404" t="str">
        <f t="shared" si="3"/>
        <v>No</v>
      </c>
      <c r="AH18" s="257">
        <v>1</v>
      </c>
      <c r="AI18" s="256">
        <f t="shared" si="44"/>
        <v>0</v>
      </c>
      <c r="AJ18" s="56"/>
      <c r="AK18" s="628">
        <v>0.8</v>
      </c>
      <c r="AL18" s="486">
        <f t="shared" si="45"/>
        <v>0</v>
      </c>
      <c r="AM18" s="668">
        <f t="shared" si="46"/>
        <v>0</v>
      </c>
      <c r="AN18" s="354">
        <f t="shared" si="47"/>
        <v>0</v>
      </c>
      <c r="AO18" s="597">
        <f t="shared" si="4"/>
        <v>0</v>
      </c>
      <c r="AP18" s="621">
        <f t="shared" si="5"/>
        <v>0</v>
      </c>
      <c r="AQ18" s="602">
        <f t="shared" si="6"/>
        <v>0</v>
      </c>
      <c r="AR18" s="607">
        <f t="shared" si="7"/>
        <v>0</v>
      </c>
      <c r="AS18" s="709">
        <f t="shared" si="8"/>
        <v>0</v>
      </c>
      <c r="AT18" s="617">
        <f t="shared" si="9"/>
        <v>0</v>
      </c>
      <c r="AU18" s="653">
        <f t="shared" si="10"/>
        <v>0</v>
      </c>
      <c r="AV18" s="612">
        <f t="shared" si="11"/>
        <v>0</v>
      </c>
      <c r="AW18" s="588">
        <f t="shared" si="12"/>
        <v>0</v>
      </c>
      <c r="AX18" s="645">
        <f t="shared" si="13"/>
        <v>0</v>
      </c>
      <c r="AY18" s="658">
        <f t="shared" si="14"/>
        <v>0</v>
      </c>
      <c r="AZ18" s="663">
        <f t="shared" si="15"/>
        <v>0</v>
      </c>
      <c r="BA18" s="668">
        <f t="shared" si="16"/>
        <v>0</v>
      </c>
      <c r="BB18" s="472">
        <v>1</v>
      </c>
      <c r="BC18" s="485">
        <v>4</v>
      </c>
      <c r="BD18" s="486"/>
      <c r="BE18" s="485"/>
      <c r="BG18" s="1">
        <f t="shared" si="17"/>
        <v>0</v>
      </c>
      <c r="BH18" s="1">
        <f t="shared" si="18"/>
        <v>0</v>
      </c>
      <c r="BI18" s="1">
        <f t="shared" si="19"/>
        <v>0</v>
      </c>
      <c r="BJ18" s="1">
        <f t="shared" si="20"/>
        <v>0</v>
      </c>
      <c r="BK18" s="1">
        <f t="shared" si="21"/>
        <v>0</v>
      </c>
      <c r="BL18" s="1">
        <f t="shared" si="22"/>
        <v>0</v>
      </c>
      <c r="BM18" s="1">
        <f t="shared" si="23"/>
        <v>0</v>
      </c>
      <c r="BN18" s="1">
        <f t="shared" si="24"/>
        <v>0</v>
      </c>
      <c r="BP18" s="56">
        <f t="shared" si="25"/>
        <v>0</v>
      </c>
      <c r="BQ18" s="56">
        <f t="shared" si="26"/>
        <v>0</v>
      </c>
      <c r="BS18" s="1">
        <f t="shared" si="27"/>
        <v>0</v>
      </c>
      <c r="BT18" s="1">
        <f t="shared" si="28"/>
        <v>0</v>
      </c>
      <c r="BU18" s="1">
        <f t="shared" si="29"/>
        <v>0</v>
      </c>
      <c r="BV18" s="1">
        <f t="shared" si="30"/>
        <v>0</v>
      </c>
      <c r="BW18" s="1">
        <f t="shared" si="31"/>
        <v>0</v>
      </c>
      <c r="BX18" s="1">
        <f t="shared" si="32"/>
        <v>0</v>
      </c>
      <c r="BY18" s="1">
        <f t="shared" si="33"/>
        <v>0</v>
      </c>
      <c r="BZ18" s="1">
        <f t="shared" si="34"/>
        <v>0</v>
      </c>
      <c r="CA18" s="1">
        <f t="shared" si="35"/>
        <v>0</v>
      </c>
      <c r="CB18" s="1">
        <f t="shared" si="36"/>
        <v>0</v>
      </c>
      <c r="CC18" s="1">
        <f t="shared" si="37"/>
        <v>0</v>
      </c>
      <c r="CD18" s="1">
        <f t="shared" si="38"/>
        <v>0</v>
      </c>
      <c r="CE18" s="1">
        <f t="shared" si="39"/>
        <v>0</v>
      </c>
      <c r="CF18" s="1">
        <f t="shared" si="40"/>
        <v>0</v>
      </c>
      <c r="CG18" s="1">
        <f t="shared" si="41"/>
        <v>0</v>
      </c>
      <c r="CH18" s="1">
        <f t="shared" si="42"/>
        <v>0</v>
      </c>
    </row>
    <row r="19" spans="2:86" s="1" customFormat="1" ht="65.25" customHeight="1">
      <c r="B19" s="95"/>
      <c r="D19" s="559" t="s">
        <v>159</v>
      </c>
      <c r="E19" s="334" t="s">
        <v>240</v>
      </c>
      <c r="F19" s="685" t="s">
        <v>708</v>
      </c>
      <c r="G19" s="476"/>
      <c r="H19" s="477" t="s">
        <v>58</v>
      </c>
      <c r="I19" s="481" t="s">
        <v>144</v>
      </c>
      <c r="J19" s="481" t="s">
        <v>194</v>
      </c>
      <c r="K19" s="477">
        <v>1</v>
      </c>
      <c r="L19" s="477">
        <v>0</v>
      </c>
      <c r="M19" s="477" t="s">
        <v>679</v>
      </c>
      <c r="N19" s="503">
        <v>222.60000000000002</v>
      </c>
      <c r="O19" s="37"/>
      <c r="P19" s="35"/>
      <c r="Q19" s="35"/>
      <c r="R19" s="459"/>
      <c r="S19" s="37"/>
      <c r="T19" s="35"/>
      <c r="U19" s="37"/>
      <c r="V19" s="35"/>
      <c r="W19" s="35"/>
      <c r="X19" s="37"/>
      <c r="Y19" s="35"/>
      <c r="Z19" s="37"/>
      <c r="AA19" s="35"/>
      <c r="AB19" s="35"/>
      <c r="AC19" s="35"/>
      <c r="AD19" s="198">
        <f t="shared" si="48"/>
        <v>0</v>
      </c>
      <c r="AE19" s="135" t="str">
        <f t="shared" si="43"/>
        <v>No</v>
      </c>
      <c r="AF19" s="552" t="str">
        <f t="shared" si="3"/>
        <v>No</v>
      </c>
      <c r="AH19" s="257">
        <v>1</v>
      </c>
      <c r="AI19" s="256">
        <f t="shared" si="44"/>
        <v>0</v>
      </c>
      <c r="AJ19" s="56"/>
      <c r="AK19" s="628">
        <v>1.9</v>
      </c>
      <c r="AL19" s="486">
        <f t="shared" si="45"/>
        <v>0</v>
      </c>
      <c r="AM19" s="668">
        <f t="shared" si="46"/>
        <v>0</v>
      </c>
      <c r="AN19" s="354">
        <f t="shared" si="47"/>
        <v>0</v>
      </c>
      <c r="AO19" s="597">
        <f t="shared" si="4"/>
        <v>0</v>
      </c>
      <c r="AP19" s="621">
        <f t="shared" si="5"/>
        <v>0</v>
      </c>
      <c r="AQ19" s="602">
        <f t="shared" si="6"/>
        <v>0</v>
      </c>
      <c r="AR19" s="607">
        <f t="shared" si="7"/>
        <v>0</v>
      </c>
      <c r="AS19" s="709">
        <f t="shared" si="8"/>
        <v>0</v>
      </c>
      <c r="AT19" s="617">
        <f t="shared" si="9"/>
        <v>0</v>
      </c>
      <c r="AU19" s="653">
        <f t="shared" si="10"/>
        <v>0</v>
      </c>
      <c r="AV19" s="612">
        <f t="shared" si="11"/>
        <v>0</v>
      </c>
      <c r="AW19" s="588">
        <f t="shared" si="12"/>
        <v>0</v>
      </c>
      <c r="AX19" s="645">
        <f t="shared" si="13"/>
        <v>0</v>
      </c>
      <c r="AY19" s="658">
        <f t="shared" si="14"/>
        <v>0</v>
      </c>
      <c r="AZ19" s="663">
        <f t="shared" si="15"/>
        <v>0</v>
      </c>
      <c r="BA19" s="668">
        <f t="shared" si="16"/>
        <v>0</v>
      </c>
      <c r="BB19" s="472">
        <v>1</v>
      </c>
      <c r="BC19" s="485">
        <v>4</v>
      </c>
      <c r="BD19" s="486"/>
      <c r="BE19" s="485"/>
      <c r="BG19" s="1">
        <f t="shared" si="17"/>
        <v>0</v>
      </c>
      <c r="BH19" s="1">
        <f t="shared" si="18"/>
        <v>0</v>
      </c>
      <c r="BI19" s="1">
        <f t="shared" si="19"/>
        <v>0</v>
      </c>
      <c r="BJ19" s="1">
        <f t="shared" si="20"/>
        <v>0</v>
      </c>
      <c r="BK19" s="1">
        <f t="shared" si="21"/>
        <v>0</v>
      </c>
      <c r="BL19" s="1">
        <f t="shared" si="22"/>
        <v>0</v>
      </c>
      <c r="BM19" s="1">
        <f t="shared" si="23"/>
        <v>0</v>
      </c>
      <c r="BN19" s="1">
        <f t="shared" si="24"/>
        <v>0</v>
      </c>
      <c r="BP19" s="56">
        <f t="shared" si="25"/>
        <v>0</v>
      </c>
      <c r="BQ19" s="56">
        <f t="shared" si="26"/>
        <v>0</v>
      </c>
      <c r="BS19" s="1">
        <f t="shared" si="27"/>
        <v>0</v>
      </c>
      <c r="BT19" s="1">
        <f t="shared" si="28"/>
        <v>0</v>
      </c>
      <c r="BU19" s="1">
        <f t="shared" si="29"/>
        <v>0</v>
      </c>
      <c r="BV19" s="1">
        <f t="shared" si="30"/>
        <v>0</v>
      </c>
      <c r="BW19" s="1">
        <f t="shared" si="31"/>
        <v>0</v>
      </c>
      <c r="BX19" s="1">
        <f t="shared" si="32"/>
        <v>0</v>
      </c>
      <c r="BY19" s="1">
        <f t="shared" si="33"/>
        <v>0</v>
      </c>
      <c r="BZ19" s="1">
        <f t="shared" si="34"/>
        <v>0</v>
      </c>
      <c r="CA19" s="1">
        <f t="shared" si="35"/>
        <v>0</v>
      </c>
      <c r="CB19" s="1">
        <f t="shared" si="36"/>
        <v>0</v>
      </c>
      <c r="CC19" s="1">
        <f t="shared" si="37"/>
        <v>0</v>
      </c>
      <c r="CD19" s="1">
        <f t="shared" si="38"/>
        <v>0</v>
      </c>
      <c r="CE19" s="1">
        <f t="shared" si="39"/>
        <v>0</v>
      </c>
      <c r="CF19" s="1">
        <f t="shared" si="40"/>
        <v>0</v>
      </c>
      <c r="CG19" s="1">
        <f t="shared" si="41"/>
        <v>0</v>
      </c>
      <c r="CH19" s="1">
        <f t="shared" si="42"/>
        <v>0</v>
      </c>
    </row>
    <row r="20" spans="2:86" s="1" customFormat="1" ht="65.25" customHeight="1">
      <c r="B20" s="95"/>
      <c r="D20" s="560" t="s">
        <v>160</v>
      </c>
      <c r="E20" s="411" t="s">
        <v>241</v>
      </c>
      <c r="F20" s="684" t="s">
        <v>708</v>
      </c>
      <c r="G20" s="471"/>
      <c r="H20" s="472" t="s">
        <v>58</v>
      </c>
      <c r="I20" s="482" t="s">
        <v>145</v>
      </c>
      <c r="J20" s="482" t="s">
        <v>195</v>
      </c>
      <c r="K20" s="472">
        <v>1</v>
      </c>
      <c r="L20" s="472">
        <v>0</v>
      </c>
      <c r="M20" s="472" t="s">
        <v>679</v>
      </c>
      <c r="N20" s="504">
        <v>211.47000000000003</v>
      </c>
      <c r="O20" s="325"/>
      <c r="P20" s="324"/>
      <c r="Q20" s="324"/>
      <c r="R20" s="458"/>
      <c r="S20" s="325"/>
      <c r="T20" s="324"/>
      <c r="U20" s="325"/>
      <c r="V20" s="324"/>
      <c r="W20" s="324"/>
      <c r="X20" s="325"/>
      <c r="Y20" s="324"/>
      <c r="Z20" s="325"/>
      <c r="AA20" s="324"/>
      <c r="AB20" s="324"/>
      <c r="AC20" s="324"/>
      <c r="AD20" s="416">
        <f t="shared" si="48"/>
        <v>0</v>
      </c>
      <c r="AE20" s="326" t="str">
        <f t="shared" si="43"/>
        <v>No</v>
      </c>
      <c r="AF20" s="404" t="str">
        <f t="shared" si="3"/>
        <v>No</v>
      </c>
      <c r="AH20" s="257">
        <v>1</v>
      </c>
      <c r="AI20" s="256">
        <f t="shared" si="44"/>
        <v>0</v>
      </c>
      <c r="AJ20" s="56"/>
      <c r="AK20" s="628">
        <v>1.82</v>
      </c>
      <c r="AL20" s="486">
        <f t="shared" si="45"/>
        <v>0</v>
      </c>
      <c r="AM20" s="668">
        <f t="shared" si="46"/>
        <v>0</v>
      </c>
      <c r="AN20" s="354">
        <f t="shared" si="47"/>
        <v>0</v>
      </c>
      <c r="AO20" s="597">
        <f t="shared" si="4"/>
        <v>0</v>
      </c>
      <c r="AP20" s="621">
        <f t="shared" si="5"/>
        <v>0</v>
      </c>
      <c r="AQ20" s="602">
        <f t="shared" si="6"/>
        <v>0</v>
      </c>
      <c r="AR20" s="607">
        <f t="shared" si="7"/>
        <v>0</v>
      </c>
      <c r="AS20" s="709">
        <f t="shared" si="8"/>
        <v>0</v>
      </c>
      <c r="AT20" s="617">
        <f t="shared" si="9"/>
        <v>0</v>
      </c>
      <c r="AU20" s="653">
        <f t="shared" si="10"/>
        <v>0</v>
      </c>
      <c r="AV20" s="612">
        <f t="shared" si="11"/>
        <v>0</v>
      </c>
      <c r="AW20" s="588">
        <f t="shared" si="12"/>
        <v>0</v>
      </c>
      <c r="AX20" s="645">
        <f t="shared" si="13"/>
        <v>0</v>
      </c>
      <c r="AY20" s="658">
        <f t="shared" si="14"/>
        <v>0</v>
      </c>
      <c r="AZ20" s="663">
        <f t="shared" si="15"/>
        <v>0</v>
      </c>
      <c r="BA20" s="668">
        <f t="shared" si="16"/>
        <v>0</v>
      </c>
      <c r="BB20" s="472">
        <v>1</v>
      </c>
      <c r="BC20" s="485">
        <v>4</v>
      </c>
      <c r="BD20" s="486"/>
      <c r="BE20" s="485"/>
      <c r="BG20" s="1">
        <f t="shared" si="17"/>
        <v>0</v>
      </c>
      <c r="BH20" s="1">
        <f t="shared" si="18"/>
        <v>0</v>
      </c>
      <c r="BI20" s="1">
        <f t="shared" si="19"/>
        <v>0</v>
      </c>
      <c r="BJ20" s="1">
        <f t="shared" si="20"/>
        <v>0</v>
      </c>
      <c r="BK20" s="1">
        <f t="shared" si="21"/>
        <v>0</v>
      </c>
      <c r="BL20" s="1">
        <f t="shared" si="22"/>
        <v>0</v>
      </c>
      <c r="BM20" s="1">
        <f t="shared" si="23"/>
        <v>0</v>
      </c>
      <c r="BN20" s="1">
        <f t="shared" si="24"/>
        <v>0</v>
      </c>
      <c r="BP20" s="56">
        <f t="shared" si="25"/>
        <v>0</v>
      </c>
      <c r="BQ20" s="56">
        <f t="shared" si="26"/>
        <v>0</v>
      </c>
      <c r="BS20" s="1">
        <f t="shared" si="27"/>
        <v>0</v>
      </c>
      <c r="BT20" s="1">
        <f t="shared" si="28"/>
        <v>0</v>
      </c>
      <c r="BU20" s="1">
        <f t="shared" si="29"/>
        <v>0</v>
      </c>
      <c r="BV20" s="1">
        <f t="shared" si="30"/>
        <v>0</v>
      </c>
      <c r="BW20" s="1">
        <f t="shared" si="31"/>
        <v>0</v>
      </c>
      <c r="BX20" s="1">
        <f t="shared" si="32"/>
        <v>0</v>
      </c>
      <c r="BY20" s="1">
        <f t="shared" si="33"/>
        <v>0</v>
      </c>
      <c r="BZ20" s="1">
        <f t="shared" si="34"/>
        <v>0</v>
      </c>
      <c r="CA20" s="1">
        <f t="shared" si="35"/>
        <v>0</v>
      </c>
      <c r="CB20" s="1">
        <f t="shared" si="36"/>
        <v>0</v>
      </c>
      <c r="CC20" s="1">
        <f t="shared" si="37"/>
        <v>0</v>
      </c>
      <c r="CD20" s="1">
        <f t="shared" si="38"/>
        <v>0</v>
      </c>
      <c r="CE20" s="1">
        <f t="shared" si="39"/>
        <v>0</v>
      </c>
      <c r="CF20" s="1">
        <f t="shared" si="40"/>
        <v>0</v>
      </c>
      <c r="CG20" s="1">
        <f t="shared" si="41"/>
        <v>0</v>
      </c>
      <c r="CH20" s="1">
        <f t="shared" si="42"/>
        <v>0</v>
      </c>
    </row>
    <row r="21" spans="2:86" s="1" customFormat="1" ht="65.25" customHeight="1">
      <c r="B21" s="95"/>
      <c r="D21" s="559" t="s">
        <v>161</v>
      </c>
      <c r="E21" s="334" t="s">
        <v>242</v>
      </c>
      <c r="F21" s="685" t="s">
        <v>708</v>
      </c>
      <c r="G21" s="476"/>
      <c r="H21" s="477" t="s">
        <v>58</v>
      </c>
      <c r="I21" s="481" t="s">
        <v>146</v>
      </c>
      <c r="J21" s="481" t="s">
        <v>196</v>
      </c>
      <c r="K21" s="477">
        <v>1</v>
      </c>
      <c r="L21" s="477">
        <v>0</v>
      </c>
      <c r="M21" s="477" t="s">
        <v>679</v>
      </c>
      <c r="N21" s="503">
        <v>200.34000000000003</v>
      </c>
      <c r="O21" s="37"/>
      <c r="P21" s="35"/>
      <c r="Q21" s="35"/>
      <c r="R21" s="459"/>
      <c r="S21" s="37"/>
      <c r="T21" s="35"/>
      <c r="U21" s="37"/>
      <c r="V21" s="35"/>
      <c r="W21" s="35"/>
      <c r="X21" s="37"/>
      <c r="Y21" s="35"/>
      <c r="Z21" s="37"/>
      <c r="AA21" s="35"/>
      <c r="AB21" s="35"/>
      <c r="AC21" s="35"/>
      <c r="AD21" s="198">
        <f t="shared" si="48"/>
        <v>0</v>
      </c>
      <c r="AE21" s="135" t="str">
        <f t="shared" si="43"/>
        <v>No</v>
      </c>
      <c r="AF21" s="552" t="str">
        <f t="shared" si="3"/>
        <v>No</v>
      </c>
      <c r="AH21" s="257">
        <v>1</v>
      </c>
      <c r="AI21" s="256">
        <f t="shared" si="44"/>
        <v>0</v>
      </c>
      <c r="AJ21" s="56"/>
      <c r="AK21" s="628">
        <v>1.71</v>
      </c>
      <c r="AL21" s="486">
        <f t="shared" si="45"/>
        <v>0</v>
      </c>
      <c r="AM21" s="668">
        <f t="shared" si="46"/>
        <v>0</v>
      </c>
      <c r="AN21" s="354">
        <f t="shared" si="47"/>
        <v>0</v>
      </c>
      <c r="AO21" s="597">
        <f t="shared" si="4"/>
        <v>0</v>
      </c>
      <c r="AP21" s="621">
        <f t="shared" si="5"/>
        <v>0</v>
      </c>
      <c r="AQ21" s="602">
        <f t="shared" si="6"/>
        <v>0</v>
      </c>
      <c r="AR21" s="607">
        <f t="shared" si="7"/>
        <v>0</v>
      </c>
      <c r="AS21" s="709">
        <f t="shared" si="8"/>
        <v>0</v>
      </c>
      <c r="AT21" s="617">
        <f t="shared" si="9"/>
        <v>0</v>
      </c>
      <c r="AU21" s="653">
        <f t="shared" si="10"/>
        <v>0</v>
      </c>
      <c r="AV21" s="612">
        <f t="shared" si="11"/>
        <v>0</v>
      </c>
      <c r="AW21" s="588">
        <f t="shared" si="12"/>
        <v>0</v>
      </c>
      <c r="AX21" s="645">
        <f t="shared" si="13"/>
        <v>0</v>
      </c>
      <c r="AY21" s="658">
        <f t="shared" si="14"/>
        <v>0</v>
      </c>
      <c r="AZ21" s="663">
        <f t="shared" si="15"/>
        <v>0</v>
      </c>
      <c r="BA21" s="668">
        <f t="shared" si="16"/>
        <v>0</v>
      </c>
      <c r="BB21" s="472">
        <v>1</v>
      </c>
      <c r="BC21" s="485">
        <v>4</v>
      </c>
      <c r="BD21" s="486"/>
      <c r="BE21" s="485"/>
      <c r="BG21" s="1">
        <f t="shared" si="17"/>
        <v>0</v>
      </c>
      <c r="BH21" s="1">
        <f t="shared" si="18"/>
        <v>0</v>
      </c>
      <c r="BI21" s="1">
        <f t="shared" si="19"/>
        <v>0</v>
      </c>
      <c r="BJ21" s="1">
        <f t="shared" si="20"/>
        <v>0</v>
      </c>
      <c r="BK21" s="1">
        <f t="shared" si="21"/>
        <v>0</v>
      </c>
      <c r="BL21" s="1">
        <f t="shared" si="22"/>
        <v>0</v>
      </c>
      <c r="BM21" s="1">
        <f t="shared" si="23"/>
        <v>0</v>
      </c>
      <c r="BN21" s="1">
        <f t="shared" si="24"/>
        <v>0</v>
      </c>
      <c r="BP21" s="56">
        <f t="shared" si="25"/>
        <v>0</v>
      </c>
      <c r="BQ21" s="56">
        <f t="shared" si="26"/>
        <v>0</v>
      </c>
      <c r="BS21" s="1">
        <f t="shared" si="27"/>
        <v>0</v>
      </c>
      <c r="BT21" s="1">
        <f t="shared" si="28"/>
        <v>0</v>
      </c>
      <c r="BU21" s="1">
        <f t="shared" si="29"/>
        <v>0</v>
      </c>
      <c r="BV21" s="1">
        <f t="shared" si="30"/>
        <v>0</v>
      </c>
      <c r="BW21" s="1">
        <f t="shared" si="31"/>
        <v>0</v>
      </c>
      <c r="BX21" s="1">
        <f t="shared" si="32"/>
        <v>0</v>
      </c>
      <c r="BY21" s="1">
        <f t="shared" si="33"/>
        <v>0</v>
      </c>
      <c r="BZ21" s="1">
        <f t="shared" si="34"/>
        <v>0</v>
      </c>
      <c r="CA21" s="1">
        <f t="shared" si="35"/>
        <v>0</v>
      </c>
      <c r="CB21" s="1">
        <f t="shared" si="36"/>
        <v>0</v>
      </c>
      <c r="CC21" s="1">
        <f t="shared" si="37"/>
        <v>0</v>
      </c>
      <c r="CD21" s="1">
        <f t="shared" si="38"/>
        <v>0</v>
      </c>
      <c r="CE21" s="1">
        <f t="shared" si="39"/>
        <v>0</v>
      </c>
      <c r="CF21" s="1">
        <f t="shared" si="40"/>
        <v>0</v>
      </c>
      <c r="CG21" s="1">
        <f t="shared" si="41"/>
        <v>0</v>
      </c>
      <c r="CH21" s="1">
        <f t="shared" si="42"/>
        <v>0</v>
      </c>
    </row>
    <row r="22" spans="2:86" s="1" customFormat="1" ht="65.25" customHeight="1">
      <c r="B22" s="95"/>
      <c r="D22" s="559" t="s">
        <v>162</v>
      </c>
      <c r="E22" s="411" t="s">
        <v>243</v>
      </c>
      <c r="F22" s="684" t="s">
        <v>708</v>
      </c>
      <c r="G22" s="471"/>
      <c r="H22" s="472" t="s">
        <v>58</v>
      </c>
      <c r="I22" s="482" t="s">
        <v>147</v>
      </c>
      <c r="J22" s="482" t="s">
        <v>193</v>
      </c>
      <c r="K22" s="472">
        <v>1</v>
      </c>
      <c r="L22" s="472">
        <v>0</v>
      </c>
      <c r="M22" s="472" t="s">
        <v>679</v>
      </c>
      <c r="N22" s="504">
        <v>244.86000000000004</v>
      </c>
      <c r="O22" s="325"/>
      <c r="P22" s="324"/>
      <c r="Q22" s="324"/>
      <c r="R22" s="458"/>
      <c r="S22" s="325"/>
      <c r="T22" s="324"/>
      <c r="U22" s="325"/>
      <c r="V22" s="324"/>
      <c r="W22" s="324"/>
      <c r="X22" s="325"/>
      <c r="Y22" s="324"/>
      <c r="Z22" s="325"/>
      <c r="AA22" s="324"/>
      <c r="AB22" s="324"/>
      <c r="AC22" s="324"/>
      <c r="AD22" s="416">
        <f t="shared" si="48"/>
        <v>0</v>
      </c>
      <c r="AE22" s="326" t="str">
        <f t="shared" si="43"/>
        <v>No</v>
      </c>
      <c r="AF22" s="404" t="str">
        <f t="shared" si="3"/>
        <v>No</v>
      </c>
      <c r="AH22" s="257">
        <v>1</v>
      </c>
      <c r="AI22" s="256">
        <f t="shared" si="44"/>
        <v>0</v>
      </c>
      <c r="AJ22" s="56"/>
      <c r="AK22" s="628">
        <v>2.9</v>
      </c>
      <c r="AL22" s="486">
        <f t="shared" si="45"/>
        <v>0</v>
      </c>
      <c r="AM22" s="668">
        <f t="shared" si="46"/>
        <v>0</v>
      </c>
      <c r="AN22" s="354">
        <f t="shared" si="47"/>
        <v>0</v>
      </c>
      <c r="AO22" s="597">
        <f t="shared" si="4"/>
        <v>0</v>
      </c>
      <c r="AP22" s="621">
        <f t="shared" si="5"/>
        <v>0</v>
      </c>
      <c r="AQ22" s="602">
        <f t="shared" si="6"/>
        <v>0</v>
      </c>
      <c r="AR22" s="607">
        <f t="shared" si="7"/>
        <v>0</v>
      </c>
      <c r="AS22" s="709">
        <f t="shared" si="8"/>
        <v>0</v>
      </c>
      <c r="AT22" s="617">
        <f t="shared" si="9"/>
        <v>0</v>
      </c>
      <c r="AU22" s="653">
        <f t="shared" si="10"/>
        <v>0</v>
      </c>
      <c r="AV22" s="612">
        <f t="shared" si="11"/>
        <v>0</v>
      </c>
      <c r="AW22" s="588">
        <f t="shared" si="12"/>
        <v>0</v>
      </c>
      <c r="AX22" s="645">
        <f t="shared" si="13"/>
        <v>0</v>
      </c>
      <c r="AY22" s="658">
        <f t="shared" si="14"/>
        <v>0</v>
      </c>
      <c r="AZ22" s="663">
        <f t="shared" si="15"/>
        <v>0</v>
      </c>
      <c r="BA22" s="668">
        <f t="shared" si="16"/>
        <v>0</v>
      </c>
      <c r="BB22" s="472">
        <v>1</v>
      </c>
      <c r="BC22" s="485">
        <v>5</v>
      </c>
      <c r="BD22" s="486"/>
      <c r="BE22" s="485"/>
      <c r="BG22" s="1">
        <f t="shared" si="17"/>
        <v>0</v>
      </c>
      <c r="BH22" s="1">
        <f t="shared" si="18"/>
        <v>0</v>
      </c>
      <c r="BI22" s="1">
        <f t="shared" si="19"/>
        <v>0</v>
      </c>
      <c r="BJ22" s="1">
        <f t="shared" si="20"/>
        <v>0</v>
      </c>
      <c r="BK22" s="1">
        <f t="shared" si="21"/>
        <v>0</v>
      </c>
      <c r="BL22" s="1">
        <f t="shared" si="22"/>
        <v>0</v>
      </c>
      <c r="BM22" s="1">
        <f t="shared" si="23"/>
        <v>0</v>
      </c>
      <c r="BN22" s="1">
        <f t="shared" si="24"/>
        <v>0</v>
      </c>
      <c r="BP22" s="56">
        <f t="shared" si="25"/>
        <v>0</v>
      </c>
      <c r="BQ22" s="56">
        <f t="shared" si="26"/>
        <v>0</v>
      </c>
      <c r="BS22" s="1">
        <f t="shared" si="27"/>
        <v>0</v>
      </c>
      <c r="BT22" s="1">
        <f t="shared" si="28"/>
        <v>0</v>
      </c>
      <c r="BU22" s="1">
        <f t="shared" si="29"/>
        <v>0</v>
      </c>
      <c r="BV22" s="1">
        <f t="shared" si="30"/>
        <v>0</v>
      </c>
      <c r="BW22" s="1">
        <f t="shared" si="31"/>
        <v>0</v>
      </c>
      <c r="BX22" s="1">
        <f t="shared" si="32"/>
        <v>0</v>
      </c>
      <c r="BY22" s="1">
        <f t="shared" si="33"/>
        <v>0</v>
      </c>
      <c r="BZ22" s="1">
        <f t="shared" si="34"/>
        <v>0</v>
      </c>
      <c r="CA22" s="1">
        <f t="shared" si="35"/>
        <v>0</v>
      </c>
      <c r="CB22" s="1">
        <f t="shared" si="36"/>
        <v>0</v>
      </c>
      <c r="CC22" s="1">
        <f t="shared" si="37"/>
        <v>0</v>
      </c>
      <c r="CD22" s="1">
        <f t="shared" si="38"/>
        <v>0</v>
      </c>
      <c r="CE22" s="1">
        <f t="shared" si="39"/>
        <v>0</v>
      </c>
      <c r="CF22" s="1">
        <f t="shared" si="40"/>
        <v>0</v>
      </c>
      <c r="CG22" s="1">
        <f t="shared" si="41"/>
        <v>0</v>
      </c>
      <c r="CH22" s="1">
        <f t="shared" si="42"/>
        <v>0</v>
      </c>
    </row>
    <row r="23" spans="2:86" s="56" customFormat="1" ht="65.25" customHeight="1">
      <c r="B23" s="98"/>
      <c r="D23" s="559" t="s">
        <v>59</v>
      </c>
      <c r="E23" s="334" t="s">
        <v>244</v>
      </c>
      <c r="F23" s="685" t="s">
        <v>708</v>
      </c>
      <c r="G23" s="476"/>
      <c r="H23" s="477" t="s">
        <v>58</v>
      </c>
      <c r="I23" s="481" t="s">
        <v>167</v>
      </c>
      <c r="J23" s="700" t="s">
        <v>193</v>
      </c>
      <c r="K23" s="477">
        <v>1</v>
      </c>
      <c r="L23" s="477">
        <v>0</v>
      </c>
      <c r="M23" s="477" t="s">
        <v>679</v>
      </c>
      <c r="N23" s="503">
        <v>244.86000000000004</v>
      </c>
      <c r="O23" s="37"/>
      <c r="P23" s="35"/>
      <c r="Q23" s="35"/>
      <c r="R23" s="459"/>
      <c r="S23" s="37"/>
      <c r="T23" s="35"/>
      <c r="U23" s="37"/>
      <c r="V23" s="35"/>
      <c r="W23" s="35"/>
      <c r="X23" s="37"/>
      <c r="Y23" s="35"/>
      <c r="Z23" s="37"/>
      <c r="AA23" s="35"/>
      <c r="AB23" s="35"/>
      <c r="AC23" s="35"/>
      <c r="AD23" s="198">
        <f t="shared" si="48"/>
        <v>0</v>
      </c>
      <c r="AE23" s="135" t="str">
        <f t="shared" si="43"/>
        <v>No</v>
      </c>
      <c r="AF23" s="552" t="str">
        <f t="shared" si="3"/>
        <v>No</v>
      </c>
      <c r="AH23" s="257">
        <v>1</v>
      </c>
      <c r="AI23" s="256">
        <f t="shared" si="44"/>
        <v>0</v>
      </c>
      <c r="AK23" s="629">
        <v>3.2</v>
      </c>
      <c r="AL23" s="486">
        <f t="shared" si="45"/>
        <v>0</v>
      </c>
      <c r="AM23" s="668">
        <f t="shared" si="46"/>
        <v>0</v>
      </c>
      <c r="AN23" s="354">
        <f t="shared" si="47"/>
        <v>0</v>
      </c>
      <c r="AO23" s="597">
        <f t="shared" si="4"/>
        <v>0</v>
      </c>
      <c r="AP23" s="621">
        <f t="shared" si="5"/>
        <v>0</v>
      </c>
      <c r="AQ23" s="602">
        <f t="shared" si="6"/>
        <v>0</v>
      </c>
      <c r="AR23" s="607">
        <f t="shared" si="7"/>
        <v>0</v>
      </c>
      <c r="AS23" s="709">
        <f t="shared" si="8"/>
        <v>0</v>
      </c>
      <c r="AT23" s="617">
        <f t="shared" si="9"/>
        <v>0</v>
      </c>
      <c r="AU23" s="653">
        <f t="shared" si="10"/>
        <v>0</v>
      </c>
      <c r="AV23" s="612">
        <f t="shared" si="11"/>
        <v>0</v>
      </c>
      <c r="AW23" s="588">
        <f t="shared" si="12"/>
        <v>0</v>
      </c>
      <c r="AX23" s="645">
        <f t="shared" si="13"/>
        <v>0</v>
      </c>
      <c r="AY23" s="658">
        <f t="shared" si="14"/>
        <v>0</v>
      </c>
      <c r="AZ23" s="663">
        <f t="shared" si="15"/>
        <v>0</v>
      </c>
      <c r="BA23" s="668">
        <f t="shared" si="16"/>
        <v>0</v>
      </c>
      <c r="BB23" s="472">
        <v>1</v>
      </c>
      <c r="BC23" s="485">
        <v>6</v>
      </c>
      <c r="BD23" s="486"/>
      <c r="BE23" s="485"/>
      <c r="BG23" s="1">
        <f t="shared" si="17"/>
        <v>0</v>
      </c>
      <c r="BH23" s="1">
        <f t="shared" si="18"/>
        <v>0</v>
      </c>
      <c r="BI23" s="1">
        <f t="shared" si="19"/>
        <v>0</v>
      </c>
      <c r="BJ23" s="1">
        <f t="shared" si="20"/>
        <v>0</v>
      </c>
      <c r="BK23" s="1">
        <f t="shared" si="21"/>
        <v>0</v>
      </c>
      <c r="BL23" s="1">
        <f t="shared" si="22"/>
        <v>0</v>
      </c>
      <c r="BM23" s="1">
        <f t="shared" si="23"/>
        <v>0</v>
      </c>
      <c r="BN23" s="1">
        <f t="shared" si="24"/>
        <v>0</v>
      </c>
      <c r="BP23" s="56">
        <f t="shared" si="25"/>
        <v>0</v>
      </c>
      <c r="BQ23" s="56">
        <f t="shared" si="26"/>
        <v>0</v>
      </c>
      <c r="BS23" s="1">
        <f t="shared" si="27"/>
        <v>0</v>
      </c>
      <c r="BT23" s="1">
        <f t="shared" si="28"/>
        <v>0</v>
      </c>
      <c r="BU23" s="1">
        <f t="shared" si="29"/>
        <v>0</v>
      </c>
      <c r="BV23" s="1">
        <f t="shared" si="30"/>
        <v>0</v>
      </c>
      <c r="BW23" s="1">
        <f t="shared" si="31"/>
        <v>0</v>
      </c>
      <c r="BX23" s="1">
        <f t="shared" si="32"/>
        <v>0</v>
      </c>
      <c r="BY23" s="1">
        <f t="shared" si="33"/>
        <v>0</v>
      </c>
      <c r="BZ23" s="1">
        <f t="shared" si="34"/>
        <v>0</v>
      </c>
      <c r="CA23" s="1">
        <f t="shared" si="35"/>
        <v>0</v>
      </c>
      <c r="CB23" s="1">
        <f t="shared" si="36"/>
        <v>0</v>
      </c>
      <c r="CC23" s="1">
        <f t="shared" si="37"/>
        <v>0</v>
      </c>
      <c r="CD23" s="1">
        <f t="shared" si="38"/>
        <v>0</v>
      </c>
      <c r="CE23" s="1">
        <f t="shared" si="39"/>
        <v>0</v>
      </c>
      <c r="CF23" s="1">
        <f t="shared" si="40"/>
        <v>0</v>
      </c>
      <c r="CG23" s="1">
        <f t="shared" si="41"/>
        <v>0</v>
      </c>
      <c r="CH23" s="1">
        <f t="shared" si="42"/>
        <v>0</v>
      </c>
    </row>
    <row r="24" spans="2:86" s="1" customFormat="1" ht="65.25" customHeight="1">
      <c r="B24" s="95"/>
      <c r="D24" s="559" t="s">
        <v>60</v>
      </c>
      <c r="E24" s="411" t="s">
        <v>245</v>
      </c>
      <c r="F24" s="684" t="s">
        <v>708</v>
      </c>
      <c r="G24" s="471"/>
      <c r="H24" s="472" t="s">
        <v>58</v>
      </c>
      <c r="I24" s="482" t="s">
        <v>166</v>
      </c>
      <c r="J24" s="701" t="s">
        <v>192</v>
      </c>
      <c r="K24" s="472">
        <v>1</v>
      </c>
      <c r="L24" s="472">
        <v>0</v>
      </c>
      <c r="M24" s="472" t="s">
        <v>679</v>
      </c>
      <c r="N24" s="505">
        <v>300.51</v>
      </c>
      <c r="O24" s="325"/>
      <c r="P24" s="324"/>
      <c r="Q24" s="324"/>
      <c r="R24" s="458"/>
      <c r="S24" s="325"/>
      <c r="T24" s="324"/>
      <c r="U24" s="325"/>
      <c r="V24" s="324"/>
      <c r="W24" s="324"/>
      <c r="X24" s="325"/>
      <c r="Y24" s="324"/>
      <c r="Z24" s="325"/>
      <c r="AA24" s="324"/>
      <c r="AB24" s="324"/>
      <c r="AC24" s="324"/>
      <c r="AD24" s="416">
        <f t="shared" si="48"/>
        <v>0</v>
      </c>
      <c r="AE24" s="326" t="str">
        <f t="shared" si="43"/>
        <v>No</v>
      </c>
      <c r="AF24" s="404" t="str">
        <f t="shared" si="3"/>
        <v>No</v>
      </c>
      <c r="AH24" s="257">
        <v>1.5</v>
      </c>
      <c r="AI24" s="256">
        <f t="shared" si="44"/>
        <v>0</v>
      </c>
      <c r="AJ24" s="56"/>
      <c r="AK24" s="629">
        <v>4.5999999999999996</v>
      </c>
      <c r="AL24" s="486">
        <f t="shared" si="45"/>
        <v>0</v>
      </c>
      <c r="AM24" s="668">
        <f t="shared" si="46"/>
        <v>0</v>
      </c>
      <c r="AN24" s="354">
        <f t="shared" si="47"/>
        <v>0</v>
      </c>
      <c r="AO24" s="597">
        <f t="shared" si="4"/>
        <v>0</v>
      </c>
      <c r="AP24" s="621">
        <f t="shared" si="5"/>
        <v>0</v>
      </c>
      <c r="AQ24" s="602">
        <f t="shared" si="6"/>
        <v>0</v>
      </c>
      <c r="AR24" s="607">
        <f t="shared" si="7"/>
        <v>0</v>
      </c>
      <c r="AS24" s="709">
        <f t="shared" si="8"/>
        <v>0</v>
      </c>
      <c r="AT24" s="617">
        <f t="shared" si="9"/>
        <v>0</v>
      </c>
      <c r="AU24" s="653">
        <f t="shared" si="10"/>
        <v>0</v>
      </c>
      <c r="AV24" s="612">
        <f t="shared" si="11"/>
        <v>0</v>
      </c>
      <c r="AW24" s="588">
        <f t="shared" si="12"/>
        <v>0</v>
      </c>
      <c r="AX24" s="645">
        <f t="shared" si="13"/>
        <v>0</v>
      </c>
      <c r="AY24" s="658">
        <f t="shared" si="14"/>
        <v>0</v>
      </c>
      <c r="AZ24" s="663">
        <f t="shared" si="15"/>
        <v>0</v>
      </c>
      <c r="BA24" s="668">
        <f t="shared" si="16"/>
        <v>0</v>
      </c>
      <c r="BB24" s="472">
        <v>1.5</v>
      </c>
      <c r="BC24" s="485">
        <v>7</v>
      </c>
      <c r="BD24" s="486"/>
      <c r="BE24" s="485"/>
      <c r="BG24" s="1">
        <f t="shared" si="17"/>
        <v>0</v>
      </c>
      <c r="BH24" s="1">
        <f t="shared" si="18"/>
        <v>0</v>
      </c>
      <c r="BI24" s="1">
        <f t="shared" si="19"/>
        <v>0</v>
      </c>
      <c r="BJ24" s="1">
        <f t="shared" si="20"/>
        <v>0</v>
      </c>
      <c r="BK24" s="1">
        <f t="shared" si="21"/>
        <v>0</v>
      </c>
      <c r="BL24" s="1">
        <f t="shared" si="22"/>
        <v>0</v>
      </c>
      <c r="BM24" s="1">
        <f t="shared" si="23"/>
        <v>0</v>
      </c>
      <c r="BN24" s="1">
        <f t="shared" si="24"/>
        <v>0</v>
      </c>
      <c r="BP24" s="56">
        <f t="shared" si="25"/>
        <v>0</v>
      </c>
      <c r="BQ24" s="56">
        <f t="shared" si="26"/>
        <v>0</v>
      </c>
      <c r="BS24" s="1">
        <f t="shared" si="27"/>
        <v>0</v>
      </c>
      <c r="BT24" s="1">
        <f t="shared" si="28"/>
        <v>0</v>
      </c>
      <c r="BU24" s="1">
        <f t="shared" si="29"/>
        <v>0</v>
      </c>
      <c r="BV24" s="1">
        <f t="shared" si="30"/>
        <v>0</v>
      </c>
      <c r="BW24" s="1">
        <f t="shared" si="31"/>
        <v>0</v>
      </c>
      <c r="BX24" s="1">
        <f t="shared" si="32"/>
        <v>0</v>
      </c>
      <c r="BY24" s="1">
        <f t="shared" si="33"/>
        <v>0</v>
      </c>
      <c r="BZ24" s="1">
        <f t="shared" si="34"/>
        <v>0</v>
      </c>
      <c r="CA24" s="1">
        <f t="shared" si="35"/>
        <v>0</v>
      </c>
      <c r="CB24" s="1">
        <f t="shared" si="36"/>
        <v>0</v>
      </c>
      <c r="CC24" s="1">
        <f t="shared" si="37"/>
        <v>0</v>
      </c>
      <c r="CD24" s="1">
        <f t="shared" si="38"/>
        <v>0</v>
      </c>
      <c r="CE24" s="1">
        <f t="shared" si="39"/>
        <v>0</v>
      </c>
      <c r="CF24" s="1">
        <f t="shared" si="40"/>
        <v>0</v>
      </c>
      <c r="CG24" s="1">
        <f t="shared" si="41"/>
        <v>0</v>
      </c>
      <c r="CH24" s="1">
        <f t="shared" si="42"/>
        <v>0</v>
      </c>
    </row>
    <row r="25" spans="2:86" s="1" customFormat="1" ht="65.25" customHeight="1">
      <c r="B25" s="95"/>
      <c r="D25" s="559" t="s">
        <v>61</v>
      </c>
      <c r="E25" s="334" t="s">
        <v>246</v>
      </c>
      <c r="F25" s="685" t="s">
        <v>708</v>
      </c>
      <c r="G25" s="476"/>
      <c r="H25" s="487" t="s">
        <v>58</v>
      </c>
      <c r="I25" s="488" t="s">
        <v>165</v>
      </c>
      <c r="J25" s="488" t="s">
        <v>192</v>
      </c>
      <c r="K25" s="487">
        <v>1</v>
      </c>
      <c r="L25" s="487">
        <v>0</v>
      </c>
      <c r="M25" s="487" t="s">
        <v>679</v>
      </c>
      <c r="N25" s="506">
        <v>289.38000000000005</v>
      </c>
      <c r="O25" s="37"/>
      <c r="P25" s="35"/>
      <c r="Q25" s="35"/>
      <c r="R25" s="459"/>
      <c r="S25" s="37"/>
      <c r="T25" s="35"/>
      <c r="U25" s="37"/>
      <c r="V25" s="35"/>
      <c r="W25" s="35"/>
      <c r="X25" s="37"/>
      <c r="Y25" s="35"/>
      <c r="Z25" s="37"/>
      <c r="AA25" s="35"/>
      <c r="AB25" s="35"/>
      <c r="AC25" s="35"/>
      <c r="AD25" s="198">
        <f t="shared" si="48"/>
        <v>0</v>
      </c>
      <c r="AE25" s="135" t="str">
        <f t="shared" si="43"/>
        <v>No</v>
      </c>
      <c r="AF25" s="552" t="str">
        <f t="shared" si="3"/>
        <v>No</v>
      </c>
      <c r="AH25" s="257">
        <v>1.5</v>
      </c>
      <c r="AI25" s="256">
        <f t="shared" si="44"/>
        <v>0</v>
      </c>
      <c r="AJ25" s="56"/>
      <c r="AK25" s="629">
        <v>4.3</v>
      </c>
      <c r="AL25" s="486">
        <f t="shared" si="45"/>
        <v>0</v>
      </c>
      <c r="AM25" s="668">
        <f t="shared" si="46"/>
        <v>0</v>
      </c>
      <c r="AN25" s="354">
        <f t="shared" si="47"/>
        <v>0</v>
      </c>
      <c r="AO25" s="597">
        <f t="shared" si="4"/>
        <v>0</v>
      </c>
      <c r="AP25" s="621">
        <f t="shared" si="5"/>
        <v>0</v>
      </c>
      <c r="AQ25" s="602">
        <f t="shared" si="6"/>
        <v>0</v>
      </c>
      <c r="AR25" s="607">
        <f t="shared" si="7"/>
        <v>0</v>
      </c>
      <c r="AS25" s="709">
        <f t="shared" si="8"/>
        <v>0</v>
      </c>
      <c r="AT25" s="617">
        <f t="shared" si="9"/>
        <v>0</v>
      </c>
      <c r="AU25" s="653">
        <f t="shared" si="10"/>
        <v>0</v>
      </c>
      <c r="AV25" s="612">
        <f t="shared" si="11"/>
        <v>0</v>
      </c>
      <c r="AW25" s="588">
        <f t="shared" si="12"/>
        <v>0</v>
      </c>
      <c r="AX25" s="645">
        <f t="shared" si="13"/>
        <v>0</v>
      </c>
      <c r="AY25" s="658">
        <f t="shared" si="14"/>
        <v>0</v>
      </c>
      <c r="AZ25" s="663">
        <f t="shared" si="15"/>
        <v>0</v>
      </c>
      <c r="BA25" s="668">
        <f t="shared" si="16"/>
        <v>0</v>
      </c>
      <c r="BB25" s="472">
        <v>1.5</v>
      </c>
      <c r="BC25" s="485">
        <v>6</v>
      </c>
      <c r="BD25" s="486"/>
      <c r="BE25" s="485"/>
      <c r="BG25" s="1">
        <f t="shared" si="17"/>
        <v>0</v>
      </c>
      <c r="BH25" s="1">
        <f t="shared" si="18"/>
        <v>0</v>
      </c>
      <c r="BI25" s="1">
        <f t="shared" si="19"/>
        <v>0</v>
      </c>
      <c r="BJ25" s="1">
        <f t="shared" si="20"/>
        <v>0</v>
      </c>
      <c r="BK25" s="1">
        <f t="shared" si="21"/>
        <v>0</v>
      </c>
      <c r="BL25" s="1">
        <f t="shared" si="22"/>
        <v>0</v>
      </c>
      <c r="BM25" s="1">
        <f t="shared" si="23"/>
        <v>0</v>
      </c>
      <c r="BN25" s="1">
        <f t="shared" si="24"/>
        <v>0</v>
      </c>
      <c r="BP25" s="56">
        <f t="shared" si="25"/>
        <v>0</v>
      </c>
      <c r="BQ25" s="56">
        <f t="shared" si="26"/>
        <v>0</v>
      </c>
      <c r="BS25" s="1">
        <f t="shared" si="27"/>
        <v>0</v>
      </c>
      <c r="BT25" s="1">
        <f t="shared" si="28"/>
        <v>0</v>
      </c>
      <c r="BU25" s="1">
        <f t="shared" si="29"/>
        <v>0</v>
      </c>
      <c r="BV25" s="1">
        <f t="shared" si="30"/>
        <v>0</v>
      </c>
      <c r="BW25" s="1">
        <f t="shared" si="31"/>
        <v>0</v>
      </c>
      <c r="BX25" s="1">
        <f t="shared" si="32"/>
        <v>0</v>
      </c>
      <c r="BY25" s="1">
        <f t="shared" si="33"/>
        <v>0</v>
      </c>
      <c r="BZ25" s="1">
        <f t="shared" si="34"/>
        <v>0</v>
      </c>
      <c r="CA25" s="1">
        <f t="shared" si="35"/>
        <v>0</v>
      </c>
      <c r="CB25" s="1">
        <f t="shared" si="36"/>
        <v>0</v>
      </c>
      <c r="CC25" s="1">
        <f t="shared" si="37"/>
        <v>0</v>
      </c>
      <c r="CD25" s="1">
        <f t="shared" si="38"/>
        <v>0</v>
      </c>
      <c r="CE25" s="1">
        <f t="shared" si="39"/>
        <v>0</v>
      </c>
      <c r="CF25" s="1">
        <f t="shared" si="40"/>
        <v>0</v>
      </c>
      <c r="CG25" s="1">
        <f t="shared" si="41"/>
        <v>0</v>
      </c>
      <c r="CH25" s="1">
        <f t="shared" si="42"/>
        <v>0</v>
      </c>
    </row>
    <row r="26" spans="2:86" s="56" customFormat="1" ht="65.25" customHeight="1">
      <c r="B26" s="98"/>
      <c r="D26" s="559" t="s">
        <v>62</v>
      </c>
      <c r="E26" s="411" t="s">
        <v>247</v>
      </c>
      <c r="F26" s="684" t="s">
        <v>708</v>
      </c>
      <c r="G26" s="471"/>
      <c r="H26" s="472" t="s">
        <v>58</v>
      </c>
      <c r="I26" s="482" t="s">
        <v>515</v>
      </c>
      <c r="J26" s="482" t="s">
        <v>192</v>
      </c>
      <c r="K26" s="472">
        <v>1</v>
      </c>
      <c r="L26" s="472">
        <v>0</v>
      </c>
      <c r="M26" s="472" t="s">
        <v>679</v>
      </c>
      <c r="N26" s="505">
        <v>244.86000000000004</v>
      </c>
      <c r="O26" s="325"/>
      <c r="P26" s="324"/>
      <c r="Q26" s="324"/>
      <c r="R26" s="458"/>
      <c r="S26" s="325"/>
      <c r="T26" s="324"/>
      <c r="U26" s="325"/>
      <c r="V26" s="324"/>
      <c r="W26" s="324"/>
      <c r="X26" s="325"/>
      <c r="Y26" s="324"/>
      <c r="Z26" s="325"/>
      <c r="AA26" s="324"/>
      <c r="AB26" s="324"/>
      <c r="AC26" s="324"/>
      <c r="AD26" s="416">
        <f t="shared" si="48"/>
        <v>0</v>
      </c>
      <c r="AE26" s="326" t="str">
        <f t="shared" si="43"/>
        <v>No</v>
      </c>
      <c r="AF26" s="404" t="str">
        <f t="shared" si="3"/>
        <v>No</v>
      </c>
      <c r="AH26" s="257">
        <v>1</v>
      </c>
      <c r="AI26" s="256">
        <f t="shared" si="44"/>
        <v>0</v>
      </c>
      <c r="AK26" s="629">
        <v>2.2999999999999998</v>
      </c>
      <c r="AL26" s="486">
        <f t="shared" si="45"/>
        <v>0</v>
      </c>
      <c r="AM26" s="668">
        <f t="shared" si="46"/>
        <v>0</v>
      </c>
      <c r="AN26" s="354">
        <f t="shared" si="47"/>
        <v>0</v>
      </c>
      <c r="AO26" s="597">
        <f t="shared" si="4"/>
        <v>0</v>
      </c>
      <c r="AP26" s="621">
        <f t="shared" si="5"/>
        <v>0</v>
      </c>
      <c r="AQ26" s="602">
        <f t="shared" si="6"/>
        <v>0</v>
      </c>
      <c r="AR26" s="607">
        <f t="shared" si="7"/>
        <v>0</v>
      </c>
      <c r="AS26" s="709">
        <f t="shared" si="8"/>
        <v>0</v>
      </c>
      <c r="AT26" s="617">
        <f t="shared" si="9"/>
        <v>0</v>
      </c>
      <c r="AU26" s="653">
        <f t="shared" si="10"/>
        <v>0</v>
      </c>
      <c r="AV26" s="612">
        <f t="shared" si="11"/>
        <v>0</v>
      </c>
      <c r="AW26" s="588">
        <f t="shared" si="12"/>
        <v>0</v>
      </c>
      <c r="AX26" s="645">
        <f t="shared" si="13"/>
        <v>0</v>
      </c>
      <c r="AY26" s="658">
        <f t="shared" si="14"/>
        <v>0</v>
      </c>
      <c r="AZ26" s="663">
        <f t="shared" si="15"/>
        <v>0</v>
      </c>
      <c r="BA26" s="668">
        <f t="shared" si="16"/>
        <v>0</v>
      </c>
      <c r="BB26" s="472">
        <v>1</v>
      </c>
      <c r="BC26" s="485">
        <v>6</v>
      </c>
      <c r="BD26" s="486"/>
      <c r="BE26" s="485"/>
      <c r="BG26" s="1">
        <f t="shared" si="17"/>
        <v>0</v>
      </c>
      <c r="BH26" s="1">
        <f t="shared" si="18"/>
        <v>0</v>
      </c>
      <c r="BI26" s="1">
        <f t="shared" si="19"/>
        <v>0</v>
      </c>
      <c r="BJ26" s="1">
        <f t="shared" si="20"/>
        <v>0</v>
      </c>
      <c r="BK26" s="1">
        <f t="shared" si="21"/>
        <v>0</v>
      </c>
      <c r="BL26" s="1">
        <f t="shared" si="22"/>
        <v>0</v>
      </c>
      <c r="BM26" s="1">
        <f t="shared" si="23"/>
        <v>0</v>
      </c>
      <c r="BN26" s="1">
        <f t="shared" si="24"/>
        <v>0</v>
      </c>
      <c r="BP26" s="56">
        <f t="shared" si="25"/>
        <v>0</v>
      </c>
      <c r="BQ26" s="56">
        <f t="shared" si="26"/>
        <v>0</v>
      </c>
      <c r="BS26" s="1">
        <f t="shared" si="27"/>
        <v>0</v>
      </c>
      <c r="BT26" s="1">
        <f t="shared" si="28"/>
        <v>0</v>
      </c>
      <c r="BU26" s="1">
        <f t="shared" si="29"/>
        <v>0</v>
      </c>
      <c r="BV26" s="1">
        <f t="shared" si="30"/>
        <v>0</v>
      </c>
      <c r="BW26" s="1">
        <f t="shared" si="31"/>
        <v>0</v>
      </c>
      <c r="BX26" s="1">
        <f t="shared" si="32"/>
        <v>0</v>
      </c>
      <c r="BY26" s="1">
        <f t="shared" si="33"/>
        <v>0</v>
      </c>
      <c r="BZ26" s="1">
        <f t="shared" si="34"/>
        <v>0</v>
      </c>
      <c r="CA26" s="1">
        <f t="shared" si="35"/>
        <v>0</v>
      </c>
      <c r="CB26" s="1">
        <f t="shared" si="36"/>
        <v>0</v>
      </c>
      <c r="CC26" s="1">
        <f t="shared" si="37"/>
        <v>0</v>
      </c>
      <c r="CD26" s="1">
        <f t="shared" si="38"/>
        <v>0</v>
      </c>
      <c r="CE26" s="1">
        <f t="shared" si="39"/>
        <v>0</v>
      </c>
      <c r="CF26" s="1">
        <f t="shared" si="40"/>
        <v>0</v>
      </c>
      <c r="CG26" s="1">
        <f t="shared" si="41"/>
        <v>0</v>
      </c>
      <c r="CH26" s="1">
        <f t="shared" si="42"/>
        <v>0</v>
      </c>
    </row>
    <row r="27" spans="2:86" s="1" customFormat="1" ht="65.25" customHeight="1">
      <c r="B27" s="95"/>
      <c r="D27" s="559" t="s">
        <v>66</v>
      </c>
      <c r="E27" s="334" t="s">
        <v>248</v>
      </c>
      <c r="F27" s="685" t="s">
        <v>708</v>
      </c>
      <c r="G27" s="476"/>
      <c r="H27" s="477" t="s">
        <v>58</v>
      </c>
      <c r="I27" s="481" t="s">
        <v>514</v>
      </c>
      <c r="J27" s="481" t="s">
        <v>192</v>
      </c>
      <c r="K27" s="477">
        <v>1</v>
      </c>
      <c r="L27" s="477">
        <v>0</v>
      </c>
      <c r="M27" s="477" t="s">
        <v>679</v>
      </c>
      <c r="N27" s="507">
        <v>244.86000000000004</v>
      </c>
      <c r="O27" s="37"/>
      <c r="P27" s="35"/>
      <c r="Q27" s="35"/>
      <c r="R27" s="459"/>
      <c r="S27" s="37"/>
      <c r="T27" s="35"/>
      <c r="U27" s="37"/>
      <c r="V27" s="35"/>
      <c r="W27" s="35"/>
      <c r="X27" s="37"/>
      <c r="Y27" s="35"/>
      <c r="Z27" s="37"/>
      <c r="AA27" s="35"/>
      <c r="AB27" s="35"/>
      <c r="AC27" s="35"/>
      <c r="AD27" s="198">
        <f t="shared" si="48"/>
        <v>0</v>
      </c>
      <c r="AE27" s="135" t="str">
        <f t="shared" si="43"/>
        <v>No</v>
      </c>
      <c r="AF27" s="552" t="str">
        <f t="shared" si="3"/>
        <v>No</v>
      </c>
      <c r="AH27" s="257">
        <v>1</v>
      </c>
      <c r="AI27" s="256">
        <f t="shared" si="44"/>
        <v>0</v>
      </c>
      <c r="AJ27" s="56"/>
      <c r="AK27" s="629">
        <v>3.3</v>
      </c>
      <c r="AL27" s="486">
        <f t="shared" si="45"/>
        <v>0</v>
      </c>
      <c r="AM27" s="668">
        <f t="shared" si="46"/>
        <v>0</v>
      </c>
      <c r="AN27" s="354">
        <f t="shared" si="47"/>
        <v>0</v>
      </c>
      <c r="AO27" s="597">
        <f t="shared" si="4"/>
        <v>0</v>
      </c>
      <c r="AP27" s="621">
        <f t="shared" si="5"/>
        <v>0</v>
      </c>
      <c r="AQ27" s="602">
        <f t="shared" si="6"/>
        <v>0</v>
      </c>
      <c r="AR27" s="607">
        <f t="shared" si="7"/>
        <v>0</v>
      </c>
      <c r="AS27" s="709">
        <f t="shared" si="8"/>
        <v>0</v>
      </c>
      <c r="AT27" s="617">
        <f t="shared" si="9"/>
        <v>0</v>
      </c>
      <c r="AU27" s="653">
        <f t="shared" si="10"/>
        <v>0</v>
      </c>
      <c r="AV27" s="612">
        <f t="shared" si="11"/>
        <v>0</v>
      </c>
      <c r="AW27" s="588">
        <f t="shared" si="12"/>
        <v>0</v>
      </c>
      <c r="AX27" s="645">
        <f t="shared" si="13"/>
        <v>0</v>
      </c>
      <c r="AY27" s="658">
        <f t="shared" si="14"/>
        <v>0</v>
      </c>
      <c r="AZ27" s="663">
        <f t="shared" si="15"/>
        <v>0</v>
      </c>
      <c r="BA27" s="668">
        <f t="shared" si="16"/>
        <v>0</v>
      </c>
      <c r="BB27" s="472">
        <v>1</v>
      </c>
      <c r="BC27" s="485">
        <v>7</v>
      </c>
      <c r="BD27" s="486"/>
      <c r="BE27" s="485"/>
      <c r="BG27" s="1">
        <f t="shared" si="17"/>
        <v>0</v>
      </c>
      <c r="BH27" s="1">
        <f t="shared" si="18"/>
        <v>0</v>
      </c>
      <c r="BI27" s="1">
        <f t="shared" si="19"/>
        <v>0</v>
      </c>
      <c r="BJ27" s="1">
        <f t="shared" si="20"/>
        <v>0</v>
      </c>
      <c r="BK27" s="1">
        <f t="shared" si="21"/>
        <v>0</v>
      </c>
      <c r="BL27" s="1">
        <f t="shared" si="22"/>
        <v>0</v>
      </c>
      <c r="BM27" s="1">
        <f t="shared" si="23"/>
        <v>0</v>
      </c>
      <c r="BN27" s="1">
        <f t="shared" si="24"/>
        <v>0</v>
      </c>
      <c r="BP27" s="56">
        <f t="shared" si="25"/>
        <v>0</v>
      </c>
      <c r="BQ27" s="56">
        <f t="shared" si="26"/>
        <v>0</v>
      </c>
      <c r="BS27" s="1">
        <f t="shared" si="27"/>
        <v>0</v>
      </c>
      <c r="BT27" s="1">
        <f t="shared" si="28"/>
        <v>0</v>
      </c>
      <c r="BU27" s="1">
        <f t="shared" si="29"/>
        <v>0</v>
      </c>
      <c r="BV27" s="1">
        <f t="shared" si="30"/>
        <v>0</v>
      </c>
      <c r="BW27" s="1">
        <f t="shared" si="31"/>
        <v>0</v>
      </c>
      <c r="BX27" s="1">
        <f t="shared" si="32"/>
        <v>0</v>
      </c>
      <c r="BY27" s="1">
        <f t="shared" si="33"/>
        <v>0</v>
      </c>
      <c r="BZ27" s="1">
        <f t="shared" si="34"/>
        <v>0</v>
      </c>
      <c r="CA27" s="1">
        <f t="shared" si="35"/>
        <v>0</v>
      </c>
      <c r="CB27" s="1">
        <f t="shared" si="36"/>
        <v>0</v>
      </c>
      <c r="CC27" s="1">
        <f t="shared" si="37"/>
        <v>0</v>
      </c>
      <c r="CD27" s="1">
        <f t="shared" si="38"/>
        <v>0</v>
      </c>
      <c r="CE27" s="1">
        <f t="shared" si="39"/>
        <v>0</v>
      </c>
      <c r="CF27" s="1">
        <f t="shared" si="40"/>
        <v>0</v>
      </c>
      <c r="CG27" s="1">
        <f t="shared" si="41"/>
        <v>0</v>
      </c>
      <c r="CH27" s="1">
        <f t="shared" si="42"/>
        <v>0</v>
      </c>
    </row>
    <row r="28" spans="2:86" s="1" customFormat="1" ht="65.25" customHeight="1">
      <c r="B28" s="95"/>
      <c r="D28" s="559" t="s">
        <v>63</v>
      </c>
      <c r="E28" s="411" t="s">
        <v>249</v>
      </c>
      <c r="F28" s="684" t="s">
        <v>708</v>
      </c>
      <c r="G28" s="471"/>
      <c r="H28" s="472" t="s">
        <v>58</v>
      </c>
      <c r="I28" s="482" t="s">
        <v>513</v>
      </c>
      <c r="J28" s="701" t="s">
        <v>193</v>
      </c>
      <c r="K28" s="472">
        <v>1</v>
      </c>
      <c r="L28" s="472">
        <v>0</v>
      </c>
      <c r="M28" s="482" t="s">
        <v>679</v>
      </c>
      <c r="N28" s="505">
        <v>233.73000000000005</v>
      </c>
      <c r="O28" s="325"/>
      <c r="P28" s="324"/>
      <c r="Q28" s="324"/>
      <c r="R28" s="458"/>
      <c r="S28" s="325"/>
      <c r="T28" s="324"/>
      <c r="U28" s="325"/>
      <c r="V28" s="324"/>
      <c r="W28" s="324"/>
      <c r="X28" s="325"/>
      <c r="Y28" s="324"/>
      <c r="Z28" s="325"/>
      <c r="AA28" s="324"/>
      <c r="AB28" s="324"/>
      <c r="AC28" s="324"/>
      <c r="AD28" s="416">
        <f t="shared" si="48"/>
        <v>0</v>
      </c>
      <c r="AE28" s="326" t="str">
        <f t="shared" si="43"/>
        <v>No</v>
      </c>
      <c r="AF28" s="404" t="str">
        <f t="shared" si="3"/>
        <v>No</v>
      </c>
      <c r="AH28" s="257">
        <v>1</v>
      </c>
      <c r="AI28" s="256">
        <f t="shared" si="44"/>
        <v>0</v>
      </c>
      <c r="AJ28" s="56"/>
      <c r="AK28" s="629">
        <v>3.2</v>
      </c>
      <c r="AL28" s="486">
        <f t="shared" si="45"/>
        <v>0</v>
      </c>
      <c r="AM28" s="668">
        <f t="shared" si="46"/>
        <v>0</v>
      </c>
      <c r="AN28" s="354">
        <f t="shared" si="47"/>
        <v>0</v>
      </c>
      <c r="AO28" s="597">
        <f t="shared" si="4"/>
        <v>0</v>
      </c>
      <c r="AP28" s="621">
        <f t="shared" si="5"/>
        <v>0</v>
      </c>
      <c r="AQ28" s="602">
        <f t="shared" si="6"/>
        <v>0</v>
      </c>
      <c r="AR28" s="607">
        <f t="shared" si="7"/>
        <v>0</v>
      </c>
      <c r="AS28" s="709">
        <f t="shared" si="8"/>
        <v>0</v>
      </c>
      <c r="AT28" s="617">
        <f t="shared" si="9"/>
        <v>0</v>
      </c>
      <c r="AU28" s="653">
        <f t="shared" si="10"/>
        <v>0</v>
      </c>
      <c r="AV28" s="612">
        <f t="shared" si="11"/>
        <v>0</v>
      </c>
      <c r="AW28" s="588">
        <f t="shared" si="12"/>
        <v>0</v>
      </c>
      <c r="AX28" s="645">
        <f t="shared" si="13"/>
        <v>0</v>
      </c>
      <c r="AY28" s="658">
        <f t="shared" si="14"/>
        <v>0</v>
      </c>
      <c r="AZ28" s="663">
        <f t="shared" si="15"/>
        <v>0</v>
      </c>
      <c r="BA28" s="668">
        <f t="shared" si="16"/>
        <v>0</v>
      </c>
      <c r="BB28" s="472">
        <v>1</v>
      </c>
      <c r="BC28" s="485">
        <v>7</v>
      </c>
      <c r="BD28" s="486"/>
      <c r="BE28" s="485"/>
      <c r="BG28" s="1">
        <f t="shared" si="17"/>
        <v>0</v>
      </c>
      <c r="BH28" s="1">
        <f t="shared" si="18"/>
        <v>0</v>
      </c>
      <c r="BI28" s="1">
        <f t="shared" si="19"/>
        <v>0</v>
      </c>
      <c r="BJ28" s="1">
        <f t="shared" si="20"/>
        <v>0</v>
      </c>
      <c r="BK28" s="1">
        <f t="shared" si="21"/>
        <v>0</v>
      </c>
      <c r="BL28" s="1">
        <f t="shared" si="22"/>
        <v>0</v>
      </c>
      <c r="BM28" s="1">
        <f t="shared" si="23"/>
        <v>0</v>
      </c>
      <c r="BN28" s="1">
        <f t="shared" si="24"/>
        <v>0</v>
      </c>
      <c r="BP28" s="56">
        <f t="shared" si="25"/>
        <v>0</v>
      </c>
      <c r="BQ28" s="56">
        <f t="shared" si="26"/>
        <v>0</v>
      </c>
      <c r="BS28" s="1">
        <f t="shared" si="27"/>
        <v>0</v>
      </c>
      <c r="BT28" s="1">
        <f t="shared" si="28"/>
        <v>0</v>
      </c>
      <c r="BU28" s="1">
        <f t="shared" si="29"/>
        <v>0</v>
      </c>
      <c r="BV28" s="1">
        <f t="shared" si="30"/>
        <v>0</v>
      </c>
      <c r="BW28" s="1">
        <f t="shared" si="31"/>
        <v>0</v>
      </c>
      <c r="BX28" s="1">
        <f t="shared" si="32"/>
        <v>0</v>
      </c>
      <c r="BY28" s="1">
        <f t="shared" si="33"/>
        <v>0</v>
      </c>
      <c r="BZ28" s="1">
        <f t="shared" si="34"/>
        <v>0</v>
      </c>
      <c r="CA28" s="1">
        <f t="shared" si="35"/>
        <v>0</v>
      </c>
      <c r="CB28" s="1">
        <f t="shared" si="36"/>
        <v>0</v>
      </c>
      <c r="CC28" s="1">
        <f t="shared" si="37"/>
        <v>0</v>
      </c>
      <c r="CD28" s="1">
        <f t="shared" si="38"/>
        <v>0</v>
      </c>
      <c r="CE28" s="1">
        <f t="shared" si="39"/>
        <v>0</v>
      </c>
      <c r="CF28" s="1">
        <f t="shared" si="40"/>
        <v>0</v>
      </c>
      <c r="CG28" s="1">
        <f t="shared" si="41"/>
        <v>0</v>
      </c>
      <c r="CH28" s="1">
        <f t="shared" si="42"/>
        <v>0</v>
      </c>
    </row>
    <row r="29" spans="2:86" s="1" customFormat="1" ht="65.25" customHeight="1">
      <c r="B29" s="95"/>
      <c r="D29" s="559" t="s">
        <v>67</v>
      </c>
      <c r="E29" s="334" t="s">
        <v>250</v>
      </c>
      <c r="F29" s="685" t="s">
        <v>708</v>
      </c>
      <c r="G29" s="476"/>
      <c r="H29" s="477" t="s">
        <v>58</v>
      </c>
      <c r="I29" s="481" t="s">
        <v>512</v>
      </c>
      <c r="J29" s="481" t="s">
        <v>193</v>
      </c>
      <c r="K29" s="477">
        <v>1</v>
      </c>
      <c r="L29" s="477">
        <v>0</v>
      </c>
      <c r="M29" s="477" t="s">
        <v>679</v>
      </c>
      <c r="N29" s="507">
        <v>233.73000000000005</v>
      </c>
      <c r="O29" s="37"/>
      <c r="P29" s="35"/>
      <c r="Q29" s="35"/>
      <c r="R29" s="459"/>
      <c r="S29" s="37"/>
      <c r="T29" s="35"/>
      <c r="U29" s="37"/>
      <c r="V29" s="35"/>
      <c r="W29" s="35"/>
      <c r="X29" s="37"/>
      <c r="Y29" s="35"/>
      <c r="Z29" s="37"/>
      <c r="AA29" s="35"/>
      <c r="AB29" s="35"/>
      <c r="AC29" s="35"/>
      <c r="AD29" s="198">
        <f t="shared" si="48"/>
        <v>0</v>
      </c>
      <c r="AE29" s="135" t="str">
        <f t="shared" si="43"/>
        <v>No</v>
      </c>
      <c r="AF29" s="552" t="str">
        <f t="shared" si="3"/>
        <v>No</v>
      </c>
      <c r="AH29" s="257">
        <v>1.5</v>
      </c>
      <c r="AI29" s="256">
        <f t="shared" si="44"/>
        <v>0</v>
      </c>
      <c r="AJ29" s="56"/>
      <c r="AK29" s="629">
        <v>2.6</v>
      </c>
      <c r="AL29" s="486">
        <f t="shared" si="45"/>
        <v>0</v>
      </c>
      <c r="AM29" s="668">
        <f t="shared" si="46"/>
        <v>0</v>
      </c>
      <c r="AN29" s="354">
        <f t="shared" si="47"/>
        <v>0</v>
      </c>
      <c r="AO29" s="597">
        <f t="shared" si="4"/>
        <v>0</v>
      </c>
      <c r="AP29" s="621">
        <f t="shared" si="5"/>
        <v>0</v>
      </c>
      <c r="AQ29" s="602">
        <f t="shared" si="6"/>
        <v>0</v>
      </c>
      <c r="AR29" s="607">
        <f t="shared" si="7"/>
        <v>0</v>
      </c>
      <c r="AS29" s="709">
        <f t="shared" si="8"/>
        <v>0</v>
      </c>
      <c r="AT29" s="617">
        <f t="shared" si="9"/>
        <v>0</v>
      </c>
      <c r="AU29" s="653">
        <f t="shared" si="10"/>
        <v>0</v>
      </c>
      <c r="AV29" s="612">
        <f t="shared" si="11"/>
        <v>0</v>
      </c>
      <c r="AW29" s="588">
        <f t="shared" si="12"/>
        <v>0</v>
      </c>
      <c r="AX29" s="645">
        <f t="shared" si="13"/>
        <v>0</v>
      </c>
      <c r="AY29" s="658">
        <f t="shared" si="14"/>
        <v>0</v>
      </c>
      <c r="AZ29" s="663">
        <f t="shared" si="15"/>
        <v>0</v>
      </c>
      <c r="BA29" s="668">
        <f t="shared" si="16"/>
        <v>0</v>
      </c>
      <c r="BB29" s="472">
        <v>1.5</v>
      </c>
      <c r="BC29" s="485">
        <v>5</v>
      </c>
      <c r="BD29" s="486"/>
      <c r="BE29" s="485"/>
      <c r="BG29" s="1">
        <f t="shared" si="17"/>
        <v>0</v>
      </c>
      <c r="BH29" s="1">
        <f t="shared" si="18"/>
        <v>0</v>
      </c>
      <c r="BI29" s="1">
        <f t="shared" si="19"/>
        <v>0</v>
      </c>
      <c r="BJ29" s="1">
        <f t="shared" si="20"/>
        <v>0</v>
      </c>
      <c r="BK29" s="1">
        <f t="shared" si="21"/>
        <v>0</v>
      </c>
      <c r="BL29" s="1">
        <f t="shared" si="22"/>
        <v>0</v>
      </c>
      <c r="BM29" s="1">
        <f t="shared" si="23"/>
        <v>0</v>
      </c>
      <c r="BN29" s="1">
        <f t="shared" si="24"/>
        <v>0</v>
      </c>
      <c r="BP29" s="56">
        <f t="shared" si="25"/>
        <v>0</v>
      </c>
      <c r="BQ29" s="56">
        <f t="shared" si="26"/>
        <v>0</v>
      </c>
      <c r="BS29" s="1">
        <f t="shared" si="27"/>
        <v>0</v>
      </c>
      <c r="BT29" s="1">
        <f t="shared" si="28"/>
        <v>0</v>
      </c>
      <c r="BU29" s="1">
        <f t="shared" si="29"/>
        <v>0</v>
      </c>
      <c r="BV29" s="1">
        <f t="shared" si="30"/>
        <v>0</v>
      </c>
      <c r="BW29" s="1">
        <f t="shared" si="31"/>
        <v>0</v>
      </c>
      <c r="BX29" s="1">
        <f t="shared" si="32"/>
        <v>0</v>
      </c>
      <c r="BY29" s="1">
        <f t="shared" si="33"/>
        <v>0</v>
      </c>
      <c r="BZ29" s="1">
        <f t="shared" si="34"/>
        <v>0</v>
      </c>
      <c r="CA29" s="1">
        <f t="shared" si="35"/>
        <v>0</v>
      </c>
      <c r="CB29" s="1">
        <f t="shared" si="36"/>
        <v>0</v>
      </c>
      <c r="CC29" s="1">
        <f t="shared" si="37"/>
        <v>0</v>
      </c>
      <c r="CD29" s="1">
        <f t="shared" si="38"/>
        <v>0</v>
      </c>
      <c r="CE29" s="1">
        <f t="shared" si="39"/>
        <v>0</v>
      </c>
      <c r="CF29" s="1">
        <f t="shared" si="40"/>
        <v>0</v>
      </c>
      <c r="CG29" s="1">
        <f t="shared" si="41"/>
        <v>0</v>
      </c>
      <c r="CH29" s="1">
        <f t="shared" si="42"/>
        <v>0</v>
      </c>
    </row>
    <row r="30" spans="2:86" s="1" customFormat="1" ht="65.25" customHeight="1">
      <c r="B30" s="95"/>
      <c r="D30" s="559" t="s">
        <v>64</v>
      </c>
      <c r="E30" s="411" t="s">
        <v>251</v>
      </c>
      <c r="F30" s="684" t="s">
        <v>708</v>
      </c>
      <c r="G30" s="471"/>
      <c r="H30" s="472" t="s">
        <v>58</v>
      </c>
      <c r="I30" s="482" t="s">
        <v>511</v>
      </c>
      <c r="J30" s="482" t="s">
        <v>192</v>
      </c>
      <c r="K30" s="472">
        <v>1</v>
      </c>
      <c r="L30" s="472">
        <v>0</v>
      </c>
      <c r="M30" s="472" t="s">
        <v>679</v>
      </c>
      <c r="N30" s="505">
        <v>222.60000000000002</v>
      </c>
      <c r="O30" s="325"/>
      <c r="P30" s="324"/>
      <c r="Q30" s="324"/>
      <c r="R30" s="458"/>
      <c r="S30" s="325"/>
      <c r="T30" s="324"/>
      <c r="U30" s="325"/>
      <c r="V30" s="324"/>
      <c r="W30" s="324"/>
      <c r="X30" s="325"/>
      <c r="Y30" s="324"/>
      <c r="Z30" s="325"/>
      <c r="AA30" s="324"/>
      <c r="AB30" s="324"/>
      <c r="AC30" s="324"/>
      <c r="AD30" s="416">
        <f t="shared" si="48"/>
        <v>0</v>
      </c>
      <c r="AE30" s="326" t="str">
        <f t="shared" si="43"/>
        <v>No</v>
      </c>
      <c r="AF30" s="404" t="str">
        <f t="shared" si="3"/>
        <v>No</v>
      </c>
      <c r="AH30" s="257">
        <v>1</v>
      </c>
      <c r="AI30" s="256">
        <f t="shared" si="44"/>
        <v>0</v>
      </c>
      <c r="AJ30" s="56"/>
      <c r="AK30" s="629">
        <v>3.3</v>
      </c>
      <c r="AL30" s="486">
        <f t="shared" si="45"/>
        <v>0</v>
      </c>
      <c r="AM30" s="668">
        <f t="shared" si="46"/>
        <v>0</v>
      </c>
      <c r="AN30" s="354">
        <f t="shared" si="47"/>
        <v>0</v>
      </c>
      <c r="AO30" s="597">
        <f t="shared" si="4"/>
        <v>0</v>
      </c>
      <c r="AP30" s="621">
        <f t="shared" si="5"/>
        <v>0</v>
      </c>
      <c r="AQ30" s="602">
        <f t="shared" si="6"/>
        <v>0</v>
      </c>
      <c r="AR30" s="607">
        <f t="shared" si="7"/>
        <v>0</v>
      </c>
      <c r="AS30" s="709">
        <f t="shared" si="8"/>
        <v>0</v>
      </c>
      <c r="AT30" s="617">
        <f t="shared" si="9"/>
        <v>0</v>
      </c>
      <c r="AU30" s="653">
        <f t="shared" si="10"/>
        <v>0</v>
      </c>
      <c r="AV30" s="612">
        <f t="shared" si="11"/>
        <v>0</v>
      </c>
      <c r="AW30" s="588">
        <f t="shared" si="12"/>
        <v>0</v>
      </c>
      <c r="AX30" s="645">
        <f t="shared" si="13"/>
        <v>0</v>
      </c>
      <c r="AY30" s="658">
        <f t="shared" si="14"/>
        <v>0</v>
      </c>
      <c r="AZ30" s="663">
        <f t="shared" si="15"/>
        <v>0</v>
      </c>
      <c r="BA30" s="668">
        <f t="shared" si="16"/>
        <v>0</v>
      </c>
      <c r="BB30" s="472">
        <v>1</v>
      </c>
      <c r="BC30" s="485">
        <v>6</v>
      </c>
      <c r="BD30" s="486"/>
      <c r="BE30" s="485"/>
      <c r="BG30" s="1">
        <f t="shared" si="17"/>
        <v>0</v>
      </c>
      <c r="BH30" s="1">
        <f t="shared" si="18"/>
        <v>0</v>
      </c>
      <c r="BI30" s="1">
        <f t="shared" si="19"/>
        <v>0</v>
      </c>
      <c r="BJ30" s="1">
        <f t="shared" si="20"/>
        <v>0</v>
      </c>
      <c r="BK30" s="1">
        <f t="shared" si="21"/>
        <v>0</v>
      </c>
      <c r="BL30" s="1">
        <f t="shared" si="22"/>
        <v>0</v>
      </c>
      <c r="BM30" s="1">
        <f t="shared" si="23"/>
        <v>0</v>
      </c>
      <c r="BN30" s="1">
        <f t="shared" si="24"/>
        <v>0</v>
      </c>
      <c r="BP30" s="56">
        <f t="shared" si="25"/>
        <v>0</v>
      </c>
      <c r="BQ30" s="56">
        <f t="shared" si="26"/>
        <v>0</v>
      </c>
      <c r="BS30" s="1">
        <f t="shared" si="27"/>
        <v>0</v>
      </c>
      <c r="BT30" s="1">
        <f t="shared" si="28"/>
        <v>0</v>
      </c>
      <c r="BU30" s="1">
        <f t="shared" si="29"/>
        <v>0</v>
      </c>
      <c r="BV30" s="1">
        <f t="shared" si="30"/>
        <v>0</v>
      </c>
      <c r="BW30" s="1">
        <f t="shared" si="31"/>
        <v>0</v>
      </c>
      <c r="BX30" s="1">
        <f t="shared" si="32"/>
        <v>0</v>
      </c>
      <c r="BY30" s="1">
        <f t="shared" si="33"/>
        <v>0</v>
      </c>
      <c r="BZ30" s="1">
        <f t="shared" si="34"/>
        <v>0</v>
      </c>
      <c r="CA30" s="1">
        <f t="shared" si="35"/>
        <v>0</v>
      </c>
      <c r="CB30" s="1">
        <f t="shared" si="36"/>
        <v>0</v>
      </c>
      <c r="CC30" s="1">
        <f t="shared" si="37"/>
        <v>0</v>
      </c>
      <c r="CD30" s="1">
        <f t="shared" si="38"/>
        <v>0</v>
      </c>
      <c r="CE30" s="1">
        <f t="shared" si="39"/>
        <v>0</v>
      </c>
      <c r="CF30" s="1">
        <f t="shared" si="40"/>
        <v>0</v>
      </c>
      <c r="CG30" s="1">
        <f t="shared" si="41"/>
        <v>0</v>
      </c>
      <c r="CH30" s="1">
        <f t="shared" si="42"/>
        <v>0</v>
      </c>
    </row>
    <row r="31" spans="2:86" s="1" customFormat="1" ht="65.25" customHeight="1">
      <c r="B31" s="95"/>
      <c r="D31" s="559" t="s">
        <v>68</v>
      </c>
      <c r="E31" s="334" t="s">
        <v>252</v>
      </c>
      <c r="F31" s="685" t="s">
        <v>708</v>
      </c>
      <c r="G31" s="476"/>
      <c r="H31" s="477" t="s">
        <v>58</v>
      </c>
      <c r="I31" s="481" t="s">
        <v>510</v>
      </c>
      <c r="J31" s="700" t="s">
        <v>194</v>
      </c>
      <c r="K31" s="477">
        <v>1</v>
      </c>
      <c r="L31" s="477">
        <v>0</v>
      </c>
      <c r="M31" s="477" t="s">
        <v>679</v>
      </c>
      <c r="N31" s="507">
        <v>200.34000000000003</v>
      </c>
      <c r="O31" s="37"/>
      <c r="P31" s="35"/>
      <c r="Q31" s="35"/>
      <c r="R31" s="459"/>
      <c r="S31" s="37"/>
      <c r="T31" s="35"/>
      <c r="U31" s="37"/>
      <c r="V31" s="35"/>
      <c r="W31" s="35"/>
      <c r="X31" s="37"/>
      <c r="Y31" s="35"/>
      <c r="Z31" s="37"/>
      <c r="AA31" s="35"/>
      <c r="AB31" s="35"/>
      <c r="AC31" s="35"/>
      <c r="AD31" s="198">
        <f t="shared" si="48"/>
        <v>0</v>
      </c>
      <c r="AE31" s="135" t="str">
        <f t="shared" si="43"/>
        <v>No</v>
      </c>
      <c r="AF31" s="552" t="str">
        <f t="shared" si="3"/>
        <v>No</v>
      </c>
      <c r="AH31" s="257">
        <v>1</v>
      </c>
      <c r="AI31" s="256">
        <f t="shared" si="44"/>
        <v>0</v>
      </c>
      <c r="AJ31" s="56"/>
      <c r="AK31" s="629">
        <v>2.1</v>
      </c>
      <c r="AL31" s="486">
        <f t="shared" si="45"/>
        <v>0</v>
      </c>
      <c r="AM31" s="668">
        <f t="shared" si="46"/>
        <v>0</v>
      </c>
      <c r="AN31" s="354">
        <f t="shared" si="47"/>
        <v>0</v>
      </c>
      <c r="AO31" s="597">
        <f t="shared" si="4"/>
        <v>0</v>
      </c>
      <c r="AP31" s="621">
        <f t="shared" si="5"/>
        <v>0</v>
      </c>
      <c r="AQ31" s="602">
        <f t="shared" si="6"/>
        <v>0</v>
      </c>
      <c r="AR31" s="607">
        <f t="shared" si="7"/>
        <v>0</v>
      </c>
      <c r="AS31" s="709">
        <f t="shared" si="8"/>
        <v>0</v>
      </c>
      <c r="AT31" s="617">
        <f t="shared" si="9"/>
        <v>0</v>
      </c>
      <c r="AU31" s="653">
        <f t="shared" si="10"/>
        <v>0</v>
      </c>
      <c r="AV31" s="612">
        <f t="shared" si="11"/>
        <v>0</v>
      </c>
      <c r="AW31" s="588">
        <f t="shared" si="12"/>
        <v>0</v>
      </c>
      <c r="AX31" s="645">
        <f t="shared" si="13"/>
        <v>0</v>
      </c>
      <c r="AY31" s="658">
        <f t="shared" si="14"/>
        <v>0</v>
      </c>
      <c r="AZ31" s="663">
        <f t="shared" si="15"/>
        <v>0</v>
      </c>
      <c r="BA31" s="668">
        <f t="shared" si="16"/>
        <v>0</v>
      </c>
      <c r="BB31" s="472">
        <v>1</v>
      </c>
      <c r="BC31" s="485">
        <v>5</v>
      </c>
      <c r="BD31" s="486"/>
      <c r="BE31" s="485"/>
      <c r="BG31" s="1">
        <f t="shared" si="17"/>
        <v>0</v>
      </c>
      <c r="BH31" s="1">
        <f t="shared" si="18"/>
        <v>0</v>
      </c>
      <c r="BI31" s="1">
        <f t="shared" si="19"/>
        <v>0</v>
      </c>
      <c r="BJ31" s="1">
        <f t="shared" si="20"/>
        <v>0</v>
      </c>
      <c r="BK31" s="1">
        <f t="shared" si="21"/>
        <v>0</v>
      </c>
      <c r="BL31" s="1">
        <f t="shared" si="22"/>
        <v>0</v>
      </c>
      <c r="BM31" s="1">
        <f t="shared" si="23"/>
        <v>0</v>
      </c>
      <c r="BN31" s="1">
        <f t="shared" si="24"/>
        <v>0</v>
      </c>
      <c r="BP31" s="56">
        <f t="shared" si="25"/>
        <v>0</v>
      </c>
      <c r="BQ31" s="56">
        <f t="shared" si="26"/>
        <v>0</v>
      </c>
      <c r="BS31" s="1">
        <f t="shared" si="27"/>
        <v>0</v>
      </c>
      <c r="BT31" s="1">
        <f t="shared" si="28"/>
        <v>0</v>
      </c>
      <c r="BU31" s="1">
        <f t="shared" si="29"/>
        <v>0</v>
      </c>
      <c r="BV31" s="1">
        <f t="shared" si="30"/>
        <v>0</v>
      </c>
      <c r="BW31" s="1">
        <f t="shared" si="31"/>
        <v>0</v>
      </c>
      <c r="BX31" s="1">
        <f t="shared" si="32"/>
        <v>0</v>
      </c>
      <c r="BY31" s="1">
        <f t="shared" si="33"/>
        <v>0</v>
      </c>
      <c r="BZ31" s="1">
        <f t="shared" si="34"/>
        <v>0</v>
      </c>
      <c r="CA31" s="1">
        <f t="shared" si="35"/>
        <v>0</v>
      </c>
      <c r="CB31" s="1">
        <f t="shared" si="36"/>
        <v>0</v>
      </c>
      <c r="CC31" s="1">
        <f t="shared" si="37"/>
        <v>0</v>
      </c>
      <c r="CD31" s="1">
        <f t="shared" si="38"/>
        <v>0</v>
      </c>
      <c r="CE31" s="1">
        <f t="shared" si="39"/>
        <v>0</v>
      </c>
      <c r="CF31" s="1">
        <f t="shared" si="40"/>
        <v>0</v>
      </c>
      <c r="CG31" s="1">
        <f t="shared" si="41"/>
        <v>0</v>
      </c>
      <c r="CH31" s="1">
        <f t="shared" si="42"/>
        <v>0</v>
      </c>
    </row>
    <row r="32" spans="2:86" s="1" customFormat="1" ht="65.25" customHeight="1">
      <c r="B32" s="95"/>
      <c r="C32" s="252"/>
      <c r="D32" s="561" t="s">
        <v>65</v>
      </c>
      <c r="E32" s="406" t="s">
        <v>253</v>
      </c>
      <c r="F32" s="686" t="s">
        <v>708</v>
      </c>
      <c r="G32" s="492"/>
      <c r="H32" s="489" t="s">
        <v>58</v>
      </c>
      <c r="I32" s="493" t="s">
        <v>509</v>
      </c>
      <c r="J32" s="493" t="s">
        <v>192</v>
      </c>
      <c r="K32" s="489">
        <v>1</v>
      </c>
      <c r="L32" s="489">
        <v>0</v>
      </c>
      <c r="M32" s="489" t="s">
        <v>679</v>
      </c>
      <c r="N32" s="508">
        <v>178.08000000000004</v>
      </c>
      <c r="O32" s="408"/>
      <c r="P32" s="407"/>
      <c r="Q32" s="407"/>
      <c r="R32" s="460"/>
      <c r="S32" s="408"/>
      <c r="T32" s="407"/>
      <c r="U32" s="408"/>
      <c r="V32" s="407"/>
      <c r="W32" s="407"/>
      <c r="X32" s="408"/>
      <c r="Y32" s="407"/>
      <c r="Z32" s="408"/>
      <c r="AA32" s="407"/>
      <c r="AB32" s="407"/>
      <c r="AC32" s="407"/>
      <c r="AD32" s="711">
        <f t="shared" si="48"/>
        <v>0</v>
      </c>
      <c r="AE32" s="409" t="str">
        <f t="shared" si="43"/>
        <v>No</v>
      </c>
      <c r="AF32" s="404" t="str">
        <f t="shared" si="3"/>
        <v>No</v>
      </c>
      <c r="AH32" s="259">
        <v>1</v>
      </c>
      <c r="AI32" s="256">
        <f t="shared" si="44"/>
        <v>0</v>
      </c>
      <c r="AJ32" s="353"/>
      <c r="AK32" s="630">
        <v>1.5</v>
      </c>
      <c r="AL32" s="486">
        <f t="shared" si="45"/>
        <v>0</v>
      </c>
      <c r="AM32" s="668">
        <f t="shared" si="46"/>
        <v>0</v>
      </c>
      <c r="AN32" s="354">
        <f t="shared" si="47"/>
        <v>0</v>
      </c>
      <c r="AO32" s="597">
        <f t="shared" si="4"/>
        <v>0</v>
      </c>
      <c r="AP32" s="621">
        <f t="shared" si="5"/>
        <v>0</v>
      </c>
      <c r="AQ32" s="602">
        <f t="shared" si="6"/>
        <v>0</v>
      </c>
      <c r="AR32" s="607">
        <f t="shared" si="7"/>
        <v>0</v>
      </c>
      <c r="AS32" s="709">
        <f t="shared" si="8"/>
        <v>0</v>
      </c>
      <c r="AT32" s="617">
        <f t="shared" si="9"/>
        <v>0</v>
      </c>
      <c r="AU32" s="653">
        <f t="shared" si="10"/>
        <v>0</v>
      </c>
      <c r="AV32" s="612">
        <f t="shared" si="11"/>
        <v>0</v>
      </c>
      <c r="AW32" s="588">
        <f t="shared" si="12"/>
        <v>0</v>
      </c>
      <c r="AX32" s="645">
        <f t="shared" si="13"/>
        <v>0</v>
      </c>
      <c r="AY32" s="658">
        <f t="shared" si="14"/>
        <v>0</v>
      </c>
      <c r="AZ32" s="663">
        <f t="shared" si="15"/>
        <v>0</v>
      </c>
      <c r="BA32" s="668">
        <f t="shared" si="16"/>
        <v>0</v>
      </c>
      <c r="BB32" s="489">
        <v>1</v>
      </c>
      <c r="BC32" s="490">
        <v>6</v>
      </c>
      <c r="BD32" s="491"/>
      <c r="BE32" s="490"/>
      <c r="BG32" s="1">
        <f t="shared" si="17"/>
        <v>0</v>
      </c>
      <c r="BH32" s="1">
        <f t="shared" si="18"/>
        <v>0</v>
      </c>
      <c r="BI32" s="1">
        <f t="shared" si="19"/>
        <v>0</v>
      </c>
      <c r="BJ32" s="1">
        <f t="shared" si="20"/>
        <v>0</v>
      </c>
      <c r="BK32" s="1">
        <f t="shared" si="21"/>
        <v>0</v>
      </c>
      <c r="BL32" s="1">
        <f t="shared" si="22"/>
        <v>0</v>
      </c>
      <c r="BM32" s="1">
        <f t="shared" si="23"/>
        <v>0</v>
      </c>
      <c r="BN32" s="1">
        <f t="shared" si="24"/>
        <v>0</v>
      </c>
      <c r="BP32" s="56">
        <f t="shared" si="25"/>
        <v>0</v>
      </c>
      <c r="BQ32" s="56">
        <f t="shared" si="26"/>
        <v>0</v>
      </c>
      <c r="BS32" s="1">
        <f t="shared" si="27"/>
        <v>0</v>
      </c>
      <c r="BT32" s="1">
        <f t="shared" si="28"/>
        <v>0</v>
      </c>
      <c r="BU32" s="1">
        <f t="shared" si="29"/>
        <v>0</v>
      </c>
      <c r="BV32" s="1">
        <f t="shared" si="30"/>
        <v>0</v>
      </c>
      <c r="BW32" s="1">
        <f t="shared" si="31"/>
        <v>0</v>
      </c>
      <c r="BX32" s="1">
        <f t="shared" si="32"/>
        <v>0</v>
      </c>
      <c r="BY32" s="1">
        <f t="shared" si="33"/>
        <v>0</v>
      </c>
      <c r="BZ32" s="1">
        <f t="shared" si="34"/>
        <v>0</v>
      </c>
      <c r="CA32" s="1">
        <f t="shared" si="35"/>
        <v>0</v>
      </c>
      <c r="CB32" s="1">
        <f t="shared" si="36"/>
        <v>0</v>
      </c>
      <c r="CC32" s="1">
        <f t="shared" si="37"/>
        <v>0</v>
      </c>
      <c r="CD32" s="1">
        <f t="shared" si="38"/>
        <v>0</v>
      </c>
      <c r="CE32" s="1">
        <f t="shared" si="39"/>
        <v>0</v>
      </c>
      <c r="CF32" s="1">
        <f t="shared" si="40"/>
        <v>0</v>
      </c>
      <c r="CG32" s="1">
        <f t="shared" si="41"/>
        <v>0</v>
      </c>
      <c r="CH32" s="1">
        <f t="shared" si="42"/>
        <v>0</v>
      </c>
    </row>
    <row r="33" spans="2:86" s="56" customFormat="1" ht="34.200000000000003" customHeight="1">
      <c r="B33" s="465"/>
      <c r="D33" s="560"/>
      <c r="E33" s="334"/>
      <c r="F33" s="682"/>
      <c r="G33" s="158"/>
      <c r="I33" s="319"/>
      <c r="J33" s="319"/>
      <c r="M33" s="318"/>
      <c r="N33" s="704" t="s">
        <v>206</v>
      </c>
      <c r="P33" s="75"/>
      <c r="Q33" s="75"/>
      <c r="R33" s="75"/>
      <c r="S33" s="75"/>
      <c r="T33" s="75"/>
      <c r="U33" s="75"/>
      <c r="V33" s="75"/>
      <c r="W33" s="75"/>
      <c r="X33" s="75"/>
      <c r="Y33" s="75"/>
      <c r="Z33" s="75"/>
      <c r="AA33" s="75"/>
      <c r="AB33" s="75"/>
      <c r="AC33" s="75"/>
      <c r="AD33" s="198"/>
      <c r="AE33" s="88"/>
      <c r="AF33" s="551"/>
      <c r="AH33" s="1"/>
      <c r="AI33" s="1"/>
      <c r="AK33" s="631"/>
      <c r="AL33" s="486"/>
      <c r="AM33" s="668"/>
      <c r="AN33" s="354"/>
      <c r="AO33" s="597"/>
      <c r="AP33" s="621"/>
      <c r="AQ33" s="602"/>
      <c r="AR33" s="607"/>
      <c r="AS33" s="709"/>
      <c r="AT33" s="617"/>
      <c r="AU33" s="653"/>
      <c r="AV33" s="612"/>
      <c r="AW33" s="588"/>
      <c r="AX33" s="645"/>
      <c r="AY33" s="658"/>
      <c r="AZ33" s="663"/>
      <c r="BA33" s="668"/>
      <c r="BB33" s="647"/>
      <c r="BC33" s="322"/>
      <c r="BD33" s="338"/>
      <c r="BE33" s="322"/>
      <c r="BG33" s="1">
        <f t="shared" si="17"/>
        <v>0</v>
      </c>
      <c r="BH33" s="1">
        <f t="shared" si="18"/>
        <v>0</v>
      </c>
      <c r="BI33" s="1">
        <f t="shared" si="19"/>
        <v>0</v>
      </c>
      <c r="BJ33" s="1">
        <f t="shared" si="20"/>
        <v>0</v>
      </c>
      <c r="BK33" s="1">
        <f t="shared" si="21"/>
        <v>0</v>
      </c>
      <c r="BL33" s="1">
        <f t="shared" si="22"/>
        <v>0</v>
      </c>
      <c r="BM33" s="1">
        <f t="shared" si="23"/>
        <v>0</v>
      </c>
      <c r="BN33" s="1">
        <f t="shared" si="24"/>
        <v>0</v>
      </c>
      <c r="BP33" s="56">
        <f t="shared" si="25"/>
        <v>0</v>
      </c>
      <c r="BQ33" s="56">
        <f t="shared" si="26"/>
        <v>0</v>
      </c>
      <c r="BS33" s="1">
        <f t="shared" si="27"/>
        <v>0</v>
      </c>
      <c r="BT33" s="1">
        <f t="shared" si="28"/>
        <v>0</v>
      </c>
      <c r="BU33" s="1">
        <f t="shared" si="29"/>
        <v>0</v>
      </c>
      <c r="BV33" s="1">
        <f t="shared" si="30"/>
        <v>0</v>
      </c>
      <c r="BW33" s="1">
        <f t="shared" si="31"/>
        <v>0</v>
      </c>
      <c r="BX33" s="1">
        <f t="shared" si="32"/>
        <v>0</v>
      </c>
      <c r="BY33" s="1">
        <f t="shared" si="33"/>
        <v>0</v>
      </c>
      <c r="BZ33" s="1">
        <f t="shared" si="34"/>
        <v>0</v>
      </c>
      <c r="CA33" s="1">
        <f t="shared" si="35"/>
        <v>0</v>
      </c>
      <c r="CB33" s="1">
        <f t="shared" si="36"/>
        <v>0</v>
      </c>
      <c r="CC33" s="1">
        <f t="shared" si="37"/>
        <v>0</v>
      </c>
      <c r="CD33" s="1">
        <f t="shared" si="38"/>
        <v>0</v>
      </c>
      <c r="CE33" s="1">
        <f t="shared" si="39"/>
        <v>0</v>
      </c>
      <c r="CF33" s="1">
        <f t="shared" si="40"/>
        <v>0</v>
      </c>
      <c r="CG33" s="1">
        <f t="shared" si="41"/>
        <v>0</v>
      </c>
      <c r="CH33" s="1">
        <f t="shared" si="42"/>
        <v>0</v>
      </c>
    </row>
    <row r="34" spans="2:86" s="1" customFormat="1" ht="65.25" customHeight="1">
      <c r="B34" s="95"/>
      <c r="C34" s="547"/>
      <c r="D34" s="562" t="s">
        <v>108</v>
      </c>
      <c r="E34" s="412" t="s">
        <v>259</v>
      </c>
      <c r="F34" s="683"/>
      <c r="G34" s="497" t="s">
        <v>718</v>
      </c>
      <c r="H34" s="494" t="s">
        <v>168</v>
      </c>
      <c r="I34" s="498" t="s">
        <v>141</v>
      </c>
      <c r="J34" s="498" t="s">
        <v>192</v>
      </c>
      <c r="K34" s="494">
        <v>1</v>
      </c>
      <c r="L34" s="494">
        <v>5</v>
      </c>
      <c r="M34" s="494" t="s">
        <v>679</v>
      </c>
      <c r="N34" s="509">
        <v>322.77000000000004</v>
      </c>
      <c r="O34" s="413"/>
      <c r="P34" s="41"/>
      <c r="Q34" s="41"/>
      <c r="R34" s="461"/>
      <c r="S34" s="413"/>
      <c r="T34" s="41"/>
      <c r="U34" s="413"/>
      <c r="V34" s="41"/>
      <c r="W34" s="41"/>
      <c r="X34" s="413"/>
      <c r="Y34" s="41"/>
      <c r="Z34" s="413"/>
      <c r="AA34" s="41"/>
      <c r="AB34" s="41"/>
      <c r="AC34" s="455" t="s">
        <v>522</v>
      </c>
      <c r="AD34" s="417">
        <f>N34*O34+N34*P34+N34*Q34+N34*R34+N34*S34+N34*T34+N34*V34+N34*W34+N34*X34+N34*Y34+N34*Z34+N34*AA34+N34*AB34+N34*U34</f>
        <v>0</v>
      </c>
      <c r="AE34" s="414" t="str">
        <f>IF(SUM(O34:AB34)&gt;0,"Yes","No")</f>
        <v>No</v>
      </c>
      <c r="AF34" s="552" t="str">
        <f>IF(B34="New","Yes","No")</f>
        <v>No</v>
      </c>
      <c r="AH34" s="255">
        <v>1.5</v>
      </c>
      <c r="AI34" s="256">
        <f>AH34*O34+AH34*P34+AH34*Q34+AH34*R34+AH34*S34+AH34*T34+AH34*V34+AH34*W34+AH34*X34+AH34*Y34+AH34*Z34+AH34*AA34+AH34*AB34+AH34*U34</f>
        <v>0</v>
      </c>
      <c r="AJ34" s="546"/>
      <c r="AK34" s="632">
        <v>10.56</v>
      </c>
      <c r="AL34" s="486">
        <f t="shared" si="45"/>
        <v>0</v>
      </c>
      <c r="AM34" s="668">
        <f>K34*O34</f>
        <v>0</v>
      </c>
      <c r="AN34" s="354">
        <f t="shared" si="47"/>
        <v>0</v>
      </c>
      <c r="AO34" s="597">
        <f>K34*Q34</f>
        <v>0</v>
      </c>
      <c r="AP34" s="621">
        <f>K34*R34</f>
        <v>0</v>
      </c>
      <c r="AQ34" s="602">
        <f>K34*S34</f>
        <v>0</v>
      </c>
      <c r="AR34" s="607">
        <f>K34*T34</f>
        <v>0</v>
      </c>
      <c r="AS34" s="709">
        <f>K34*U34</f>
        <v>0</v>
      </c>
      <c r="AT34" s="617">
        <f>K34*V34</f>
        <v>0</v>
      </c>
      <c r="AU34" s="653">
        <f>K34*W34</f>
        <v>0</v>
      </c>
      <c r="AV34" s="612">
        <f>K34*X34</f>
        <v>0</v>
      </c>
      <c r="AW34" s="588">
        <f>K34*Y34</f>
        <v>0</v>
      </c>
      <c r="AX34" s="645">
        <f>K34*Z34</f>
        <v>0</v>
      </c>
      <c r="AY34" s="658">
        <f>K34*AA34</f>
        <v>0</v>
      </c>
      <c r="AZ34" s="663">
        <f>K34*AB34</f>
        <v>0</v>
      </c>
      <c r="BA34" s="668"/>
      <c r="BB34" s="649">
        <v>1.5</v>
      </c>
      <c r="BC34" s="495"/>
      <c r="BD34" s="496">
        <v>7</v>
      </c>
      <c r="BE34" s="495"/>
      <c r="BG34" s="1">
        <f t="shared" si="17"/>
        <v>0</v>
      </c>
      <c r="BH34" s="1">
        <f t="shared" si="18"/>
        <v>0</v>
      </c>
      <c r="BI34" s="1">
        <f t="shared" si="19"/>
        <v>0</v>
      </c>
      <c r="BJ34" s="1">
        <f t="shared" si="20"/>
        <v>0</v>
      </c>
      <c r="BK34" s="1">
        <f t="shared" si="21"/>
        <v>0</v>
      </c>
      <c r="BL34" s="1">
        <f t="shared" si="22"/>
        <v>0</v>
      </c>
      <c r="BM34" s="1">
        <f t="shared" si="23"/>
        <v>0</v>
      </c>
      <c r="BN34" s="1">
        <f t="shared" si="24"/>
        <v>0</v>
      </c>
      <c r="BP34" s="56">
        <f t="shared" si="25"/>
        <v>0</v>
      </c>
      <c r="BQ34" s="56">
        <f t="shared" si="26"/>
        <v>0</v>
      </c>
      <c r="BS34" s="1">
        <f t="shared" si="27"/>
        <v>0</v>
      </c>
      <c r="BT34" s="1">
        <f t="shared" si="28"/>
        <v>0</v>
      </c>
      <c r="BU34" s="1">
        <f t="shared" si="29"/>
        <v>0</v>
      </c>
      <c r="BV34" s="1">
        <f t="shared" si="30"/>
        <v>0</v>
      </c>
      <c r="BW34" s="1">
        <f t="shared" si="31"/>
        <v>0</v>
      </c>
      <c r="BX34" s="1">
        <f t="shared" si="32"/>
        <v>0</v>
      </c>
      <c r="BY34" s="1">
        <f t="shared" si="33"/>
        <v>0</v>
      </c>
      <c r="BZ34" s="1">
        <f t="shared" si="34"/>
        <v>0</v>
      </c>
      <c r="CA34" s="1">
        <f t="shared" si="35"/>
        <v>0</v>
      </c>
      <c r="CB34" s="1">
        <f t="shared" si="36"/>
        <v>0</v>
      </c>
      <c r="CC34" s="1">
        <f t="shared" si="37"/>
        <v>0</v>
      </c>
      <c r="CD34" s="1">
        <f t="shared" si="38"/>
        <v>0</v>
      </c>
      <c r="CE34" s="1">
        <f t="shared" si="39"/>
        <v>0</v>
      </c>
      <c r="CF34" s="1">
        <f t="shared" si="40"/>
        <v>0</v>
      </c>
      <c r="CG34" s="1">
        <f t="shared" si="41"/>
        <v>0</v>
      </c>
      <c r="CH34" s="1">
        <f t="shared" si="42"/>
        <v>0</v>
      </c>
    </row>
    <row r="35" spans="2:86" s="1" customFormat="1" ht="65.25" customHeight="1">
      <c r="B35" s="102"/>
      <c r="C35" s="252"/>
      <c r="D35" s="557" t="s">
        <v>109</v>
      </c>
      <c r="E35" s="406" t="s">
        <v>260</v>
      </c>
      <c r="F35" s="681"/>
      <c r="G35" s="501" t="s">
        <v>718</v>
      </c>
      <c r="H35" s="489" t="s">
        <v>168</v>
      </c>
      <c r="I35" s="493" t="s">
        <v>141</v>
      </c>
      <c r="J35" s="493" t="s">
        <v>192</v>
      </c>
      <c r="K35" s="489">
        <v>1</v>
      </c>
      <c r="L35" s="489">
        <v>5</v>
      </c>
      <c r="M35" s="489" t="s">
        <v>679</v>
      </c>
      <c r="N35" s="510">
        <v>322.77000000000004</v>
      </c>
      <c r="O35" s="408"/>
      <c r="P35" s="407"/>
      <c r="Q35" s="407"/>
      <c r="R35" s="460"/>
      <c r="S35" s="408"/>
      <c r="T35" s="407"/>
      <c r="U35" s="408"/>
      <c r="V35" s="407"/>
      <c r="W35" s="407"/>
      <c r="X35" s="408"/>
      <c r="Y35" s="407"/>
      <c r="Z35" s="408"/>
      <c r="AA35" s="407"/>
      <c r="AB35" s="407"/>
      <c r="AC35" s="712" t="s">
        <v>522</v>
      </c>
      <c r="AD35" s="713">
        <f>N35*O35+N35*P35+N35*Q35+N35*R35+N35*S35+N35*T35+N35*V35+N35*W35+N35*X35+N35*Y35+N35*Z35+N35*AA35+N35*AB35+N35*U35</f>
        <v>0</v>
      </c>
      <c r="AE35" s="415" t="str">
        <f>IF(SUM(O35:AB35)&gt;0,"Yes","No")</f>
        <v>No</v>
      </c>
      <c r="AF35" s="405" t="str">
        <f>IF(B35="New","Yes","No")</f>
        <v>No</v>
      </c>
      <c r="AH35" s="259">
        <v>1.5</v>
      </c>
      <c r="AI35" s="256">
        <f>AH35*O35+AH35*P35+AH35*Q35+AH35*R35+AH35*S35+AH35*T35+AH35*V35+AH35*W35+AH35*X35+AH35*Y35+AH35*Z35+AH35*AA35+AH35*AB35+AH35*U35</f>
        <v>0</v>
      </c>
      <c r="AJ35" s="353"/>
      <c r="AK35" s="633">
        <f>9.6*1.1</f>
        <v>10.56</v>
      </c>
      <c r="AL35" s="486">
        <f t="shared" si="45"/>
        <v>0</v>
      </c>
      <c r="AM35" s="668">
        <f>K35*O35</f>
        <v>0</v>
      </c>
      <c r="AN35" s="354">
        <f t="shared" si="47"/>
        <v>0</v>
      </c>
      <c r="AO35" s="597">
        <f>K35*Q35</f>
        <v>0</v>
      </c>
      <c r="AP35" s="621">
        <f>K35*R35</f>
        <v>0</v>
      </c>
      <c r="AQ35" s="602">
        <f>K35*S35</f>
        <v>0</v>
      </c>
      <c r="AR35" s="607">
        <f>K35*T35</f>
        <v>0</v>
      </c>
      <c r="AS35" s="709">
        <f>K35*U35</f>
        <v>0</v>
      </c>
      <c r="AT35" s="617">
        <f>K35*V35</f>
        <v>0</v>
      </c>
      <c r="AU35" s="653">
        <f>K35*W35</f>
        <v>0</v>
      </c>
      <c r="AV35" s="612">
        <f>K35*X35</f>
        <v>0</v>
      </c>
      <c r="AW35" s="588">
        <f>K35*Y35</f>
        <v>0</v>
      </c>
      <c r="AX35" s="645">
        <f>K35*Z35</f>
        <v>0</v>
      </c>
      <c r="AY35" s="658">
        <f>K35*AA35</f>
        <v>0</v>
      </c>
      <c r="AZ35" s="663">
        <f>K35*AB35</f>
        <v>0</v>
      </c>
      <c r="BA35" s="668"/>
      <c r="BB35" s="492">
        <v>1.5</v>
      </c>
      <c r="BC35" s="499"/>
      <c r="BD35" s="500">
        <v>7</v>
      </c>
      <c r="BE35" s="499"/>
      <c r="BG35" s="1">
        <f t="shared" si="17"/>
        <v>0</v>
      </c>
      <c r="BH35" s="1">
        <f t="shared" si="18"/>
        <v>0</v>
      </c>
      <c r="BI35" s="1">
        <f t="shared" si="19"/>
        <v>0</v>
      </c>
      <c r="BJ35" s="1">
        <f t="shared" si="20"/>
        <v>0</v>
      </c>
      <c r="BK35" s="1">
        <f t="shared" si="21"/>
        <v>0</v>
      </c>
      <c r="BL35" s="1">
        <f t="shared" si="22"/>
        <v>0</v>
      </c>
      <c r="BM35" s="1">
        <f t="shared" si="23"/>
        <v>0</v>
      </c>
      <c r="BN35" s="1">
        <f t="shared" si="24"/>
        <v>0</v>
      </c>
      <c r="BP35" s="56">
        <f t="shared" si="25"/>
        <v>0</v>
      </c>
      <c r="BQ35" s="56">
        <f t="shared" si="26"/>
        <v>0</v>
      </c>
      <c r="BS35" s="1">
        <f t="shared" si="27"/>
        <v>0</v>
      </c>
      <c r="BT35" s="1">
        <f t="shared" si="28"/>
        <v>0</v>
      </c>
      <c r="BU35" s="1">
        <f t="shared" si="29"/>
        <v>0</v>
      </c>
      <c r="BV35" s="1">
        <f t="shared" si="30"/>
        <v>0</v>
      </c>
      <c r="BW35" s="1">
        <f t="shared" si="31"/>
        <v>0</v>
      </c>
      <c r="BX35" s="1">
        <f t="shared" si="32"/>
        <v>0</v>
      </c>
      <c r="BY35" s="1">
        <f t="shared" si="33"/>
        <v>0</v>
      </c>
      <c r="BZ35" s="1">
        <f t="shared" si="34"/>
        <v>0</v>
      </c>
      <c r="CA35" s="1">
        <f t="shared" si="35"/>
        <v>0</v>
      </c>
      <c r="CB35" s="1">
        <f t="shared" si="36"/>
        <v>0</v>
      </c>
      <c r="CC35" s="1">
        <f t="shared" si="37"/>
        <v>0</v>
      </c>
      <c r="CD35" s="1">
        <f t="shared" si="38"/>
        <v>0</v>
      </c>
      <c r="CE35" s="1">
        <f t="shared" si="39"/>
        <v>0</v>
      </c>
      <c r="CF35" s="1">
        <f t="shared" si="40"/>
        <v>0</v>
      </c>
      <c r="CG35" s="1">
        <f t="shared" si="41"/>
        <v>0</v>
      </c>
      <c r="CH35" s="1">
        <f t="shared" si="42"/>
        <v>0</v>
      </c>
    </row>
    <row r="36" spans="2:86">
      <c r="BG36" s="1"/>
      <c r="BH36" s="1"/>
      <c r="BI36" s="1"/>
      <c r="BJ36" s="1"/>
      <c r="BK36" s="1"/>
      <c r="BL36" s="1"/>
      <c r="BM36" s="1"/>
      <c r="BN36" s="1"/>
      <c r="BP36" s="56"/>
      <c r="BQ36" s="56"/>
    </row>
  </sheetData>
  <sheetProtection algorithmName="SHA-512" hashValue="f0siz3m7+IJkCvuYY4g2jSgRThOilbAUTvil5UWyU4ChibfG2qiebzGFFH163+MN6sv7R3ytg+xkhrlnY98yGA==" saltValue="v0xbaIai2yik5gDQs0+zcw==" spinCount="100000" sheet="1" autoFilter="0"/>
  <autoFilter ref="AE9:AF35" xr:uid="{766C79A4-2A19-4010-8EDD-9BF35F65748B}"/>
  <dataConsolidate/>
  <mergeCells count="7">
    <mergeCell ref="C2:C6"/>
    <mergeCell ref="BH11:BR11"/>
    <mergeCell ref="CI3:CI6"/>
    <mergeCell ref="S1:V1"/>
    <mergeCell ref="O1:P1"/>
    <mergeCell ref="O2:P2"/>
    <mergeCell ref="O3:P3"/>
  </mergeCells>
  <phoneticPr fontId="14" type="noConversion"/>
  <conditionalFormatting sqref="O12:O32">
    <cfRule type="notContainsBlanks" dxfId="62" priority="50">
      <formula>LEN(TRIM(O12))&gt;0</formula>
    </cfRule>
  </conditionalFormatting>
  <conditionalFormatting sqref="O34:O35">
    <cfRule type="notContainsBlanks" dxfId="61" priority="63">
      <formula>LEN(TRIM(O34))&gt;0</formula>
    </cfRule>
  </conditionalFormatting>
  <conditionalFormatting sqref="P12:P35">
    <cfRule type="notContainsBlanks" dxfId="60" priority="8">
      <formula>LEN(TRIM(P12))&gt;0</formula>
    </cfRule>
  </conditionalFormatting>
  <conditionalFormatting sqref="Q12:Q32 Q34:Q35">
    <cfRule type="notContainsBlanks" dxfId="59" priority="73">
      <formula>LEN(TRIM(Q12))&gt;0</formula>
    </cfRule>
  </conditionalFormatting>
  <conditionalFormatting sqref="R12:R32 R34:R35">
    <cfRule type="notContainsBlanks" dxfId="58" priority="74">
      <formula>LEN(TRIM(R12))&gt;0</formula>
    </cfRule>
  </conditionalFormatting>
  <conditionalFormatting sqref="S12:S35">
    <cfRule type="notContainsBlanks" dxfId="57" priority="75">
      <formula>LEN(TRIM(S12))&gt;0</formula>
    </cfRule>
  </conditionalFormatting>
  <conditionalFormatting sqref="T12:T35">
    <cfRule type="notContainsBlanks" dxfId="56" priority="76">
      <formula>LEN(TRIM(T12))&gt;0</formula>
    </cfRule>
  </conditionalFormatting>
  <conditionalFormatting sqref="U12:U35">
    <cfRule type="notContainsBlanks" dxfId="55" priority="1">
      <formula>LEN(TRIM(U12))&gt;0</formula>
    </cfRule>
  </conditionalFormatting>
  <conditionalFormatting sqref="V12:V35">
    <cfRule type="notContainsBlanks" dxfId="54" priority="72">
      <formula>LEN(TRIM(V12))&gt;0</formula>
    </cfRule>
  </conditionalFormatting>
  <conditionalFormatting sqref="W12:W35">
    <cfRule type="notContainsBlanks" dxfId="53" priority="3">
      <formula>LEN(TRIM(W12))&gt;0</formula>
    </cfRule>
  </conditionalFormatting>
  <conditionalFormatting sqref="X12:X35">
    <cfRule type="notContainsBlanks" dxfId="52" priority="71">
      <formula>LEN(TRIM(X12))&gt;0</formula>
    </cfRule>
  </conditionalFormatting>
  <conditionalFormatting sqref="Y12:Y35">
    <cfRule type="notContainsBlanks" dxfId="51" priority="69">
      <formula>LEN(TRIM(Y12))&gt;0</formula>
    </cfRule>
  </conditionalFormatting>
  <conditionalFormatting sqref="Z12:Z32">
    <cfRule type="notContainsBlanks" dxfId="50" priority="40">
      <formula>LEN(TRIM(Z12))&gt;0</formula>
    </cfRule>
  </conditionalFormatting>
  <conditionalFormatting sqref="Z34:Z35">
    <cfRule type="notContainsBlanks" dxfId="49" priority="53">
      <formula>LEN(TRIM(Z34))&gt;0</formula>
    </cfRule>
  </conditionalFormatting>
  <conditionalFormatting sqref="AA12:AA32">
    <cfRule type="notContainsBlanks" dxfId="48" priority="39">
      <formula>LEN(TRIM(AA12))&gt;0</formula>
    </cfRule>
  </conditionalFormatting>
  <conditionalFormatting sqref="AA34:AA35">
    <cfRule type="notContainsBlanks" dxfId="47" priority="52">
      <formula>LEN(TRIM(AA34))&gt;0</formula>
    </cfRule>
  </conditionalFormatting>
  <conditionalFormatting sqref="AB12:AB32">
    <cfRule type="notContainsBlanks" dxfId="46" priority="38">
      <formula>LEN(TRIM(AB12))&gt;0</formula>
    </cfRule>
  </conditionalFormatting>
  <conditionalFormatting sqref="AB34:AB35">
    <cfRule type="notContainsBlanks" dxfId="45" priority="51">
      <formula>LEN(TRIM(AB34))&gt;0</formula>
    </cfRule>
  </conditionalFormatting>
  <conditionalFormatting sqref="AC12:AC32">
    <cfRule type="notContainsBlanks" dxfId="44" priority="9">
      <formula>LEN(TRIM(AC12))&gt;0</formula>
    </cfRule>
  </conditionalFormatting>
  <pageMargins left="0.75000000000000011" right="0.75000000000000011" top="1" bottom="1" header="0.5" footer="0.5"/>
  <pageSetup paperSize="9" fitToWidth="2" orientation="portrait" horizontalDpi="4294967292" verticalDpi="4294967292" r:id="rId1"/>
  <drawing r:id="rId2"/>
  <extLst>
    <ext xmlns:mx="http://schemas.microsoft.com/office/mac/excel/2008/main" uri="{64002731-A6B0-56B0-2670-7721B7C09600}">
      <mx:PLV Mode="0" OnePage="0" WScale="10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53E903-DD04-416B-B71A-C7A78F063AD8}">
  <sheetPr codeName="Sheet2">
    <tabColor theme="0" tint="-4.9989318521683403E-2"/>
  </sheetPr>
  <dimension ref="A1:CC55"/>
  <sheetViews>
    <sheetView showGridLines="0" showRowColHeaders="0" zoomScale="70" zoomScaleNormal="70" workbookViewId="0">
      <pane ySplit="9" topLeftCell="A10" activePane="bottomLeft" state="frozen"/>
      <selection activeCell="Q1" sqref="Q1"/>
      <selection pane="bottomLeft" activeCell="K12" sqref="K12"/>
    </sheetView>
  </sheetViews>
  <sheetFormatPr defaultColWidth="11" defaultRowHeight="15.6"/>
  <cols>
    <col min="1" max="1" width="2" customWidth="1"/>
    <col min="2" max="2" width="4.09765625" customWidth="1"/>
    <col min="3" max="3" width="13.8984375" customWidth="1"/>
    <col min="4" max="4" width="13.69921875" style="300" customWidth="1"/>
    <col min="5" max="5" width="4.69921875" style="159" customWidth="1"/>
    <col min="6" max="6" width="6.59765625" customWidth="1"/>
    <col min="7" max="7" width="10.5" style="388" customWidth="1"/>
    <col min="8" max="8" width="7.69921875" customWidth="1"/>
    <col min="9" max="9" width="11.3984375" style="58" customWidth="1"/>
    <col min="10" max="10" width="12.5" customWidth="1"/>
    <col min="11" max="20" width="11.69921875" style="1" customWidth="1"/>
    <col min="21" max="21" width="15.09765625" style="62" customWidth="1"/>
    <col min="22" max="22" width="10" style="63" customWidth="1"/>
    <col min="23" max="23" width="11.8984375" customWidth="1"/>
    <col min="24" max="27" width="11" hidden="1" customWidth="1"/>
    <col min="28" max="28" width="6.5" style="631" hidden="1" customWidth="1"/>
    <col min="29" max="29" width="6.5" style="637" hidden="1" customWidth="1"/>
    <col min="30" max="31" width="5.69921875" style="177" hidden="1" customWidth="1"/>
    <col min="32" max="35" width="5.69921875" style="159" hidden="1" customWidth="1"/>
    <col min="36" max="39" width="5.69921875" style="1" hidden="1" customWidth="1"/>
    <col min="40" max="40" width="10.19921875" style="693" hidden="1" customWidth="1"/>
    <col min="41" max="41" width="9.3984375" style="338" hidden="1" customWidth="1"/>
    <col min="42" max="42" width="8" style="322" hidden="1" customWidth="1"/>
    <col min="43" max="43" width="6.59765625" style="322" hidden="1" customWidth="1"/>
    <col min="44" max="44" width="6.59765625" style="338" hidden="1" customWidth="1"/>
    <col min="45" max="45" width="6.59765625" style="322" hidden="1" customWidth="1"/>
    <col min="46" max="46" width="6.59765625" style="338" hidden="1" customWidth="1"/>
    <col min="47" max="47" width="6.59765625" style="322" hidden="1" customWidth="1"/>
    <col min="48" max="48" width="6.59765625" style="338" hidden="1" customWidth="1"/>
    <col min="49" max="49" width="6.59765625" style="322" hidden="1" customWidth="1"/>
    <col min="50" max="50" width="6.59765625" style="338" hidden="1" customWidth="1"/>
    <col min="51" max="51" width="6.59765625" style="322" hidden="1" customWidth="1"/>
    <col min="52" max="52" width="6.59765625" style="338" hidden="1" customWidth="1"/>
    <col min="53" max="80" width="11" hidden="1" customWidth="1"/>
  </cols>
  <sheetData>
    <row r="1" spans="1:81" ht="28.95" customHeight="1">
      <c r="D1" s="333"/>
      <c r="E1" s="76"/>
      <c r="F1" s="76"/>
      <c r="H1" s="57"/>
      <c r="I1" s="536"/>
      <c r="J1" s="535" t="s">
        <v>7</v>
      </c>
      <c r="K1" s="1022">
        <f>SUM(U$12:U$1048576)</f>
        <v>0</v>
      </c>
      <c r="L1" s="1022"/>
      <c r="M1" s="531" t="s">
        <v>8</v>
      </c>
      <c r="N1" s="537"/>
      <c r="O1" s="389"/>
      <c r="P1" s="389"/>
      <c r="Q1" s="389"/>
      <c r="R1" s="389"/>
      <c r="S1" s="389"/>
      <c r="T1" s="389"/>
      <c r="U1" s="389"/>
      <c r="V1" s="389"/>
      <c r="W1" s="389"/>
      <c r="X1" s="389"/>
      <c r="Y1" s="389"/>
      <c r="Z1" s="389"/>
      <c r="AA1" s="389"/>
      <c r="AB1" s="623"/>
      <c r="AC1" s="339"/>
      <c r="AD1" s="274"/>
      <c r="AE1" s="274"/>
      <c r="AF1" s="274"/>
      <c r="AG1" s="274"/>
      <c r="AH1" s="274"/>
      <c r="AI1" s="274"/>
      <c r="AJ1" s="274"/>
      <c r="AK1" s="274"/>
      <c r="AL1" s="274"/>
      <c r="AM1" s="274"/>
    </row>
    <row r="2" spans="1:81" ht="21" customHeight="1">
      <c r="A2" s="115"/>
      <c r="B2" s="115"/>
      <c r="C2" s="1025" t="s">
        <v>717</v>
      </c>
      <c r="D2" s="333"/>
      <c r="E2" s="76"/>
      <c r="F2" s="76"/>
      <c r="H2" s="57"/>
      <c r="I2" s="538"/>
      <c r="J2" s="539" t="s">
        <v>14</v>
      </c>
      <c r="K2" s="1028">
        <f>SUM(K12:T51)</f>
        <v>0</v>
      </c>
      <c r="L2" s="1028"/>
      <c r="M2" s="540"/>
      <c r="N2" s="329"/>
      <c r="O2" s="476"/>
      <c r="P2" s="476"/>
      <c r="Q2" s="476"/>
      <c r="R2" s="476"/>
      <c r="S2" s="476"/>
      <c r="T2" s="476"/>
      <c r="U2" s="476"/>
      <c r="V2" s="476"/>
      <c r="W2" s="290">
        <f>Z8</f>
        <v>0</v>
      </c>
      <c r="X2" s="476"/>
      <c r="Y2" s="476"/>
      <c r="Z2" s="476"/>
      <c r="AA2" s="476"/>
      <c r="AB2" s="623"/>
      <c r="AC2" s="339"/>
      <c r="AD2" s="76"/>
      <c r="AE2" s="76"/>
      <c r="AF2" s="76"/>
      <c r="AG2" s="76"/>
      <c r="AH2" s="76"/>
      <c r="AI2" s="76"/>
      <c r="AJ2" s="76"/>
      <c r="AK2" s="76"/>
      <c r="AL2" s="76"/>
      <c r="AM2" s="76"/>
      <c r="AN2" s="623"/>
      <c r="AO2" s="339"/>
      <c r="AP2" s="323"/>
      <c r="AQ2" s="323"/>
      <c r="AR2" s="339"/>
      <c r="AS2" s="323"/>
      <c r="AT2" s="339"/>
      <c r="AU2" s="323"/>
      <c r="AV2" s="339"/>
      <c r="AW2" s="323"/>
      <c r="AX2" s="339"/>
      <c r="AY2" s="323"/>
      <c r="AZ2" s="339"/>
    </row>
    <row r="3" spans="1:81" ht="21">
      <c r="A3" s="115"/>
      <c r="B3" s="115"/>
      <c r="C3" s="1025"/>
      <c r="D3" s="333"/>
      <c r="E3" s="76"/>
      <c r="F3" s="76"/>
      <c r="H3" s="57"/>
      <c r="I3" s="538"/>
      <c r="J3" s="539" t="s">
        <v>11</v>
      </c>
      <c r="K3" s="1029">
        <f>AC8</f>
        <v>0</v>
      </c>
      <c r="L3" s="1029"/>
      <c r="M3" s="541" t="s">
        <v>5</v>
      </c>
      <c r="N3" s="329"/>
      <c r="O3" s="690"/>
      <c r="P3" s="476"/>
      <c r="Q3" s="476"/>
      <c r="R3" s="476"/>
      <c r="S3" s="476"/>
      <c r="T3" s="476"/>
      <c r="U3" s="476"/>
      <c r="V3" s="476"/>
      <c r="W3" s="476"/>
      <c r="X3" s="476"/>
      <c r="Y3" s="476"/>
      <c r="Z3" s="476"/>
      <c r="AA3" s="476"/>
      <c r="AB3" s="623"/>
      <c r="AC3" s="339"/>
      <c r="AD3" s="76"/>
      <c r="AE3" s="76"/>
      <c r="AF3" s="76"/>
      <c r="AG3" s="76"/>
      <c r="AH3" s="76"/>
      <c r="AI3" s="76"/>
      <c r="AJ3" s="76"/>
      <c r="AK3" s="76"/>
      <c r="AL3" s="76"/>
      <c r="AM3" s="76"/>
      <c r="AN3" s="623"/>
      <c r="AO3" s="339"/>
      <c r="AP3" s="323"/>
      <c r="AQ3" s="323"/>
      <c r="AR3" s="339"/>
      <c r="AS3" s="323"/>
      <c r="AT3" s="339"/>
      <c r="AU3" s="323"/>
      <c r="AV3" s="339"/>
      <c r="AW3" s="323"/>
      <c r="AX3" s="339"/>
      <c r="AY3" s="323"/>
      <c r="AZ3" s="339"/>
      <c r="CC3" s="1020" t="s">
        <v>174</v>
      </c>
    </row>
    <row r="4" spans="1:81" ht="18" customHeight="1">
      <c r="A4" s="115"/>
      <c r="B4" s="115"/>
      <c r="C4" s="1025"/>
      <c r="D4" s="333"/>
      <c r="E4" s="76"/>
      <c r="F4" s="76"/>
      <c r="H4" s="57"/>
      <c r="K4"/>
      <c r="L4"/>
      <c r="M4" s="330"/>
      <c r="N4" s="332"/>
      <c r="O4" s="331"/>
      <c r="P4" s="329"/>
      <c r="Q4"/>
      <c r="R4"/>
      <c r="S4"/>
      <c r="T4"/>
      <c r="AB4" s="623"/>
      <c r="AC4" s="339"/>
      <c r="AD4" s="76"/>
      <c r="AE4" s="76"/>
      <c r="AF4" s="76"/>
      <c r="AG4" s="76"/>
      <c r="AH4" s="76"/>
      <c r="AI4" s="76"/>
      <c r="AJ4" s="76"/>
      <c r="AK4" s="76"/>
      <c r="AL4" s="76"/>
      <c r="AM4" s="76"/>
      <c r="AN4" s="623"/>
      <c r="AO4" s="339"/>
      <c r="AP4" s="323"/>
      <c r="AQ4" s="323"/>
      <c r="AR4" s="339"/>
      <c r="AS4" s="323"/>
      <c r="AT4" s="339"/>
      <c r="AU4" s="323"/>
      <c r="AV4" s="339"/>
      <c r="AW4" s="323"/>
      <c r="AX4" s="339"/>
      <c r="AY4" s="323"/>
      <c r="AZ4" s="339"/>
      <c r="CC4" s="1020"/>
    </row>
    <row r="5" spans="1:81" ht="4.2" customHeight="1">
      <c r="A5" s="115"/>
      <c r="B5" s="115"/>
      <c r="C5" s="1025"/>
      <c r="D5" s="333"/>
      <c r="E5" s="76"/>
      <c r="F5" s="76"/>
      <c r="H5" s="57"/>
      <c r="K5"/>
      <c r="L5"/>
      <c r="M5" s="59"/>
      <c r="N5" s="60"/>
      <c r="O5" s="65"/>
      <c r="P5" s="66"/>
      <c r="Q5"/>
      <c r="R5"/>
      <c r="S5"/>
      <c r="T5"/>
      <c r="AB5" s="623"/>
      <c r="AC5" s="339"/>
      <c r="AD5" s="76"/>
      <c r="AE5" s="76"/>
      <c r="AF5" s="76"/>
      <c r="AG5" s="76"/>
      <c r="AH5" s="76"/>
      <c r="AI5" s="76"/>
      <c r="AJ5" s="76"/>
      <c r="AK5" s="76"/>
      <c r="AL5" s="76"/>
      <c r="AM5" s="76"/>
      <c r="AN5" s="623"/>
      <c r="AO5" s="339"/>
      <c r="AP5" s="323"/>
      <c r="AQ5" s="323"/>
      <c r="AR5" s="339"/>
      <c r="AS5" s="323"/>
      <c r="AT5" s="339"/>
      <c r="AU5" s="323"/>
      <c r="AV5" s="339"/>
      <c r="AW5" s="323"/>
      <c r="AX5" s="339"/>
      <c r="AY5" s="323"/>
      <c r="AZ5" s="339"/>
      <c r="CC5" s="1020"/>
    </row>
    <row r="6" spans="1:81" ht="18.75" customHeight="1">
      <c r="A6" s="115"/>
      <c r="B6" s="115"/>
      <c r="C6" s="1025"/>
      <c r="D6" s="333"/>
      <c r="E6" s="76"/>
      <c r="F6" s="76"/>
      <c r="J6" s="1"/>
      <c r="K6" s="1026"/>
      <c r="L6" s="1026"/>
      <c r="M6" s="1026"/>
      <c r="N6" s="1026"/>
      <c r="O6" s="1027"/>
      <c r="P6" s="1027"/>
      <c r="Q6" s="1027"/>
      <c r="R6" s="1027"/>
      <c r="S6" s="1027"/>
      <c r="T6" s="1027"/>
      <c r="U6" s="327" t="s">
        <v>216</v>
      </c>
      <c r="AB6" s="623"/>
      <c r="AC6" s="339"/>
      <c r="AD6" s="76"/>
      <c r="AE6" s="76"/>
      <c r="AF6" s="76"/>
      <c r="AG6" s="76"/>
      <c r="AH6" s="76"/>
      <c r="AI6" s="76"/>
      <c r="AJ6" s="76"/>
      <c r="AK6" s="76"/>
      <c r="AL6" s="76"/>
      <c r="AM6" s="76"/>
      <c r="AN6" s="623"/>
      <c r="AO6" s="339"/>
      <c r="AP6" s="323"/>
      <c r="AQ6" s="323"/>
      <c r="AR6" s="339"/>
      <c r="AS6" s="323"/>
      <c r="AT6" s="339"/>
      <c r="AU6" s="323"/>
      <c r="AV6" s="339"/>
      <c r="AW6" s="323"/>
      <c r="AX6" s="339"/>
      <c r="AY6" s="323"/>
      <c r="AZ6" s="339"/>
      <c r="CC6" s="1020"/>
    </row>
    <row r="7" spans="1:81" ht="16.2" hidden="1" customHeight="1" thickBot="1">
      <c r="A7" s="115"/>
      <c r="B7" s="115"/>
      <c r="C7" s="115"/>
      <c r="D7" s="333"/>
      <c r="E7" s="76"/>
      <c r="F7" s="76"/>
      <c r="R7" s="336"/>
      <c r="AB7" s="623"/>
      <c r="AC7" s="339"/>
      <c r="AD7" s="76"/>
      <c r="AE7" s="76"/>
      <c r="AF7" s="76"/>
      <c r="AG7" s="76"/>
      <c r="AH7" s="76"/>
      <c r="AI7" s="76"/>
      <c r="AJ7" s="76"/>
      <c r="AK7" s="76"/>
      <c r="AL7" s="76"/>
      <c r="AM7" s="76"/>
      <c r="AN7" s="623"/>
      <c r="AO7" s="339"/>
      <c r="AP7" s="323"/>
      <c r="AQ7" s="323"/>
      <c r="AR7" s="339"/>
      <c r="AS7" s="323"/>
      <c r="AT7" s="339"/>
      <c r="AU7" s="323"/>
      <c r="AV7" s="339"/>
      <c r="AW7" s="323"/>
      <c r="AX7" s="339"/>
      <c r="AY7" s="323"/>
      <c r="AZ7" s="339"/>
    </row>
    <row r="8" spans="1:81" ht="22.95" customHeight="1">
      <c r="A8" s="115"/>
      <c r="B8" s="115"/>
      <c r="C8" s="115"/>
      <c r="D8" s="333"/>
      <c r="E8" s="76"/>
      <c r="F8" s="76"/>
      <c r="G8" s="315"/>
      <c r="H8" s="67"/>
      <c r="I8" s="68"/>
      <c r="J8" s="328" t="s">
        <v>217</v>
      </c>
      <c r="K8" s="457">
        <f>SUM(AD12:AD51)</f>
        <v>0</v>
      </c>
      <c r="L8" s="185">
        <f t="shared" ref="L8:T8" si="0">SUM(AE12:AE51)</f>
        <v>0</v>
      </c>
      <c r="M8" s="185">
        <f t="shared" si="0"/>
        <v>0</v>
      </c>
      <c r="N8" s="185">
        <f t="shared" si="0"/>
        <v>0</v>
      </c>
      <c r="O8" s="185">
        <f t="shared" si="0"/>
        <v>0</v>
      </c>
      <c r="P8" s="185">
        <f t="shared" si="0"/>
        <v>0</v>
      </c>
      <c r="Q8" s="185">
        <f t="shared" si="0"/>
        <v>0</v>
      </c>
      <c r="R8" s="185">
        <f t="shared" si="0"/>
        <v>0</v>
      </c>
      <c r="S8" s="185">
        <f t="shared" si="0"/>
        <v>0</v>
      </c>
      <c r="T8" s="185">
        <f t="shared" si="0"/>
        <v>0</v>
      </c>
      <c r="U8" s="466">
        <f>SUM(K8:T8)</f>
        <v>0</v>
      </c>
      <c r="V8" s="73"/>
      <c r="Y8" s="276" t="s">
        <v>172</v>
      </c>
      <c r="Z8" s="290">
        <f>SUM(Z12:Z220)</f>
        <v>0</v>
      </c>
      <c r="AB8" s="623"/>
      <c r="AC8" s="339">
        <f>SUM(AC12:AC51)</f>
        <v>0</v>
      </c>
      <c r="AD8" s="76"/>
      <c r="AE8" s="76"/>
      <c r="AF8" s="76"/>
      <c r="AG8" s="76"/>
      <c r="AH8" s="76"/>
      <c r="AI8" s="76"/>
      <c r="AJ8" s="76"/>
      <c r="AK8" s="76"/>
      <c r="AL8" s="76"/>
      <c r="AM8" s="76"/>
      <c r="AN8" s="623"/>
      <c r="AO8" s="678">
        <f>SUM(SUMPRODUCT($AO$11:$AO$333,N11:N333)+SUMPRODUCT($AO$11:$AO$333,O11:O333)+SUMPRODUCT($AO$11:$AO$333,Q11:Q333)+SUMPRODUCT($AO$11:$AO$333,R11:R333)+SUMPRODUCT($AO$11:$AO$333,P11:P333)+SUMPRODUCT($AO$11:$AO$333,S11:S333)+SUMPRODUCT($AO$11:$AO$333,T11:T333)+SUMPRODUCT($AO$11:$AO$333,L11:L333)+SUMPRODUCT($AO$11:$AO$333,K11:K333)+SUMPRODUCT($AO$11:$AO$333,M11:M333))</f>
        <v>0</v>
      </c>
      <c r="AP8" s="678"/>
      <c r="AQ8" s="678">
        <f>SUM(SUMPRODUCT($AQ$11:$AQ$333,P11:P333)+SUMPRODUCT($AQ$11:$AQ$333,Q11:Q333)+SUMPRODUCT($AQ$11:$AQ$333,S11:S333)+SUMPRODUCT($AQ$11:$AQ$333,T11:T333)+SUMPRODUCT($AQ$11:$AQ$333,R11:R333)+SUMPRODUCT($AQ$11:$AQ$333,L11:L333)+SUMPRODUCT($AQ$11:$AQ$333,K11:K333)+SUMPRODUCT($AQ$11:$AQ$333,N11:N333)+SUMPRODUCT($AQ$11:$AQ$333,M11:M333)+SUMPRODUCT($AQ$11:$AQ$333,O11:O333))</f>
        <v>0</v>
      </c>
      <c r="AR8" s="678">
        <f>SUM(SUMPRODUCT($AR$11:$AR$333,Q11:Q333)+SUMPRODUCT($AR$11:$AR$333,R11:R333)+SUMPRODUCT($AR$11:$AR$333,T11:T333)+SUMPRODUCT($AR$11:$AR$333,K11:K333)+SUMPRODUCT($AR$11:$AR$333,S11:S333)+SUMPRODUCT($AR$11:$AR$333,M11:M333)+SUMPRODUCT($AR$11:$AR$333,L11:L333)+SUMPRODUCT($AR$11:$AR$333,O11:O333)+SUMPRODUCT($AR$11:$AR$333,N11:N333)+SUMPRODUCT($AR$11:$AR$333,P11:P333))</f>
        <v>0</v>
      </c>
      <c r="AS8" s="678">
        <f>SUM(SUMPRODUCT($AS$11:$AS$333,R11:R333)+SUMPRODUCT($AS$11:$AS$333,S11:S333)+SUMPRODUCT($AS$11:$AS$333,K11:K333)+SUMPRODUCT($AS$11:$AS$333,L11:L333)+SUMPRODUCT($AS$11:$AS$333,T11:T333)+SUMPRODUCT($AS$11:$AS$333,N11:N333)+SUMPRODUCT($AS$11:$AS$333,M11:M333)+SUMPRODUCT($AS$11:$AS$333,P11:P333)+SUMPRODUCT($AS$11:$AS$333,O11:O333)+SUMPRODUCT($AS$11:$AS$333,Q11:Q333))</f>
        <v>0</v>
      </c>
      <c r="AT8" s="678">
        <f>SUM(SUMPRODUCT($AT$11:$AT$333,S11:S333)+SUMPRODUCT($AT$11:$AT$333,T11:T333)+SUMPRODUCT($AT$11:$AT$333,L11:L333)+SUMPRODUCT($AT$11:$AT$333,M11:M333)+SUMPRODUCT($AT$11:$AT$333,K11:K333)+SUMPRODUCT($AT$11:$AT$333,O11:O333)+SUMPRODUCT($AT$11:$AT$333,N11:N333)+SUMPRODUCT($AT$11:$AT$333,Q11:Q333)+SUMPRODUCT($AT$11:$AT$333,P11:P333)+SUMPRODUCT($AT$11:$AT$333,R11:R333))</f>
        <v>0</v>
      </c>
      <c r="AU8" s="678">
        <f>SUM(SUMPRODUCT($AU$11:$AU$333,T11:T333)+SUMPRODUCT($AU$11:$AU$333,K11:K333)+SUMPRODUCT($AU$11:$AU$333,M11:M333)+SUMPRODUCT($AU$11:$AU$333,N11:N333)+SUMPRODUCT($AU$11:$AU$333,L11:L333)+SUMPRODUCT($AU$11:$AU$333,P11:P333)+SUMPRODUCT($AU$11:$AU$333,O11:O333)+SUMPRODUCT($AU$11:$AU$333,R11:R333)+SUMPRODUCT($AU$11:$AU$333,Q11:Q333)+SUMPRODUCT($AU$11:$AU$333,S11:S333))</f>
        <v>0</v>
      </c>
      <c r="AV8" s="678">
        <f>SUM(SUMPRODUCT($AV$11:$AV$333,K11:K333)+SUMPRODUCT($AV$11:$AV$333,L11:L333)+SUMPRODUCT($AV$11:$AV$333,N11:N333)+SUMPRODUCT($AV$11:$AV$333,O11:O333)+SUMPRODUCT($AV$11:$AV$333,M11:M333)+SUMPRODUCT($AV$11:$AV$333,Q11:Q333)+SUMPRODUCT($AV$11:$AV$333,P11:P333)+SUMPRODUCT($AV$11:$AV$333,S11:S333)+SUMPRODUCT($AV$11:$AV$333,R11:R333)+SUMPRODUCT($AV$11:$AV$333,T11:T333))</f>
        <v>0</v>
      </c>
      <c r="AW8" s="678">
        <f>SUM(SUMPRODUCT($AW$11:$AW$333,L11:L333)+SUMPRODUCT($AW$11:$AW$333,M11:M333)+SUMPRODUCT($AW$11:$AW$333,O11:O333)+SUMPRODUCT($AW$11:$AW$333,P11:P333)+SUMPRODUCT($AW$11:$AW$333,N11:N333)+SUMPRODUCT($AW$11:$AW$333,R11:R333)+SUMPRODUCT($AW$11:$AW$333,Q11:Q333)+SUMPRODUCT($AW$11:$AW$333,T11:T333)+SUMPRODUCT($AW$11:$AW$333,S11:S333)+SUMPRODUCT($AW$11:$AW$333,K11:K333))</f>
        <v>0</v>
      </c>
      <c r="AX8" s="678">
        <f>SUM(SUMPRODUCT($AX$11:$AX$333,M11:M333)+SUMPRODUCT($AX$11:$AX$333,N11:N333)+SUMPRODUCT($AX$11:$AX$333,P11:P333)+SUMPRODUCT($AX$11:$AX$333,Q11:Q333)+SUMPRODUCT($AX$11:$AX$333,O11:O333)+SUMPRODUCT($AX$11:$AX$333,S11:S333)+SUMPRODUCT($AX$11:$AX$333,R11:R333)+SUMPRODUCT($AX$11:$AX$333,K11:K333)+SUMPRODUCT($AX$11:$AX$333,T11:T333)+SUMPRODUCT($AX$11:$AX$333,L11:L333))</f>
        <v>0</v>
      </c>
      <c r="AY8" s="678">
        <f>SUM(SUMPRODUCT($AY$11:$AY$333,N11:N333)+SUMPRODUCT($AY$11:$AY$333,O11:O333)+SUMPRODUCT($AY$11:$AY$333,Q11:Q333)+SUMPRODUCT($AY$11:$AY$333,R11:R333)+SUMPRODUCT($AY$11:$AY$333,P11:P333)+SUMPRODUCT($AY$11:$AY$333,T11:T333)+SUMPRODUCT($AY$11:$AY$333,S11:S333)+SUMPRODUCT($AY$11:$AY$333,L11:L333)+SUMPRODUCT($AY$11:$AY$333,K11:K333)+SUMPRODUCT($AY$11:$AY$333,M11:M333))</f>
        <v>0</v>
      </c>
      <c r="AZ8" s="678">
        <f>SUM(SUMPRODUCT($AZ$11:$AZ$333,O11:O333)+SUMPRODUCT($AZ$11:$AZ$333,P11:P333)+SUMPRODUCT($AZ$11:$AZ$333,R11:R333)+SUMPRODUCT($AZ$11:$AZ$333,S11:S333)+SUMPRODUCT($AZ$11:$AZ$333,Q11:Q333)+SUMPRODUCT($AZ$11:$AZ$333,K11:K333)+SUMPRODUCT($AZ$11:$AZ$333,T11:T333)+SUMPRODUCT($AZ$11:$AZ$333,M11:M333)+SUMPRODUCT($AZ$11:$AZ$333,L11:L333)+SUMPRODUCT($AZ$11:$AZ$333,N11:N333))</f>
        <v>0</v>
      </c>
      <c r="BA8" s="1">
        <f>SUM(BA12:BA86)</f>
        <v>0</v>
      </c>
      <c r="BB8" s="1">
        <f t="shared" ref="BB8:BH8" si="1">SUM(BB12:BB86)</f>
        <v>0</v>
      </c>
      <c r="BC8" s="1">
        <f t="shared" si="1"/>
        <v>0</v>
      </c>
      <c r="BD8" s="1">
        <f t="shared" si="1"/>
        <v>0</v>
      </c>
      <c r="BE8" s="1">
        <f t="shared" si="1"/>
        <v>0</v>
      </c>
      <c r="BF8" s="1">
        <f t="shared" si="1"/>
        <v>0</v>
      </c>
      <c r="BG8" s="1">
        <f t="shared" si="1"/>
        <v>0</v>
      </c>
      <c r="BH8" s="1">
        <f t="shared" si="1"/>
        <v>0</v>
      </c>
      <c r="BI8" s="1"/>
      <c r="BJ8" s="1">
        <f>SUM(BJ12:BJ86)</f>
        <v>0</v>
      </c>
      <c r="BK8" s="1">
        <f>SUM(BK12:BK86)</f>
        <v>0</v>
      </c>
      <c r="BL8" s="1"/>
      <c r="BM8" s="1">
        <f t="shared" ref="BM8:CB8" si="2">SUM(BM12:BM86)</f>
        <v>0</v>
      </c>
      <c r="BN8" s="1">
        <f t="shared" si="2"/>
        <v>0</v>
      </c>
      <c r="BO8" s="1">
        <f t="shared" si="2"/>
        <v>0</v>
      </c>
      <c r="BP8" s="1">
        <f t="shared" si="2"/>
        <v>0</v>
      </c>
      <c r="BQ8" s="1">
        <f t="shared" si="2"/>
        <v>0</v>
      </c>
      <c r="BR8" s="1">
        <f t="shared" si="2"/>
        <v>0</v>
      </c>
      <c r="BS8" s="1">
        <f t="shared" si="2"/>
        <v>0</v>
      </c>
      <c r="BT8" s="1">
        <f t="shared" si="2"/>
        <v>0</v>
      </c>
      <c r="BU8" s="1">
        <f t="shared" si="2"/>
        <v>0</v>
      </c>
      <c r="BV8" s="1">
        <f t="shared" si="2"/>
        <v>0</v>
      </c>
      <c r="BW8" s="1">
        <f t="shared" si="2"/>
        <v>0</v>
      </c>
      <c r="BX8" s="1">
        <f t="shared" si="2"/>
        <v>0</v>
      </c>
      <c r="BY8" s="1">
        <f t="shared" si="2"/>
        <v>0</v>
      </c>
      <c r="BZ8" s="1">
        <f t="shared" si="2"/>
        <v>0</v>
      </c>
      <c r="CA8" s="1">
        <f t="shared" si="2"/>
        <v>0</v>
      </c>
      <c r="CB8" s="1">
        <f t="shared" si="2"/>
        <v>0</v>
      </c>
    </row>
    <row r="9" spans="1:81" s="79" customFormat="1" ht="65.7" customHeight="1">
      <c r="B9" s="545" t="s">
        <v>185</v>
      </c>
      <c r="C9" s="543"/>
      <c r="D9" s="513" t="s">
        <v>57</v>
      </c>
      <c r="E9" s="694" t="s">
        <v>707</v>
      </c>
      <c r="F9" s="513" t="s">
        <v>213</v>
      </c>
      <c r="G9" s="513" t="s">
        <v>209</v>
      </c>
      <c r="H9" s="513" t="s">
        <v>214</v>
      </c>
      <c r="I9" s="516" t="s">
        <v>211</v>
      </c>
      <c r="J9" s="518" t="s">
        <v>212</v>
      </c>
      <c r="K9" s="519" t="s">
        <v>666</v>
      </c>
      <c r="L9" s="520" t="s">
        <v>632</v>
      </c>
      <c r="M9" s="521" t="s">
        <v>667</v>
      </c>
      <c r="N9" s="522" t="s">
        <v>668</v>
      </c>
      <c r="O9" s="523" t="s">
        <v>669</v>
      </c>
      <c r="P9" s="524" t="s">
        <v>747</v>
      </c>
      <c r="Q9" s="525" t="s">
        <v>670</v>
      </c>
      <c r="R9" s="526" t="s">
        <v>671</v>
      </c>
      <c r="S9" s="527" t="s">
        <v>519</v>
      </c>
      <c r="T9" s="528" t="s">
        <v>520</v>
      </c>
      <c r="U9" s="542" t="s">
        <v>11</v>
      </c>
      <c r="V9" s="585" t="s">
        <v>13</v>
      </c>
      <c r="W9" s="587" t="s">
        <v>185</v>
      </c>
      <c r="Y9" s="687" t="s">
        <v>173</v>
      </c>
      <c r="Z9" s="687" t="s">
        <v>174</v>
      </c>
      <c r="AB9" s="624" t="s">
        <v>5</v>
      </c>
      <c r="AC9" s="634" t="s">
        <v>6</v>
      </c>
      <c r="AD9" s="513" t="s">
        <v>2</v>
      </c>
      <c r="AE9" s="513" t="s">
        <v>632</v>
      </c>
      <c r="AF9" s="513" t="s">
        <v>9</v>
      </c>
      <c r="AG9" s="513" t="s">
        <v>633</v>
      </c>
      <c r="AH9" s="513" t="s">
        <v>634</v>
      </c>
      <c r="AI9" s="513" t="s">
        <v>18</v>
      </c>
      <c r="AJ9" s="513" t="s">
        <v>150</v>
      </c>
      <c r="AK9" s="513" t="s">
        <v>151</v>
      </c>
      <c r="AL9" s="513" t="s">
        <v>128</v>
      </c>
      <c r="AM9" s="513" t="s">
        <v>521</v>
      </c>
      <c r="AN9" s="624" t="s">
        <v>171</v>
      </c>
      <c r="AO9" s="515" t="s">
        <v>202</v>
      </c>
      <c r="AP9" s="514" t="s">
        <v>203</v>
      </c>
      <c r="AQ9" s="514" t="s">
        <v>224</v>
      </c>
      <c r="AR9" s="515" t="s">
        <v>225</v>
      </c>
      <c r="AS9" s="514" t="s">
        <v>226</v>
      </c>
      <c r="AT9" s="515" t="s">
        <v>227</v>
      </c>
      <c r="AU9" s="514" t="s">
        <v>228</v>
      </c>
      <c r="AV9" s="515" t="s">
        <v>1405</v>
      </c>
      <c r="AW9" s="514" t="s">
        <v>1407</v>
      </c>
      <c r="AX9" s="515" t="s">
        <v>1409</v>
      </c>
      <c r="AY9" s="514" t="s">
        <v>1410</v>
      </c>
      <c r="AZ9" s="515" t="s">
        <v>1408</v>
      </c>
      <c r="BA9" s="675" t="s">
        <v>686</v>
      </c>
      <c r="BB9" s="675" t="s">
        <v>687</v>
      </c>
      <c r="BC9" s="675" t="s">
        <v>207</v>
      </c>
      <c r="BD9" s="675" t="s">
        <v>58</v>
      </c>
      <c r="BE9" s="675" t="s">
        <v>168</v>
      </c>
      <c r="BF9" s="675" t="s">
        <v>186</v>
      </c>
      <c r="BG9" s="675" t="s">
        <v>688</v>
      </c>
      <c r="BH9" s="675" t="s">
        <v>689</v>
      </c>
      <c r="BI9" s="300"/>
      <c r="BJ9" s="675" t="s">
        <v>676</v>
      </c>
      <c r="BK9" s="675" t="s">
        <v>677</v>
      </c>
      <c r="BL9" s="300"/>
      <c r="BM9" s="675" t="s">
        <v>192</v>
      </c>
      <c r="BN9" s="675" t="s">
        <v>691</v>
      </c>
      <c r="BO9" s="675" t="s">
        <v>692</v>
      </c>
      <c r="BP9" s="675" t="s">
        <v>193</v>
      </c>
      <c r="BQ9" s="675" t="s">
        <v>693</v>
      </c>
      <c r="BR9" s="675" t="s">
        <v>196</v>
      </c>
      <c r="BS9" s="675" t="s">
        <v>195</v>
      </c>
      <c r="BT9" s="675" t="s">
        <v>694</v>
      </c>
      <c r="BU9" s="675" t="s">
        <v>695</v>
      </c>
      <c r="BV9" s="675" t="s">
        <v>194</v>
      </c>
      <c r="BW9" s="675" t="s">
        <v>696</v>
      </c>
      <c r="BX9" s="675" t="s">
        <v>697</v>
      </c>
      <c r="BY9" s="676" t="s">
        <v>698</v>
      </c>
      <c r="BZ9" s="676" t="s">
        <v>699</v>
      </c>
      <c r="CA9" s="676" t="s">
        <v>706</v>
      </c>
      <c r="CB9" s="675" t="s">
        <v>689</v>
      </c>
    </row>
    <row r="10" spans="1:81" s="343" customFormat="1" ht="30" hidden="1" customHeight="1">
      <c r="D10" s="345"/>
      <c r="E10" s="398"/>
      <c r="F10" s="345"/>
      <c r="G10" s="345"/>
      <c r="H10" s="345"/>
      <c r="I10" s="348"/>
      <c r="J10" s="349"/>
      <c r="K10" s="350" t="s">
        <v>229</v>
      </c>
      <c r="L10" s="350" t="s">
        <v>234</v>
      </c>
      <c r="M10" s="351" t="s">
        <v>230</v>
      </c>
      <c r="N10" s="351" t="s">
        <v>232</v>
      </c>
      <c r="O10" s="351" t="s">
        <v>231</v>
      </c>
      <c r="P10" s="351" t="s">
        <v>233</v>
      </c>
      <c r="Q10" s="352" t="s">
        <v>235</v>
      </c>
      <c r="R10" s="426" t="s">
        <v>263</v>
      </c>
      <c r="S10" s="426" t="s">
        <v>262</v>
      </c>
      <c r="T10" s="426" t="s">
        <v>537</v>
      </c>
      <c r="U10" s="341"/>
      <c r="V10" s="341"/>
      <c r="W10" s="342"/>
      <c r="Y10" s="344"/>
      <c r="Z10" s="344"/>
      <c r="AB10" s="625"/>
      <c r="AC10" s="635"/>
      <c r="AD10" s="345"/>
      <c r="AE10" s="345"/>
      <c r="AF10" s="345"/>
      <c r="AG10" s="345"/>
      <c r="AH10" s="345"/>
      <c r="AI10" s="345"/>
      <c r="AJ10" s="345"/>
      <c r="AK10" s="345"/>
      <c r="AL10" s="345"/>
      <c r="AM10" s="345"/>
      <c r="AN10" s="625"/>
      <c r="AO10" s="346"/>
      <c r="AP10" s="346"/>
      <c r="AQ10" s="347"/>
      <c r="AR10" s="347"/>
      <c r="AS10" s="347"/>
      <c r="AT10" s="347"/>
      <c r="AU10" s="347"/>
      <c r="AV10" s="759"/>
      <c r="AW10" s="347"/>
      <c r="AX10" s="763"/>
      <c r="AY10" s="761"/>
      <c r="AZ10" s="763"/>
      <c r="BA10" s="529"/>
      <c r="BB10" s="529"/>
      <c r="BC10" s="529"/>
      <c r="BD10" s="529"/>
      <c r="BE10" s="529"/>
      <c r="BF10" s="529"/>
      <c r="BG10" s="529"/>
      <c r="BH10" s="529"/>
      <c r="BI10" s="529"/>
      <c r="BJ10" s="529"/>
      <c r="BK10" s="529"/>
      <c r="BL10" s="529"/>
      <c r="BM10" s="529"/>
      <c r="BN10" s="529"/>
      <c r="BO10" s="529"/>
      <c r="BP10" s="529"/>
      <c r="BQ10" s="529"/>
      <c r="BR10" s="529"/>
      <c r="BS10" s="529"/>
      <c r="BT10" s="529"/>
      <c r="BU10" s="529"/>
      <c r="BV10" s="529"/>
      <c r="BW10" s="529"/>
      <c r="BX10" s="529"/>
      <c r="BY10" s="529"/>
      <c r="BZ10" s="529"/>
      <c r="CA10" s="529"/>
      <c r="CB10" s="529"/>
    </row>
    <row r="11" spans="1:81" s="56" customFormat="1" ht="34.200000000000003" customHeight="1">
      <c r="D11" s="334"/>
      <c r="E11" s="158"/>
      <c r="G11" s="319"/>
      <c r="I11" s="320"/>
      <c r="J11" s="751" t="s">
        <v>205</v>
      </c>
      <c r="M11" s="75"/>
      <c r="N11" s="75"/>
      <c r="O11" s="75"/>
      <c r="P11" s="75"/>
      <c r="Q11" s="75"/>
      <c r="R11" s="75"/>
      <c r="S11" s="75"/>
      <c r="T11" s="75"/>
      <c r="U11" s="87"/>
      <c r="V11" s="88"/>
      <c r="W11" s="1"/>
      <c r="X11" s="1"/>
      <c r="AB11" s="631"/>
      <c r="AC11" s="637"/>
      <c r="AD11" s="158"/>
      <c r="AE11" s="158"/>
      <c r="AF11" s="158"/>
      <c r="AG11" s="158"/>
      <c r="AH11" s="158"/>
      <c r="AI11" s="158"/>
      <c r="AN11" s="693"/>
      <c r="AO11" s="338"/>
      <c r="AP11" s="322"/>
      <c r="AQ11" s="322"/>
      <c r="AR11" s="338"/>
      <c r="AS11" s="322"/>
      <c r="AT11" s="338"/>
      <c r="AU11" s="322"/>
      <c r="AV11" s="338"/>
      <c r="AW11" s="322"/>
      <c r="AX11" s="338"/>
      <c r="AY11" s="322"/>
      <c r="AZ11" s="338"/>
      <c r="BB11" s="1019"/>
      <c r="BC11" s="1019"/>
      <c r="BD11" s="1019"/>
      <c r="BE11" s="1019"/>
      <c r="BF11" s="1019"/>
      <c r="BG11" s="1019"/>
      <c r="BH11" s="1019"/>
      <c r="BI11" s="1019"/>
      <c r="BJ11" s="1019"/>
      <c r="BK11" s="1019"/>
      <c r="BL11" s="1019"/>
    </row>
    <row r="12" spans="1:81" s="1" customFormat="1" ht="73.5" customHeight="1">
      <c r="A12" s="56"/>
      <c r="B12" s="89"/>
      <c r="C12" s="546"/>
      <c r="D12" s="410" t="s">
        <v>508</v>
      </c>
      <c r="E12" s="729"/>
      <c r="F12" s="730" t="s">
        <v>207</v>
      </c>
      <c r="G12" s="731" t="s">
        <v>691</v>
      </c>
      <c r="H12" s="732">
        <v>10</v>
      </c>
      <c r="I12" s="733" t="s">
        <v>679</v>
      </c>
      <c r="J12" s="502">
        <v>68.25</v>
      </c>
      <c r="K12" s="734"/>
      <c r="L12" s="394"/>
      <c r="M12" s="394"/>
      <c r="N12" s="394"/>
      <c r="O12" s="735"/>
      <c r="P12" s="734"/>
      <c r="Q12" s="394"/>
      <c r="R12" s="734"/>
      <c r="S12" s="394"/>
      <c r="T12" s="394"/>
      <c r="U12" s="736">
        <f t="shared" ref="U12:U51" si="3">J12*K12+J12*M12+J12*N12+J12*O12+J12*P12+J12*Q12+J12*R12+J12*S12+J12*T12+J12*L12</f>
        <v>0</v>
      </c>
      <c r="V12" s="737" t="str">
        <f t="shared" ref="V12:V51" si="4">IF(SUM(K12:R12)&gt;0,"Yes","No")</f>
        <v>No</v>
      </c>
      <c r="W12" s="403" t="str">
        <f t="shared" ref="W12:W51" si="5">IF(B12="New","Yes","No")</f>
        <v>No</v>
      </c>
      <c r="Y12" s="390">
        <v>1</v>
      </c>
      <c r="Z12" s="391">
        <f>Y12*K12+Y12*M12+Y12*N12+Y12*O12+Y12*P12+Y12*L12+Y12*Q12+Y12*R12+Y12*S12+Y12*T12</f>
        <v>0</v>
      </c>
      <c r="AB12" s="691">
        <v>0.35</v>
      </c>
      <c r="AC12" s="692">
        <f t="shared" ref="AC12:AC51" si="6">SUM(K12:T12)*AB12</f>
        <v>0</v>
      </c>
      <c r="AD12" s="462">
        <f>$H$12*K12</f>
        <v>0</v>
      </c>
      <c r="AE12" s="462">
        <f t="shared" ref="AE12:AM12" si="7">$H$12*L12</f>
        <v>0</v>
      </c>
      <c r="AF12" s="462">
        <f t="shared" si="7"/>
        <v>0</v>
      </c>
      <c r="AG12" s="462">
        <f t="shared" si="7"/>
        <v>0</v>
      </c>
      <c r="AH12" s="462">
        <f t="shared" si="7"/>
        <v>0</v>
      </c>
      <c r="AI12" s="462">
        <f t="shared" si="7"/>
        <v>0</v>
      </c>
      <c r="AJ12" s="462">
        <f t="shared" si="7"/>
        <v>0</v>
      </c>
      <c r="AK12" s="462">
        <f t="shared" si="7"/>
        <v>0</v>
      </c>
      <c r="AL12" s="462">
        <f t="shared" si="7"/>
        <v>0</v>
      </c>
      <c r="AM12" s="462">
        <f t="shared" si="7"/>
        <v>0</v>
      </c>
      <c r="AN12" s="691">
        <v>1</v>
      </c>
      <c r="AO12" s="463">
        <v>20</v>
      </c>
      <c r="AP12" s="464"/>
      <c r="AQ12" s="464"/>
      <c r="AR12" s="463"/>
      <c r="AS12" s="464"/>
      <c r="AT12" s="463"/>
      <c r="AU12" s="464"/>
      <c r="AV12" s="463"/>
      <c r="AW12" s="464"/>
      <c r="AX12" s="764"/>
      <c r="AY12" s="762"/>
      <c r="AZ12" s="764"/>
      <c r="BA12" s="1">
        <f t="shared" ref="BA12" si="8">IF(F12="XS",IF(SUM(K12:T12)&gt;0,SUM(K12:T12),0),0)*H12</f>
        <v>0</v>
      </c>
      <c r="BB12" s="1">
        <f t="shared" ref="BB12" si="9">IF(F12="S",IF(SUM(K12:T12)&gt;0,SUM(K12:T12),0),0)*H12</f>
        <v>0</v>
      </c>
      <c r="BC12" s="1">
        <f t="shared" ref="BC12" si="10">IF(F12="M",IF(SUM(K12:T12)&gt;0,SUM(K12:T12),0),0)*H12</f>
        <v>0</v>
      </c>
      <c r="BD12" s="1">
        <f t="shared" ref="BD12" si="11">IF(F12="L",IF(SUM(K12:T12)&gt;0,SUM(K12:T12),0),0)*H12</f>
        <v>0</v>
      </c>
      <c r="BE12" s="1">
        <f t="shared" ref="BE12" si="12">IF(F12="XL",IF(SUM(K12:T12)&gt;0,SUM(K12:T12),0),0)*H12</f>
        <v>0</v>
      </c>
      <c r="BF12" s="1">
        <f t="shared" ref="BF12" si="13">IF(F12="2XL",IF(SUM(K12:T12)&gt;0,SUM(K12:T12),0),0)*H12</f>
        <v>0</v>
      </c>
      <c r="BG12" s="1">
        <f t="shared" ref="BG12" si="14">IF(F12="3XL",IF(SUM(K12:T12)&gt;0,SUM(K12:T12),0),0)*H12</f>
        <v>0</v>
      </c>
      <c r="BH12" s="1">
        <f t="shared" ref="BH12" si="15">IF(F12="various",IF(SUM(K12:T12)&gt;0,SUM(K12:T12),0),0)*H12</f>
        <v>0</v>
      </c>
      <c r="BJ12" s="56">
        <f t="shared" ref="BJ12" si="16">IF(E12="",IF(SUM(K12:T12)&gt;0,SUM(K12:T12),0),0)*H12</f>
        <v>0</v>
      </c>
      <c r="BK12" s="56">
        <f t="shared" ref="BK12" si="17">IF(E12="Dual tex.",IF(SUM(K12:T12)&gt;0,SUM(K12:T12),0),0)*H12</f>
        <v>0</v>
      </c>
      <c r="BL12" s="56"/>
      <c r="BM12" s="1">
        <f t="shared" ref="BM12:BM51" si="18">IF(G12="sloper",IF(SUM(K12:T12)&gt;0,SUM(K12:T12),0),0)*H12</f>
        <v>0</v>
      </c>
      <c r="BN12" s="1">
        <f t="shared" ref="BN12:BN51" si="19">IF(G12="footholds",IF(SUM(K12:T12)&gt;0,SUM(K12:T12),0),0)*H12</f>
        <v>0</v>
      </c>
      <c r="BO12" s="1">
        <f t="shared" ref="BO12:BO51" si="20">IF(G12="micros",IF(SUM(K12:T12)&gt;0,SUM(K12:T12),0),0)*H12</f>
        <v>0</v>
      </c>
      <c r="BP12" s="1">
        <f t="shared" ref="BP12:BP51" si="21">IF(G12="jug",IF(SUM(K12:T12)&gt;0,SUM(K12:T12),0),0)*H12</f>
        <v>0</v>
      </c>
      <c r="BQ12" s="1">
        <f t="shared" ref="BQ12:BQ51" si="22">IF(G12="ledge",IF(SUM(K12:T12)&gt;0,SUM(K12:T12),0),0)*H12</f>
        <v>0</v>
      </c>
      <c r="BR12" s="1">
        <f t="shared" ref="BR12:BR51" si="23">IF(G12="edge",IF(SUM(K12:T12)&gt;0,SUM(K12:T12),0),0)*H12</f>
        <v>0</v>
      </c>
      <c r="BS12" s="1">
        <f t="shared" ref="BS12:BS51" si="24">IF(G12="crimp",IF(SUM(K12:T12)&gt;0,SUM(K12:T12),0),0)*H12</f>
        <v>0</v>
      </c>
      <c r="BT12" s="1">
        <f t="shared" ref="BT12:BT51" si="25">IF(G12="incut",IF(SUM(K12:T12)&gt;0,SUM(K12:T12),0),0)*H12</f>
        <v>0</v>
      </c>
      <c r="BU12" s="1">
        <f t="shared" ref="BU12:BU51" si="26">IF(G12="dish",IF(SUM(K12:T12)&gt;0,SUM(K12:T12),0),0)*H12</f>
        <v>0</v>
      </c>
      <c r="BV12" s="1">
        <f t="shared" ref="BV12:BV51" si="27">IF(G12="pinch",IF(SUM(K12:T12)&gt;0,SUM(K12:T12),0),0)*H12</f>
        <v>0</v>
      </c>
      <c r="BW12" s="1">
        <f t="shared" ref="BW12:BW51" si="28">IF(G12="pocket",IF(SUM(K12:T12)&gt;0,SUM(K12:T12),0),0)*H12</f>
        <v>0</v>
      </c>
      <c r="BX12" s="1">
        <f t="shared" ref="BX12:BX51" si="29">IF(G12="insert",IF(SUM(K12:T12)&gt;0,SUM(K12:T12),0),0)*H12</f>
        <v>0</v>
      </c>
      <c r="BY12" s="1">
        <f t="shared" ref="BY12:BY51" si="30">IF(G12="feature",IF(SUM(K12:T12)&gt;0,SUM(K12:T12),0),0)*H12</f>
        <v>0</v>
      </c>
      <c r="BZ12" s="1">
        <f t="shared" ref="BZ12:BZ51" si="31">IF(G12="scoop",IF(SUM(K12:T12)&gt;0,SUM(K12:T12),0),0)*H12</f>
        <v>0</v>
      </c>
      <c r="CA12" s="1">
        <f t="shared" ref="CA12:CA51" si="32">IF(G12="positive",IF(SUM(K12:T12)&gt;0,SUM(K12:T12),0),0)*H12</f>
        <v>0</v>
      </c>
      <c r="CB12" s="1">
        <f t="shared" ref="CB12:CB51" si="33">IF(G12="various",IF(SUM(K12:T12)&gt;0,SUM(K12:T12),0),0)*H12</f>
        <v>0</v>
      </c>
    </row>
    <row r="13" spans="1:81" s="1" customFormat="1" ht="73.2" customHeight="1">
      <c r="A13" s="56"/>
      <c r="B13" s="749" t="s">
        <v>185</v>
      </c>
      <c r="C13" s="56"/>
      <c r="D13" s="334" t="s">
        <v>752</v>
      </c>
      <c r="E13" s="685"/>
      <c r="F13" s="478" t="s">
        <v>687</v>
      </c>
      <c r="G13" s="480" t="s">
        <v>691</v>
      </c>
      <c r="H13" s="477">
        <v>12</v>
      </c>
      <c r="I13" s="481" t="s">
        <v>1404</v>
      </c>
      <c r="J13" s="503">
        <v>66.949590297599997</v>
      </c>
      <c r="K13" s="35"/>
      <c r="L13" s="35"/>
      <c r="M13" s="459"/>
      <c r="N13" s="459"/>
      <c r="O13" s="459"/>
      <c r="P13" s="459"/>
      <c r="Q13" s="459"/>
      <c r="R13" s="459"/>
      <c r="S13" s="459"/>
      <c r="T13" s="459"/>
      <c r="U13" s="198">
        <f t="shared" si="3"/>
        <v>0</v>
      </c>
      <c r="V13" s="141" t="str">
        <f t="shared" si="4"/>
        <v>No</v>
      </c>
      <c r="W13" s="552" t="str">
        <f t="shared" si="5"/>
        <v>Yes</v>
      </c>
      <c r="Y13" s="390">
        <v>1</v>
      </c>
      <c r="Z13" s="391">
        <f t="shared" ref="Z13:Z43" si="34">Y13*K13+Y13*M13+Y13*N13+Y13*O13+Y13*P13+Y13*L13+Y13*Q13+Y13*R13+Y13*S13+Y13*T13</f>
        <v>0</v>
      </c>
      <c r="AB13" s="691">
        <v>0.56999999999999995</v>
      </c>
      <c r="AC13" s="692">
        <f t="shared" si="6"/>
        <v>0</v>
      </c>
      <c r="AD13" s="462">
        <f>$H$13*K13</f>
        <v>0</v>
      </c>
      <c r="AE13" s="462">
        <f t="shared" ref="AE13:AM13" si="35">$H$13*L13</f>
        <v>0</v>
      </c>
      <c r="AF13" s="462">
        <f t="shared" si="35"/>
        <v>0</v>
      </c>
      <c r="AG13" s="462">
        <f t="shared" si="35"/>
        <v>0</v>
      </c>
      <c r="AH13" s="462">
        <f t="shared" si="35"/>
        <v>0</v>
      </c>
      <c r="AI13" s="462">
        <f t="shared" si="35"/>
        <v>0</v>
      </c>
      <c r="AJ13" s="462">
        <f t="shared" si="35"/>
        <v>0</v>
      </c>
      <c r="AK13" s="462">
        <f t="shared" si="35"/>
        <v>0</v>
      </c>
      <c r="AL13" s="462">
        <f t="shared" si="35"/>
        <v>0</v>
      </c>
      <c r="AM13" s="462">
        <f t="shared" si="35"/>
        <v>0</v>
      </c>
      <c r="AN13" s="691">
        <v>1</v>
      </c>
      <c r="AO13" s="463">
        <v>12</v>
      </c>
      <c r="AP13" s="464"/>
      <c r="AQ13" s="464">
        <v>7</v>
      </c>
      <c r="AR13" s="463">
        <v>5</v>
      </c>
      <c r="AS13" s="464"/>
      <c r="AT13" s="463"/>
      <c r="AU13" s="464"/>
      <c r="AV13" s="463"/>
      <c r="AW13" s="464"/>
      <c r="AX13" s="764"/>
      <c r="AY13" s="762"/>
      <c r="AZ13" s="764"/>
      <c r="BA13" s="1">
        <f t="shared" ref="BA13:BA51" si="36">IF(F13="XS",IF(SUM(K13:T13)&gt;0,SUM(K13:T13),0),0)*H13</f>
        <v>0</v>
      </c>
      <c r="BB13" s="1">
        <f t="shared" ref="BB13:BB51" si="37">IF(F13="S",IF(SUM(K13:T13)&gt;0,SUM(K13:T13),0),0)*H13</f>
        <v>0</v>
      </c>
      <c r="BC13" s="1">
        <f t="shared" ref="BC13:BC51" si="38">IF(F13="M",IF(SUM(K13:T13)&gt;0,SUM(K13:T13),0),0)*H13</f>
        <v>0</v>
      </c>
      <c r="BD13" s="1">
        <f t="shared" ref="BD13:BD51" si="39">IF(F13="L",IF(SUM(K13:T13)&gt;0,SUM(K13:T13),0),0)*H13</f>
        <v>0</v>
      </c>
      <c r="BE13" s="1">
        <f t="shared" ref="BE13:BE51" si="40">IF(F13="XL",IF(SUM(K13:T13)&gt;0,SUM(K13:T13),0),0)*H13</f>
        <v>0</v>
      </c>
      <c r="BF13" s="1">
        <f t="shared" ref="BF13:BF51" si="41">IF(F13="2XL",IF(SUM(K13:T13)&gt;0,SUM(K13:T13),0),0)*H13</f>
        <v>0</v>
      </c>
      <c r="BG13" s="1">
        <f t="shared" ref="BG13:BG51" si="42">IF(F13="3XL",IF(SUM(K13:T13)&gt;0,SUM(K13:T13),0),0)*H13</f>
        <v>0</v>
      </c>
      <c r="BH13" s="1">
        <f t="shared" ref="BH13:BH51" si="43">IF(F13="various",IF(SUM(K13:T13)&gt;0,SUM(K13:T13),0),0)*H13</f>
        <v>0</v>
      </c>
      <c r="BJ13" s="56">
        <f t="shared" ref="BJ13:BJ51" si="44">IF(E13="",IF(SUM(K13:T13)&gt;0,SUM(K13:T13),0),0)*H13</f>
        <v>0</v>
      </c>
      <c r="BK13" s="56">
        <f t="shared" ref="BK13:BK51" si="45">IF(E13="Dual tex.",IF(SUM(K13:T13)&gt;0,SUM(K13:T13),0),0)*H13</f>
        <v>0</v>
      </c>
      <c r="BL13" s="56"/>
      <c r="BM13" s="1">
        <f t="shared" si="18"/>
        <v>0</v>
      </c>
      <c r="BN13" s="1">
        <f t="shared" si="19"/>
        <v>0</v>
      </c>
      <c r="BO13" s="1">
        <f t="shared" si="20"/>
        <v>0</v>
      </c>
      <c r="BP13" s="1">
        <f t="shared" si="21"/>
        <v>0</v>
      </c>
      <c r="BQ13" s="1">
        <f t="shared" si="22"/>
        <v>0</v>
      </c>
      <c r="BR13" s="1">
        <f t="shared" si="23"/>
        <v>0</v>
      </c>
      <c r="BS13" s="1">
        <f t="shared" si="24"/>
        <v>0</v>
      </c>
      <c r="BT13" s="1">
        <f t="shared" si="25"/>
        <v>0</v>
      </c>
      <c r="BU13" s="1">
        <f t="shared" si="26"/>
        <v>0</v>
      </c>
      <c r="BV13" s="1">
        <f t="shared" si="27"/>
        <v>0</v>
      </c>
      <c r="BW13" s="1">
        <f t="shared" si="28"/>
        <v>0</v>
      </c>
      <c r="BX13" s="1">
        <f t="shared" si="29"/>
        <v>0</v>
      </c>
      <c r="BY13" s="1">
        <f t="shared" si="30"/>
        <v>0</v>
      </c>
      <c r="BZ13" s="1">
        <f t="shared" si="31"/>
        <v>0</v>
      </c>
      <c r="CA13" s="1">
        <f t="shared" si="32"/>
        <v>0</v>
      </c>
      <c r="CB13" s="1">
        <f t="shared" si="33"/>
        <v>0</v>
      </c>
    </row>
    <row r="14" spans="1:81" s="1" customFormat="1" ht="73.5" customHeight="1">
      <c r="A14" s="56"/>
      <c r="B14" s="749" t="s">
        <v>185</v>
      </c>
      <c r="C14" s="56"/>
      <c r="D14" s="411" t="s">
        <v>753</v>
      </c>
      <c r="E14" s="684"/>
      <c r="F14" s="473" t="s">
        <v>207</v>
      </c>
      <c r="G14" s="475" t="s">
        <v>192</v>
      </c>
      <c r="H14" s="472">
        <v>10</v>
      </c>
      <c r="I14" s="482" t="s">
        <v>1404</v>
      </c>
      <c r="J14" s="504">
        <v>85.699490048000001</v>
      </c>
      <c r="K14" s="324"/>
      <c r="L14" s="324"/>
      <c r="M14" s="324"/>
      <c r="N14" s="324"/>
      <c r="O14" s="324"/>
      <c r="P14" s="324"/>
      <c r="Q14" s="324"/>
      <c r="R14" s="324"/>
      <c r="S14" s="458"/>
      <c r="T14" s="458"/>
      <c r="U14" s="416">
        <f t="shared" si="3"/>
        <v>0</v>
      </c>
      <c r="V14" s="738" t="str">
        <f t="shared" si="4"/>
        <v>No</v>
      </c>
      <c r="W14" s="404" t="str">
        <f t="shared" si="5"/>
        <v>Yes</v>
      </c>
      <c r="Y14" s="390">
        <v>1</v>
      </c>
      <c r="Z14" s="391">
        <f t="shared" si="34"/>
        <v>0</v>
      </c>
      <c r="AB14" s="691">
        <v>1.1000000000000001</v>
      </c>
      <c r="AC14" s="692">
        <f t="shared" si="6"/>
        <v>0</v>
      </c>
      <c r="AD14" s="462">
        <f>$H$14*K14</f>
        <v>0</v>
      </c>
      <c r="AE14" s="462">
        <f t="shared" ref="AE14:AM14" si="46">$H$14*L14</f>
        <v>0</v>
      </c>
      <c r="AF14" s="462">
        <f t="shared" si="46"/>
        <v>0</v>
      </c>
      <c r="AG14" s="462">
        <f t="shared" si="46"/>
        <v>0</v>
      </c>
      <c r="AH14" s="462">
        <f t="shared" si="46"/>
        <v>0</v>
      </c>
      <c r="AI14" s="462">
        <f t="shared" si="46"/>
        <v>0</v>
      </c>
      <c r="AJ14" s="462">
        <f t="shared" si="46"/>
        <v>0</v>
      </c>
      <c r="AK14" s="462">
        <f t="shared" si="46"/>
        <v>0</v>
      </c>
      <c r="AL14" s="462">
        <f t="shared" si="46"/>
        <v>0</v>
      </c>
      <c r="AM14" s="462">
        <f t="shared" si="46"/>
        <v>0</v>
      </c>
      <c r="AN14" s="691">
        <v>1</v>
      </c>
      <c r="AO14" s="463">
        <v>10</v>
      </c>
      <c r="AP14" s="464"/>
      <c r="AQ14" s="464"/>
      <c r="AR14" s="463">
        <v>6</v>
      </c>
      <c r="AS14" s="464">
        <v>4</v>
      </c>
      <c r="AT14" s="463"/>
      <c r="AU14" s="464"/>
      <c r="AV14" s="463"/>
      <c r="AW14" s="464"/>
      <c r="AX14" s="764"/>
      <c r="AY14" s="762"/>
      <c r="AZ14" s="764"/>
      <c r="BA14" s="1">
        <f t="shared" si="36"/>
        <v>0</v>
      </c>
      <c r="BB14" s="1">
        <f t="shared" si="37"/>
        <v>0</v>
      </c>
      <c r="BC14" s="1">
        <f t="shared" si="38"/>
        <v>0</v>
      </c>
      <c r="BD14" s="1">
        <f t="shared" si="39"/>
        <v>0</v>
      </c>
      <c r="BE14" s="1">
        <f t="shared" si="40"/>
        <v>0</v>
      </c>
      <c r="BF14" s="1">
        <f t="shared" si="41"/>
        <v>0</v>
      </c>
      <c r="BG14" s="1">
        <f t="shared" si="42"/>
        <v>0</v>
      </c>
      <c r="BH14" s="1">
        <f t="shared" si="43"/>
        <v>0</v>
      </c>
      <c r="BJ14" s="56">
        <f t="shared" si="44"/>
        <v>0</v>
      </c>
      <c r="BK14" s="56">
        <f t="shared" si="45"/>
        <v>0</v>
      </c>
      <c r="BL14" s="56"/>
      <c r="BM14" s="1">
        <f t="shared" si="18"/>
        <v>0</v>
      </c>
      <c r="BN14" s="1">
        <f t="shared" si="19"/>
        <v>0</v>
      </c>
      <c r="BO14" s="1">
        <f t="shared" si="20"/>
        <v>0</v>
      </c>
      <c r="BP14" s="1">
        <f t="shared" si="21"/>
        <v>0</v>
      </c>
      <c r="BQ14" s="1">
        <f t="shared" si="22"/>
        <v>0</v>
      </c>
      <c r="BR14" s="1">
        <f t="shared" si="23"/>
        <v>0</v>
      </c>
      <c r="BS14" s="1">
        <f t="shared" si="24"/>
        <v>0</v>
      </c>
      <c r="BT14" s="1">
        <f t="shared" si="25"/>
        <v>0</v>
      </c>
      <c r="BU14" s="1">
        <f t="shared" si="26"/>
        <v>0</v>
      </c>
      <c r="BV14" s="1">
        <f t="shared" si="27"/>
        <v>0</v>
      </c>
      <c r="BW14" s="1">
        <f t="shared" si="28"/>
        <v>0</v>
      </c>
      <c r="BX14" s="1">
        <f t="shared" si="29"/>
        <v>0</v>
      </c>
      <c r="BY14" s="1">
        <f t="shared" si="30"/>
        <v>0</v>
      </c>
      <c r="BZ14" s="1">
        <f t="shared" si="31"/>
        <v>0</v>
      </c>
      <c r="CA14" s="1">
        <f t="shared" si="32"/>
        <v>0</v>
      </c>
      <c r="CB14" s="1">
        <f t="shared" si="33"/>
        <v>0</v>
      </c>
    </row>
    <row r="15" spans="1:81" s="1" customFormat="1" ht="73.5" customHeight="1">
      <c r="A15" s="56"/>
      <c r="B15" s="749" t="s">
        <v>185</v>
      </c>
      <c r="C15" s="56"/>
      <c r="D15" s="334" t="s">
        <v>754</v>
      </c>
      <c r="E15" s="685"/>
      <c r="F15" s="479" t="s">
        <v>58</v>
      </c>
      <c r="G15" s="480" t="s">
        <v>192</v>
      </c>
      <c r="H15" s="477">
        <v>6</v>
      </c>
      <c r="I15" s="481" t="s">
        <v>1404</v>
      </c>
      <c r="J15" s="503">
        <v>89.933910784000005</v>
      </c>
      <c r="K15" s="35"/>
      <c r="L15" s="35"/>
      <c r="M15" s="35"/>
      <c r="N15" s="35"/>
      <c r="O15" s="35"/>
      <c r="P15" s="35"/>
      <c r="Q15" s="35"/>
      <c r="R15" s="35"/>
      <c r="S15" s="35"/>
      <c r="T15" s="459"/>
      <c r="U15" s="198">
        <f t="shared" si="3"/>
        <v>0</v>
      </c>
      <c r="V15" s="141" t="str">
        <f t="shared" si="4"/>
        <v>No</v>
      </c>
      <c r="W15" s="552" t="str">
        <f t="shared" si="5"/>
        <v>Yes</v>
      </c>
      <c r="Y15" s="390">
        <v>1</v>
      </c>
      <c r="Z15" s="391">
        <f t="shared" si="34"/>
        <v>0</v>
      </c>
      <c r="AB15" s="691">
        <v>1.3</v>
      </c>
      <c r="AC15" s="692">
        <f t="shared" si="6"/>
        <v>0</v>
      </c>
      <c r="AD15" s="462">
        <f>$H$15*K15</f>
        <v>0</v>
      </c>
      <c r="AE15" s="462">
        <f t="shared" ref="AE15:AM15" si="47">$H$15*L15</f>
        <v>0</v>
      </c>
      <c r="AF15" s="462">
        <f t="shared" si="47"/>
        <v>0</v>
      </c>
      <c r="AG15" s="462">
        <f t="shared" si="47"/>
        <v>0</v>
      </c>
      <c r="AH15" s="462">
        <f t="shared" si="47"/>
        <v>0</v>
      </c>
      <c r="AI15" s="462">
        <f t="shared" si="47"/>
        <v>0</v>
      </c>
      <c r="AJ15" s="462">
        <f t="shared" si="47"/>
        <v>0</v>
      </c>
      <c r="AK15" s="462">
        <f t="shared" si="47"/>
        <v>0</v>
      </c>
      <c r="AL15" s="462">
        <f t="shared" si="47"/>
        <v>0</v>
      </c>
      <c r="AM15" s="462">
        <f t="shared" si="47"/>
        <v>0</v>
      </c>
      <c r="AN15" s="691">
        <v>1</v>
      </c>
      <c r="AO15" s="463">
        <v>8</v>
      </c>
      <c r="AP15" s="464"/>
      <c r="AQ15" s="464"/>
      <c r="AR15" s="463">
        <v>1</v>
      </c>
      <c r="AS15" s="464">
        <v>1</v>
      </c>
      <c r="AT15" s="463">
        <v>2</v>
      </c>
      <c r="AU15" s="464"/>
      <c r="AV15" s="463"/>
      <c r="AW15" s="464"/>
      <c r="AX15" s="764"/>
      <c r="AY15" s="762"/>
      <c r="AZ15" s="764"/>
      <c r="BA15" s="1">
        <f t="shared" si="36"/>
        <v>0</v>
      </c>
      <c r="BB15" s="1">
        <f t="shared" si="37"/>
        <v>0</v>
      </c>
      <c r="BC15" s="1">
        <f t="shared" si="38"/>
        <v>0</v>
      </c>
      <c r="BD15" s="1">
        <f t="shared" si="39"/>
        <v>0</v>
      </c>
      <c r="BE15" s="1">
        <f t="shared" si="40"/>
        <v>0</v>
      </c>
      <c r="BF15" s="1">
        <f t="shared" si="41"/>
        <v>0</v>
      </c>
      <c r="BG15" s="1">
        <f t="shared" si="42"/>
        <v>0</v>
      </c>
      <c r="BH15" s="1">
        <f t="shared" si="43"/>
        <v>0</v>
      </c>
      <c r="BJ15" s="56">
        <f t="shared" si="44"/>
        <v>0</v>
      </c>
      <c r="BK15" s="56">
        <f t="shared" si="45"/>
        <v>0</v>
      </c>
      <c r="BL15" s="56"/>
      <c r="BM15" s="1">
        <f t="shared" si="18"/>
        <v>0</v>
      </c>
      <c r="BN15" s="1">
        <f t="shared" si="19"/>
        <v>0</v>
      </c>
      <c r="BO15" s="1">
        <f t="shared" si="20"/>
        <v>0</v>
      </c>
      <c r="BP15" s="1">
        <f t="shared" si="21"/>
        <v>0</v>
      </c>
      <c r="BQ15" s="1">
        <f t="shared" si="22"/>
        <v>0</v>
      </c>
      <c r="BR15" s="1">
        <f t="shared" si="23"/>
        <v>0</v>
      </c>
      <c r="BS15" s="1">
        <f t="shared" si="24"/>
        <v>0</v>
      </c>
      <c r="BT15" s="1">
        <f t="shared" si="25"/>
        <v>0</v>
      </c>
      <c r="BU15" s="1">
        <f t="shared" si="26"/>
        <v>0</v>
      </c>
      <c r="BV15" s="1">
        <f t="shared" si="27"/>
        <v>0</v>
      </c>
      <c r="BW15" s="1">
        <f t="shared" si="28"/>
        <v>0</v>
      </c>
      <c r="BX15" s="1">
        <f t="shared" si="29"/>
        <v>0</v>
      </c>
      <c r="BY15" s="1">
        <f t="shared" si="30"/>
        <v>0</v>
      </c>
      <c r="BZ15" s="1">
        <f t="shared" si="31"/>
        <v>0</v>
      </c>
      <c r="CA15" s="1">
        <f t="shared" si="32"/>
        <v>0</v>
      </c>
      <c r="CB15" s="1">
        <f t="shared" si="33"/>
        <v>0</v>
      </c>
    </row>
    <row r="16" spans="1:81" s="1" customFormat="1" ht="73.5" customHeight="1">
      <c r="A16" s="56"/>
      <c r="B16" s="749" t="s">
        <v>185</v>
      </c>
      <c r="C16" s="56"/>
      <c r="D16" s="411" t="s">
        <v>755</v>
      </c>
      <c r="E16" s="684"/>
      <c r="F16" s="474" t="s">
        <v>168</v>
      </c>
      <c r="G16" s="475" t="s">
        <v>192</v>
      </c>
      <c r="H16" s="472">
        <v>4</v>
      </c>
      <c r="I16" s="482" t="s">
        <v>1404</v>
      </c>
      <c r="J16" s="504">
        <v>139.807612672</v>
      </c>
      <c r="K16" s="458"/>
      <c r="L16" s="458"/>
      <c r="M16" s="458"/>
      <c r="N16" s="458"/>
      <c r="O16" s="458"/>
      <c r="P16" s="458"/>
      <c r="Q16" s="458"/>
      <c r="R16" s="458"/>
      <c r="S16" s="458"/>
      <c r="T16" s="458"/>
      <c r="U16" s="416">
        <f t="shared" si="3"/>
        <v>0</v>
      </c>
      <c r="V16" s="738" t="str">
        <f t="shared" si="4"/>
        <v>No</v>
      </c>
      <c r="W16" s="404" t="str">
        <f t="shared" si="5"/>
        <v>Yes</v>
      </c>
      <c r="Y16" s="390">
        <v>1</v>
      </c>
      <c r="Z16" s="391">
        <f t="shared" si="34"/>
        <v>0</v>
      </c>
      <c r="AB16" s="691">
        <v>2.9</v>
      </c>
      <c r="AC16" s="692">
        <f t="shared" si="6"/>
        <v>0</v>
      </c>
      <c r="AD16" s="462">
        <f>$H$16*K16</f>
        <v>0</v>
      </c>
      <c r="AE16" s="462">
        <f t="shared" ref="AE16:AM16" si="48">$H$16*L16</f>
        <v>0</v>
      </c>
      <c r="AF16" s="462">
        <f t="shared" si="48"/>
        <v>0</v>
      </c>
      <c r="AG16" s="462">
        <f t="shared" si="48"/>
        <v>0</v>
      </c>
      <c r="AH16" s="462">
        <f t="shared" si="48"/>
        <v>0</v>
      </c>
      <c r="AI16" s="462">
        <f t="shared" si="48"/>
        <v>0</v>
      </c>
      <c r="AJ16" s="462">
        <f t="shared" si="48"/>
        <v>0</v>
      </c>
      <c r="AK16" s="462">
        <f t="shared" si="48"/>
        <v>0</v>
      </c>
      <c r="AL16" s="462">
        <f t="shared" si="48"/>
        <v>0</v>
      </c>
      <c r="AM16" s="462">
        <f t="shared" si="48"/>
        <v>0</v>
      </c>
      <c r="AN16" s="691">
        <v>1</v>
      </c>
      <c r="AO16" s="463">
        <v>8</v>
      </c>
      <c r="AP16" s="464"/>
      <c r="AQ16" s="464"/>
      <c r="AR16" s="463"/>
      <c r="AS16" s="464"/>
      <c r="AT16" s="463"/>
      <c r="AU16" s="464">
        <v>4</v>
      </c>
      <c r="AV16" s="463">
        <v>4</v>
      </c>
      <c r="AW16" s="464"/>
      <c r="AX16" s="764"/>
      <c r="AY16" s="762"/>
      <c r="AZ16" s="764"/>
      <c r="BA16" s="1">
        <f t="shared" si="36"/>
        <v>0</v>
      </c>
      <c r="BB16" s="1">
        <f t="shared" si="37"/>
        <v>0</v>
      </c>
      <c r="BC16" s="1">
        <f t="shared" si="38"/>
        <v>0</v>
      </c>
      <c r="BD16" s="1">
        <f t="shared" si="39"/>
        <v>0</v>
      </c>
      <c r="BE16" s="1">
        <f t="shared" si="40"/>
        <v>0</v>
      </c>
      <c r="BF16" s="1">
        <f t="shared" si="41"/>
        <v>0</v>
      </c>
      <c r="BG16" s="1">
        <f t="shared" si="42"/>
        <v>0</v>
      </c>
      <c r="BH16" s="1">
        <f t="shared" si="43"/>
        <v>0</v>
      </c>
      <c r="BJ16" s="56">
        <f t="shared" si="44"/>
        <v>0</v>
      </c>
      <c r="BK16" s="56">
        <f t="shared" si="45"/>
        <v>0</v>
      </c>
      <c r="BL16" s="56"/>
      <c r="BM16" s="1">
        <f t="shared" si="18"/>
        <v>0</v>
      </c>
      <c r="BN16" s="1">
        <f t="shared" si="19"/>
        <v>0</v>
      </c>
      <c r="BO16" s="1">
        <f t="shared" si="20"/>
        <v>0</v>
      </c>
      <c r="BP16" s="1">
        <f t="shared" si="21"/>
        <v>0</v>
      </c>
      <c r="BQ16" s="1">
        <f t="shared" si="22"/>
        <v>0</v>
      </c>
      <c r="BR16" s="1">
        <f t="shared" si="23"/>
        <v>0</v>
      </c>
      <c r="BS16" s="1">
        <f t="shared" si="24"/>
        <v>0</v>
      </c>
      <c r="BT16" s="1">
        <f t="shared" si="25"/>
        <v>0</v>
      </c>
      <c r="BU16" s="1">
        <f t="shared" si="26"/>
        <v>0</v>
      </c>
      <c r="BV16" s="1">
        <f t="shared" si="27"/>
        <v>0</v>
      </c>
      <c r="BW16" s="1">
        <f t="shared" si="28"/>
        <v>0</v>
      </c>
      <c r="BX16" s="1">
        <f t="shared" si="29"/>
        <v>0</v>
      </c>
      <c r="BY16" s="1">
        <f t="shared" si="30"/>
        <v>0</v>
      </c>
      <c r="BZ16" s="1">
        <f t="shared" si="31"/>
        <v>0</v>
      </c>
      <c r="CA16" s="1">
        <f t="shared" si="32"/>
        <v>0</v>
      </c>
      <c r="CB16" s="1">
        <f t="shared" si="33"/>
        <v>0</v>
      </c>
    </row>
    <row r="17" spans="1:80" s="1" customFormat="1" ht="73.2" customHeight="1">
      <c r="A17" s="56"/>
      <c r="B17" s="749" t="s">
        <v>185</v>
      </c>
      <c r="C17" s="56"/>
      <c r="D17" s="334" t="s">
        <v>756</v>
      </c>
      <c r="E17" s="685"/>
      <c r="F17" s="478" t="s">
        <v>168</v>
      </c>
      <c r="G17" s="480" t="s">
        <v>192</v>
      </c>
      <c r="H17" s="477">
        <v>3</v>
      </c>
      <c r="I17" s="481" t="s">
        <v>1404</v>
      </c>
      <c r="J17" s="503">
        <v>108.10281062400001</v>
      </c>
      <c r="K17" s="35"/>
      <c r="L17" s="35"/>
      <c r="M17" s="459"/>
      <c r="N17" s="459"/>
      <c r="O17" s="459"/>
      <c r="P17" s="459"/>
      <c r="Q17" s="459"/>
      <c r="R17" s="459"/>
      <c r="S17" s="459"/>
      <c r="T17" s="459"/>
      <c r="U17" s="198">
        <f t="shared" si="3"/>
        <v>0</v>
      </c>
      <c r="V17" s="141" t="str">
        <f t="shared" si="4"/>
        <v>No</v>
      </c>
      <c r="W17" s="552" t="str">
        <f t="shared" si="5"/>
        <v>Yes</v>
      </c>
      <c r="Y17" s="390">
        <v>1</v>
      </c>
      <c r="Z17" s="391">
        <f t="shared" si="34"/>
        <v>0</v>
      </c>
      <c r="AB17" s="691">
        <v>1.8</v>
      </c>
      <c r="AC17" s="692">
        <f t="shared" si="6"/>
        <v>0</v>
      </c>
      <c r="AD17" s="462">
        <f>$H$17*K17</f>
        <v>0</v>
      </c>
      <c r="AE17" s="462">
        <f t="shared" ref="AE17:AM17" si="49">$H$17*L17</f>
        <v>0</v>
      </c>
      <c r="AF17" s="462">
        <f t="shared" si="49"/>
        <v>0</v>
      </c>
      <c r="AG17" s="462">
        <f t="shared" si="49"/>
        <v>0</v>
      </c>
      <c r="AH17" s="462">
        <f t="shared" si="49"/>
        <v>0</v>
      </c>
      <c r="AI17" s="462">
        <f t="shared" si="49"/>
        <v>0</v>
      </c>
      <c r="AJ17" s="462">
        <f t="shared" si="49"/>
        <v>0</v>
      </c>
      <c r="AK17" s="462">
        <f t="shared" si="49"/>
        <v>0</v>
      </c>
      <c r="AL17" s="462">
        <f t="shared" si="49"/>
        <v>0</v>
      </c>
      <c r="AM17" s="462">
        <f t="shared" si="49"/>
        <v>0</v>
      </c>
      <c r="AN17" s="691">
        <v>1</v>
      </c>
      <c r="AO17" s="463">
        <v>8</v>
      </c>
      <c r="AP17" s="464"/>
      <c r="AQ17" s="464"/>
      <c r="AR17" s="463"/>
      <c r="AS17" s="464"/>
      <c r="AT17" s="463">
        <v>1</v>
      </c>
      <c r="AU17" s="464"/>
      <c r="AV17" s="463">
        <v>2</v>
      </c>
      <c r="AW17" s="464"/>
      <c r="AX17" s="764"/>
      <c r="AY17" s="762"/>
      <c r="AZ17" s="764"/>
      <c r="BA17" s="1">
        <f t="shared" si="36"/>
        <v>0</v>
      </c>
      <c r="BB17" s="1">
        <f t="shared" si="37"/>
        <v>0</v>
      </c>
      <c r="BC17" s="1">
        <f t="shared" si="38"/>
        <v>0</v>
      </c>
      <c r="BD17" s="1">
        <f t="shared" si="39"/>
        <v>0</v>
      </c>
      <c r="BE17" s="1">
        <f t="shared" si="40"/>
        <v>0</v>
      </c>
      <c r="BF17" s="1">
        <f t="shared" si="41"/>
        <v>0</v>
      </c>
      <c r="BG17" s="1">
        <f t="shared" si="42"/>
        <v>0</v>
      </c>
      <c r="BH17" s="1">
        <f t="shared" si="43"/>
        <v>0</v>
      </c>
      <c r="BJ17" s="56">
        <f t="shared" si="44"/>
        <v>0</v>
      </c>
      <c r="BK17" s="56">
        <f t="shared" si="45"/>
        <v>0</v>
      </c>
      <c r="BL17" s="56"/>
      <c r="BM17" s="1">
        <f t="shared" si="18"/>
        <v>0</v>
      </c>
      <c r="BN17" s="1">
        <f t="shared" si="19"/>
        <v>0</v>
      </c>
      <c r="BO17" s="1">
        <f t="shared" si="20"/>
        <v>0</v>
      </c>
      <c r="BP17" s="1">
        <f t="shared" si="21"/>
        <v>0</v>
      </c>
      <c r="BQ17" s="1">
        <f t="shared" si="22"/>
        <v>0</v>
      </c>
      <c r="BR17" s="1">
        <f t="shared" si="23"/>
        <v>0</v>
      </c>
      <c r="BS17" s="1">
        <f t="shared" si="24"/>
        <v>0</v>
      </c>
      <c r="BT17" s="1">
        <f t="shared" si="25"/>
        <v>0</v>
      </c>
      <c r="BU17" s="1">
        <f t="shared" si="26"/>
        <v>0</v>
      </c>
      <c r="BV17" s="1">
        <f t="shared" si="27"/>
        <v>0</v>
      </c>
      <c r="BW17" s="1">
        <f t="shared" si="28"/>
        <v>0</v>
      </c>
      <c r="BX17" s="1">
        <f t="shared" si="29"/>
        <v>0</v>
      </c>
      <c r="BY17" s="1">
        <f t="shared" si="30"/>
        <v>0</v>
      </c>
      <c r="BZ17" s="1">
        <f t="shared" si="31"/>
        <v>0</v>
      </c>
      <c r="CA17" s="1">
        <f t="shared" si="32"/>
        <v>0</v>
      </c>
      <c r="CB17" s="1">
        <f t="shared" si="33"/>
        <v>0</v>
      </c>
    </row>
    <row r="18" spans="1:80" s="1" customFormat="1" ht="73.5" customHeight="1">
      <c r="A18" s="56"/>
      <c r="B18" s="749" t="s">
        <v>185</v>
      </c>
      <c r="C18" s="56"/>
      <c r="D18" s="411" t="s">
        <v>757</v>
      </c>
      <c r="E18" s="684"/>
      <c r="F18" s="474" t="s">
        <v>168</v>
      </c>
      <c r="G18" s="475" t="s">
        <v>192</v>
      </c>
      <c r="H18" s="472">
        <v>2</v>
      </c>
      <c r="I18" s="482" t="s">
        <v>1404</v>
      </c>
      <c r="J18" s="504">
        <v>130.01381683200003</v>
      </c>
      <c r="K18" s="324"/>
      <c r="L18" s="324"/>
      <c r="M18" s="324"/>
      <c r="N18" s="324"/>
      <c r="O18" s="324"/>
      <c r="P18" s="324"/>
      <c r="Q18" s="324"/>
      <c r="R18" s="324"/>
      <c r="S18" s="458"/>
      <c r="T18" s="458"/>
      <c r="U18" s="416">
        <f t="shared" si="3"/>
        <v>0</v>
      </c>
      <c r="V18" s="738" t="str">
        <f t="shared" si="4"/>
        <v>No</v>
      </c>
      <c r="W18" s="404" t="str">
        <f t="shared" si="5"/>
        <v>Yes</v>
      </c>
      <c r="Y18" s="390">
        <v>1</v>
      </c>
      <c r="Z18" s="391">
        <f t="shared" si="34"/>
        <v>0</v>
      </c>
      <c r="AB18" s="691">
        <v>2.4</v>
      </c>
      <c r="AC18" s="692">
        <f t="shared" si="6"/>
        <v>0</v>
      </c>
      <c r="AD18" s="462">
        <f>$H$18*K18</f>
        <v>0</v>
      </c>
      <c r="AE18" s="462">
        <f t="shared" ref="AE18:AM18" si="50">$H$18*L18</f>
        <v>0</v>
      </c>
      <c r="AF18" s="462">
        <f t="shared" si="50"/>
        <v>0</v>
      </c>
      <c r="AG18" s="462">
        <f t="shared" si="50"/>
        <v>0</v>
      </c>
      <c r="AH18" s="462">
        <f t="shared" si="50"/>
        <v>0</v>
      </c>
      <c r="AI18" s="462">
        <f t="shared" si="50"/>
        <v>0</v>
      </c>
      <c r="AJ18" s="462">
        <f t="shared" si="50"/>
        <v>0</v>
      </c>
      <c r="AK18" s="462">
        <f t="shared" si="50"/>
        <v>0</v>
      </c>
      <c r="AL18" s="462">
        <f t="shared" si="50"/>
        <v>0</v>
      </c>
      <c r="AM18" s="462">
        <f t="shared" si="50"/>
        <v>0</v>
      </c>
      <c r="AN18" s="691">
        <v>1</v>
      </c>
      <c r="AO18" s="463">
        <v>6</v>
      </c>
      <c r="AP18" s="464"/>
      <c r="AQ18" s="464"/>
      <c r="AR18" s="463"/>
      <c r="AS18" s="464"/>
      <c r="AT18" s="463"/>
      <c r="AU18" s="464"/>
      <c r="AV18" s="463">
        <v>1</v>
      </c>
      <c r="AW18" s="464">
        <v>1</v>
      </c>
      <c r="AX18" s="764"/>
      <c r="AY18" s="762"/>
      <c r="AZ18" s="764"/>
      <c r="BA18" s="1">
        <f t="shared" si="36"/>
        <v>0</v>
      </c>
      <c r="BB18" s="1">
        <f t="shared" si="37"/>
        <v>0</v>
      </c>
      <c r="BC18" s="1">
        <f t="shared" si="38"/>
        <v>0</v>
      </c>
      <c r="BD18" s="1">
        <f t="shared" si="39"/>
        <v>0</v>
      </c>
      <c r="BE18" s="1">
        <f t="shared" si="40"/>
        <v>0</v>
      </c>
      <c r="BF18" s="1">
        <f t="shared" si="41"/>
        <v>0</v>
      </c>
      <c r="BG18" s="1">
        <f t="shared" si="42"/>
        <v>0</v>
      </c>
      <c r="BH18" s="1">
        <f t="shared" si="43"/>
        <v>0</v>
      </c>
      <c r="BJ18" s="56">
        <f t="shared" si="44"/>
        <v>0</v>
      </c>
      <c r="BK18" s="56">
        <f t="shared" si="45"/>
        <v>0</v>
      </c>
      <c r="BL18" s="56"/>
      <c r="BM18" s="1">
        <f t="shared" si="18"/>
        <v>0</v>
      </c>
      <c r="BN18" s="1">
        <f t="shared" si="19"/>
        <v>0</v>
      </c>
      <c r="BO18" s="1">
        <f t="shared" si="20"/>
        <v>0</v>
      </c>
      <c r="BP18" s="1">
        <f t="shared" si="21"/>
        <v>0</v>
      </c>
      <c r="BQ18" s="1">
        <f t="shared" si="22"/>
        <v>0</v>
      </c>
      <c r="BR18" s="1">
        <f t="shared" si="23"/>
        <v>0</v>
      </c>
      <c r="BS18" s="1">
        <f t="shared" si="24"/>
        <v>0</v>
      </c>
      <c r="BT18" s="1">
        <f t="shared" si="25"/>
        <v>0</v>
      </c>
      <c r="BU18" s="1">
        <f t="shared" si="26"/>
        <v>0</v>
      </c>
      <c r="BV18" s="1">
        <f t="shared" si="27"/>
        <v>0</v>
      </c>
      <c r="BW18" s="1">
        <f t="shared" si="28"/>
        <v>0</v>
      </c>
      <c r="BX18" s="1">
        <f t="shared" si="29"/>
        <v>0</v>
      </c>
      <c r="BY18" s="1">
        <f t="shared" si="30"/>
        <v>0</v>
      </c>
      <c r="BZ18" s="1">
        <f t="shared" si="31"/>
        <v>0</v>
      </c>
      <c r="CA18" s="1">
        <f t="shared" si="32"/>
        <v>0</v>
      </c>
      <c r="CB18" s="1">
        <f t="shared" si="33"/>
        <v>0</v>
      </c>
    </row>
    <row r="19" spans="1:80" s="1" customFormat="1" ht="73.5" customHeight="1">
      <c r="A19" s="56"/>
      <c r="B19" s="749" t="s">
        <v>185</v>
      </c>
      <c r="C19" s="56"/>
      <c r="D19" s="334" t="s">
        <v>758</v>
      </c>
      <c r="E19" s="685"/>
      <c r="F19" s="478" t="s">
        <v>186</v>
      </c>
      <c r="G19" s="480" t="s">
        <v>192</v>
      </c>
      <c r="H19" s="477">
        <v>1</v>
      </c>
      <c r="I19" s="481" t="s">
        <v>1404</v>
      </c>
      <c r="J19" s="503">
        <v>127.60113164800003</v>
      </c>
      <c r="K19" s="35"/>
      <c r="L19" s="35"/>
      <c r="M19" s="35"/>
      <c r="N19" s="35"/>
      <c r="O19" s="35"/>
      <c r="P19" s="35"/>
      <c r="Q19" s="35"/>
      <c r="R19" s="35"/>
      <c r="S19" s="35"/>
      <c r="T19" s="459"/>
      <c r="U19" s="198">
        <f t="shared" si="3"/>
        <v>0</v>
      </c>
      <c r="V19" s="141" t="str">
        <f t="shared" si="4"/>
        <v>No</v>
      </c>
      <c r="W19" s="552" t="str">
        <f t="shared" si="5"/>
        <v>Yes</v>
      </c>
      <c r="Y19" s="390">
        <v>1</v>
      </c>
      <c r="Z19" s="391">
        <f t="shared" si="34"/>
        <v>0</v>
      </c>
      <c r="AB19" s="691">
        <v>2.35</v>
      </c>
      <c r="AC19" s="692">
        <f t="shared" si="6"/>
        <v>0</v>
      </c>
      <c r="AD19" s="462">
        <f>$H$19*K19</f>
        <v>0</v>
      </c>
      <c r="AE19" s="462">
        <f t="shared" ref="AE19:AM19" si="51">$H$19*L19</f>
        <v>0</v>
      </c>
      <c r="AF19" s="462">
        <f t="shared" si="51"/>
        <v>0</v>
      </c>
      <c r="AG19" s="462">
        <f t="shared" si="51"/>
        <v>0</v>
      </c>
      <c r="AH19" s="462">
        <f t="shared" si="51"/>
        <v>0</v>
      </c>
      <c r="AI19" s="462">
        <f t="shared" si="51"/>
        <v>0</v>
      </c>
      <c r="AJ19" s="462">
        <f t="shared" si="51"/>
        <v>0</v>
      </c>
      <c r="AK19" s="462">
        <f t="shared" si="51"/>
        <v>0</v>
      </c>
      <c r="AL19" s="462">
        <f t="shared" si="51"/>
        <v>0</v>
      </c>
      <c r="AM19" s="462">
        <f t="shared" si="51"/>
        <v>0</v>
      </c>
      <c r="AN19" s="691">
        <v>1</v>
      </c>
      <c r="AO19" s="463">
        <v>4</v>
      </c>
      <c r="AP19" s="464"/>
      <c r="AQ19" s="464"/>
      <c r="AR19" s="463"/>
      <c r="AS19" s="464"/>
      <c r="AT19" s="463"/>
      <c r="AU19" s="464"/>
      <c r="AV19" s="463"/>
      <c r="AW19" s="464"/>
      <c r="AX19" s="764"/>
      <c r="AY19" s="762"/>
      <c r="AZ19" s="764">
        <v>1</v>
      </c>
      <c r="BA19" s="1">
        <f t="shared" si="36"/>
        <v>0</v>
      </c>
      <c r="BB19" s="1">
        <f t="shared" si="37"/>
        <v>0</v>
      </c>
      <c r="BC19" s="1">
        <f t="shared" si="38"/>
        <v>0</v>
      </c>
      <c r="BD19" s="1">
        <f t="shared" si="39"/>
        <v>0</v>
      </c>
      <c r="BE19" s="1">
        <f t="shared" si="40"/>
        <v>0</v>
      </c>
      <c r="BF19" s="1">
        <f t="shared" si="41"/>
        <v>0</v>
      </c>
      <c r="BG19" s="1">
        <f t="shared" si="42"/>
        <v>0</v>
      </c>
      <c r="BH19" s="1">
        <f t="shared" si="43"/>
        <v>0</v>
      </c>
      <c r="BJ19" s="56">
        <f t="shared" si="44"/>
        <v>0</v>
      </c>
      <c r="BK19" s="56">
        <f t="shared" si="45"/>
        <v>0</v>
      </c>
      <c r="BL19" s="56"/>
      <c r="BM19" s="1">
        <f t="shared" si="18"/>
        <v>0</v>
      </c>
      <c r="BN19" s="1">
        <f t="shared" si="19"/>
        <v>0</v>
      </c>
      <c r="BO19" s="1">
        <f t="shared" si="20"/>
        <v>0</v>
      </c>
      <c r="BP19" s="1">
        <f t="shared" si="21"/>
        <v>0</v>
      </c>
      <c r="BQ19" s="1">
        <f t="shared" si="22"/>
        <v>0</v>
      </c>
      <c r="BR19" s="1">
        <f t="shared" si="23"/>
        <v>0</v>
      </c>
      <c r="BS19" s="1">
        <f t="shared" si="24"/>
        <v>0</v>
      </c>
      <c r="BT19" s="1">
        <f t="shared" si="25"/>
        <v>0</v>
      </c>
      <c r="BU19" s="1">
        <f t="shared" si="26"/>
        <v>0</v>
      </c>
      <c r="BV19" s="1">
        <f t="shared" si="27"/>
        <v>0</v>
      </c>
      <c r="BW19" s="1">
        <f t="shared" si="28"/>
        <v>0</v>
      </c>
      <c r="BX19" s="1">
        <f t="shared" si="29"/>
        <v>0</v>
      </c>
      <c r="BY19" s="1">
        <f t="shared" si="30"/>
        <v>0</v>
      </c>
      <c r="BZ19" s="1">
        <f t="shared" si="31"/>
        <v>0</v>
      </c>
      <c r="CA19" s="1">
        <f t="shared" si="32"/>
        <v>0</v>
      </c>
      <c r="CB19" s="1">
        <f t="shared" si="33"/>
        <v>0</v>
      </c>
    </row>
    <row r="20" spans="1:80" s="1" customFormat="1" ht="73.2" customHeight="1">
      <c r="A20" s="56"/>
      <c r="B20" s="749" t="s">
        <v>185</v>
      </c>
      <c r="C20" s="56"/>
      <c r="D20" s="411" t="s">
        <v>759</v>
      </c>
      <c r="E20" s="684"/>
      <c r="F20" s="473" t="s">
        <v>186</v>
      </c>
      <c r="G20" s="475" t="s">
        <v>192</v>
      </c>
      <c r="H20" s="472">
        <v>1</v>
      </c>
      <c r="I20" s="482" t="s">
        <v>1404</v>
      </c>
      <c r="J20" s="504">
        <v>107.019546624</v>
      </c>
      <c r="K20" s="324"/>
      <c r="L20" s="324"/>
      <c r="M20" s="458"/>
      <c r="N20" s="458"/>
      <c r="O20" s="458"/>
      <c r="P20" s="458"/>
      <c r="Q20" s="458"/>
      <c r="R20" s="458"/>
      <c r="S20" s="458"/>
      <c r="T20" s="458"/>
      <c r="U20" s="416">
        <f t="shared" si="3"/>
        <v>0</v>
      </c>
      <c r="V20" s="738" t="str">
        <f t="shared" si="4"/>
        <v>No</v>
      </c>
      <c r="W20" s="404" t="str">
        <f t="shared" si="5"/>
        <v>Yes</v>
      </c>
      <c r="Y20" s="390">
        <v>1</v>
      </c>
      <c r="Z20" s="391">
        <f t="shared" si="34"/>
        <v>0</v>
      </c>
      <c r="AB20" s="691">
        <v>1.8</v>
      </c>
      <c r="AC20" s="692">
        <f t="shared" si="6"/>
        <v>0</v>
      </c>
      <c r="AD20" s="462">
        <f>$H$20*K20</f>
        <v>0</v>
      </c>
      <c r="AE20" s="462">
        <f t="shared" ref="AE20:AM20" si="52">$H$20*L20</f>
        <v>0</v>
      </c>
      <c r="AF20" s="462">
        <f t="shared" si="52"/>
        <v>0</v>
      </c>
      <c r="AG20" s="462">
        <f t="shared" si="52"/>
        <v>0</v>
      </c>
      <c r="AH20" s="462">
        <f t="shared" si="52"/>
        <v>0</v>
      </c>
      <c r="AI20" s="462">
        <f t="shared" si="52"/>
        <v>0</v>
      </c>
      <c r="AJ20" s="462">
        <f t="shared" si="52"/>
        <v>0</v>
      </c>
      <c r="AK20" s="462">
        <f t="shared" si="52"/>
        <v>0</v>
      </c>
      <c r="AL20" s="462">
        <f t="shared" si="52"/>
        <v>0</v>
      </c>
      <c r="AM20" s="462">
        <f t="shared" si="52"/>
        <v>0</v>
      </c>
      <c r="AN20" s="691">
        <v>1</v>
      </c>
      <c r="AO20" s="463">
        <v>4</v>
      </c>
      <c r="AP20" s="464"/>
      <c r="AQ20" s="464"/>
      <c r="AR20" s="463"/>
      <c r="AS20" s="464"/>
      <c r="AT20" s="463"/>
      <c r="AU20" s="464"/>
      <c r="AV20" s="463"/>
      <c r="AW20" s="464"/>
      <c r="AX20" s="764"/>
      <c r="AY20" s="762"/>
      <c r="AZ20" s="764">
        <v>1</v>
      </c>
      <c r="BA20" s="1">
        <f t="shared" si="36"/>
        <v>0</v>
      </c>
      <c r="BB20" s="1">
        <f t="shared" si="37"/>
        <v>0</v>
      </c>
      <c r="BC20" s="1">
        <f t="shared" si="38"/>
        <v>0</v>
      </c>
      <c r="BD20" s="1">
        <f t="shared" si="39"/>
        <v>0</v>
      </c>
      <c r="BE20" s="1">
        <f t="shared" si="40"/>
        <v>0</v>
      </c>
      <c r="BF20" s="1">
        <f t="shared" si="41"/>
        <v>0</v>
      </c>
      <c r="BG20" s="1">
        <f t="shared" si="42"/>
        <v>0</v>
      </c>
      <c r="BH20" s="1">
        <f t="shared" si="43"/>
        <v>0</v>
      </c>
      <c r="BJ20" s="56">
        <f t="shared" si="44"/>
        <v>0</v>
      </c>
      <c r="BK20" s="56">
        <f t="shared" si="45"/>
        <v>0</v>
      </c>
      <c r="BL20" s="56"/>
      <c r="BM20" s="1">
        <f t="shared" si="18"/>
        <v>0</v>
      </c>
      <c r="BN20" s="1">
        <f t="shared" si="19"/>
        <v>0</v>
      </c>
      <c r="BO20" s="1">
        <f t="shared" si="20"/>
        <v>0</v>
      </c>
      <c r="BP20" s="1">
        <f t="shared" si="21"/>
        <v>0</v>
      </c>
      <c r="BQ20" s="1">
        <f t="shared" si="22"/>
        <v>0</v>
      </c>
      <c r="BR20" s="1">
        <f t="shared" si="23"/>
        <v>0</v>
      </c>
      <c r="BS20" s="1">
        <f t="shared" si="24"/>
        <v>0</v>
      </c>
      <c r="BT20" s="1">
        <f t="shared" si="25"/>
        <v>0</v>
      </c>
      <c r="BU20" s="1">
        <f t="shared" si="26"/>
        <v>0</v>
      </c>
      <c r="BV20" s="1">
        <f t="shared" si="27"/>
        <v>0</v>
      </c>
      <c r="BW20" s="1">
        <f t="shared" si="28"/>
        <v>0</v>
      </c>
      <c r="BX20" s="1">
        <f t="shared" si="29"/>
        <v>0</v>
      </c>
      <c r="BY20" s="1">
        <f t="shared" si="30"/>
        <v>0</v>
      </c>
      <c r="BZ20" s="1">
        <f t="shared" si="31"/>
        <v>0</v>
      </c>
      <c r="CA20" s="1">
        <f t="shared" si="32"/>
        <v>0</v>
      </c>
      <c r="CB20" s="1">
        <f t="shared" si="33"/>
        <v>0</v>
      </c>
    </row>
    <row r="21" spans="1:80" s="1" customFormat="1" ht="73.5" customHeight="1">
      <c r="A21" s="56"/>
      <c r="B21" s="749" t="s">
        <v>185</v>
      </c>
      <c r="C21" s="56"/>
      <c r="D21" s="334" t="s">
        <v>760</v>
      </c>
      <c r="E21" s="685"/>
      <c r="F21" s="479" t="s">
        <v>186</v>
      </c>
      <c r="G21" s="480" t="s">
        <v>193</v>
      </c>
      <c r="H21" s="477">
        <v>1</v>
      </c>
      <c r="I21" s="481" t="s">
        <v>1404</v>
      </c>
      <c r="J21" s="503">
        <v>136.956397568</v>
      </c>
      <c r="K21" s="35"/>
      <c r="L21" s="35"/>
      <c r="M21" s="35"/>
      <c r="N21" s="35"/>
      <c r="O21" s="35"/>
      <c r="P21" s="35"/>
      <c r="Q21" s="35"/>
      <c r="R21" s="35"/>
      <c r="S21" s="459"/>
      <c r="T21" s="459"/>
      <c r="U21" s="198">
        <f t="shared" si="3"/>
        <v>0</v>
      </c>
      <c r="V21" s="141" t="str">
        <f t="shared" si="4"/>
        <v>No</v>
      </c>
      <c r="W21" s="552" t="str">
        <f t="shared" si="5"/>
        <v>Yes</v>
      </c>
      <c r="Y21" s="390">
        <v>1</v>
      </c>
      <c r="Z21" s="391">
        <f t="shared" si="34"/>
        <v>0</v>
      </c>
      <c r="AB21" s="691">
        <v>2.6</v>
      </c>
      <c r="AC21" s="692">
        <f t="shared" si="6"/>
        <v>0</v>
      </c>
      <c r="AD21" s="462">
        <f>$H$21*K21</f>
        <v>0</v>
      </c>
      <c r="AE21" s="462">
        <f t="shared" ref="AE21:AM21" si="53">$H$21*L21</f>
        <v>0</v>
      </c>
      <c r="AF21" s="462">
        <f t="shared" si="53"/>
        <v>0</v>
      </c>
      <c r="AG21" s="462">
        <f t="shared" si="53"/>
        <v>0</v>
      </c>
      <c r="AH21" s="462">
        <f t="shared" si="53"/>
        <v>0</v>
      </c>
      <c r="AI21" s="462">
        <f t="shared" si="53"/>
        <v>0</v>
      </c>
      <c r="AJ21" s="462">
        <f t="shared" si="53"/>
        <v>0</v>
      </c>
      <c r="AK21" s="462">
        <f t="shared" si="53"/>
        <v>0</v>
      </c>
      <c r="AL21" s="462">
        <f t="shared" si="53"/>
        <v>0</v>
      </c>
      <c r="AM21" s="462">
        <f t="shared" si="53"/>
        <v>0</v>
      </c>
      <c r="AN21" s="691">
        <v>1</v>
      </c>
      <c r="AO21" s="463">
        <v>5</v>
      </c>
      <c r="AP21" s="464"/>
      <c r="AQ21" s="464"/>
      <c r="AR21" s="463"/>
      <c r="AS21" s="464"/>
      <c r="AT21" s="463"/>
      <c r="AU21" s="464"/>
      <c r="AV21" s="463"/>
      <c r="AW21" s="464">
        <v>1</v>
      </c>
      <c r="AX21" s="764"/>
      <c r="AY21" s="762"/>
      <c r="AZ21" s="764"/>
      <c r="BA21" s="1">
        <f t="shared" si="36"/>
        <v>0</v>
      </c>
      <c r="BB21" s="1">
        <f t="shared" si="37"/>
        <v>0</v>
      </c>
      <c r="BC21" s="1">
        <f t="shared" si="38"/>
        <v>0</v>
      </c>
      <c r="BD21" s="1">
        <f t="shared" si="39"/>
        <v>0</v>
      </c>
      <c r="BE21" s="1">
        <f t="shared" si="40"/>
        <v>0</v>
      </c>
      <c r="BF21" s="1">
        <f t="shared" si="41"/>
        <v>0</v>
      </c>
      <c r="BG21" s="1">
        <f t="shared" si="42"/>
        <v>0</v>
      </c>
      <c r="BH21" s="1">
        <f t="shared" si="43"/>
        <v>0</v>
      </c>
      <c r="BJ21" s="56">
        <f t="shared" si="44"/>
        <v>0</v>
      </c>
      <c r="BK21" s="56">
        <f t="shared" si="45"/>
        <v>0</v>
      </c>
      <c r="BL21" s="56"/>
      <c r="BM21" s="1">
        <f t="shared" si="18"/>
        <v>0</v>
      </c>
      <c r="BN21" s="1">
        <f t="shared" si="19"/>
        <v>0</v>
      </c>
      <c r="BO21" s="1">
        <f t="shared" si="20"/>
        <v>0</v>
      </c>
      <c r="BP21" s="1">
        <f t="shared" si="21"/>
        <v>0</v>
      </c>
      <c r="BQ21" s="1">
        <f t="shared" si="22"/>
        <v>0</v>
      </c>
      <c r="BR21" s="1">
        <f t="shared" si="23"/>
        <v>0</v>
      </c>
      <c r="BS21" s="1">
        <f t="shared" si="24"/>
        <v>0</v>
      </c>
      <c r="BT21" s="1">
        <f t="shared" si="25"/>
        <v>0</v>
      </c>
      <c r="BU21" s="1">
        <f t="shared" si="26"/>
        <v>0</v>
      </c>
      <c r="BV21" s="1">
        <f t="shared" si="27"/>
        <v>0</v>
      </c>
      <c r="BW21" s="1">
        <f t="shared" si="28"/>
        <v>0</v>
      </c>
      <c r="BX21" s="1">
        <f t="shared" si="29"/>
        <v>0</v>
      </c>
      <c r="BY21" s="1">
        <f t="shared" si="30"/>
        <v>0</v>
      </c>
      <c r="BZ21" s="1">
        <f t="shared" si="31"/>
        <v>0</v>
      </c>
      <c r="CA21" s="1">
        <f t="shared" si="32"/>
        <v>0</v>
      </c>
      <c r="CB21" s="1">
        <f t="shared" si="33"/>
        <v>0</v>
      </c>
    </row>
    <row r="22" spans="1:80" s="1" customFormat="1" ht="73.5" customHeight="1">
      <c r="A22" s="56"/>
      <c r="B22" s="749" t="s">
        <v>185</v>
      </c>
      <c r="C22" s="56"/>
      <c r="D22" s="411" t="s">
        <v>761</v>
      </c>
      <c r="E22" s="684"/>
      <c r="F22" s="474" t="s">
        <v>168</v>
      </c>
      <c r="G22" s="475" t="s">
        <v>193</v>
      </c>
      <c r="H22" s="472">
        <v>1</v>
      </c>
      <c r="I22" s="482" t="s">
        <v>1404</v>
      </c>
      <c r="J22" s="504">
        <v>92.051121152000007</v>
      </c>
      <c r="K22" s="324"/>
      <c r="L22" s="324"/>
      <c r="M22" s="324"/>
      <c r="N22" s="324"/>
      <c r="O22" s="324"/>
      <c r="P22" s="324"/>
      <c r="Q22" s="324"/>
      <c r="R22" s="324"/>
      <c r="S22" s="324"/>
      <c r="T22" s="458"/>
      <c r="U22" s="416">
        <f t="shared" si="3"/>
        <v>0</v>
      </c>
      <c r="V22" s="738" t="str">
        <f t="shared" si="4"/>
        <v>No</v>
      </c>
      <c r="W22" s="404" t="str">
        <f t="shared" si="5"/>
        <v>Yes</v>
      </c>
      <c r="Y22" s="390">
        <v>1</v>
      </c>
      <c r="Z22" s="391">
        <f t="shared" si="34"/>
        <v>0</v>
      </c>
      <c r="AB22" s="691">
        <v>1.4</v>
      </c>
      <c r="AC22" s="692">
        <f t="shared" si="6"/>
        <v>0</v>
      </c>
      <c r="AD22" s="462">
        <f>$H$22*K22</f>
        <v>0</v>
      </c>
      <c r="AE22" s="462">
        <f t="shared" ref="AE22:AM22" si="54">$H$22*L22</f>
        <v>0</v>
      </c>
      <c r="AF22" s="462">
        <f t="shared" si="54"/>
        <v>0</v>
      </c>
      <c r="AG22" s="462">
        <f t="shared" si="54"/>
        <v>0</v>
      </c>
      <c r="AH22" s="462">
        <f t="shared" si="54"/>
        <v>0</v>
      </c>
      <c r="AI22" s="462">
        <f t="shared" si="54"/>
        <v>0</v>
      </c>
      <c r="AJ22" s="462">
        <f t="shared" si="54"/>
        <v>0</v>
      </c>
      <c r="AK22" s="462">
        <f t="shared" si="54"/>
        <v>0</v>
      </c>
      <c r="AL22" s="462">
        <f t="shared" si="54"/>
        <v>0</v>
      </c>
      <c r="AM22" s="462">
        <f t="shared" si="54"/>
        <v>0</v>
      </c>
      <c r="AN22" s="691">
        <v>1</v>
      </c>
      <c r="AO22" s="463">
        <v>4</v>
      </c>
      <c r="AP22" s="464"/>
      <c r="AQ22" s="464"/>
      <c r="AR22" s="463"/>
      <c r="AS22" s="464"/>
      <c r="AT22" s="463"/>
      <c r="AU22" s="464">
        <v>1</v>
      </c>
      <c r="AV22" s="463"/>
      <c r="AW22" s="464"/>
      <c r="AX22" s="764"/>
      <c r="AY22" s="762"/>
      <c r="AZ22" s="764"/>
      <c r="BA22" s="1">
        <f t="shared" si="36"/>
        <v>0</v>
      </c>
      <c r="BB22" s="1">
        <f t="shared" si="37"/>
        <v>0</v>
      </c>
      <c r="BC22" s="1">
        <f t="shared" si="38"/>
        <v>0</v>
      </c>
      <c r="BD22" s="1">
        <f t="shared" si="39"/>
        <v>0</v>
      </c>
      <c r="BE22" s="1">
        <f t="shared" si="40"/>
        <v>0</v>
      </c>
      <c r="BF22" s="1">
        <f t="shared" si="41"/>
        <v>0</v>
      </c>
      <c r="BG22" s="1">
        <f t="shared" si="42"/>
        <v>0</v>
      </c>
      <c r="BH22" s="1">
        <f t="shared" si="43"/>
        <v>0</v>
      </c>
      <c r="BJ22" s="56">
        <f t="shared" si="44"/>
        <v>0</v>
      </c>
      <c r="BK22" s="56">
        <f t="shared" si="45"/>
        <v>0</v>
      </c>
      <c r="BL22" s="56"/>
      <c r="BM22" s="1">
        <f t="shared" si="18"/>
        <v>0</v>
      </c>
      <c r="BN22" s="1">
        <f t="shared" si="19"/>
        <v>0</v>
      </c>
      <c r="BO22" s="1">
        <f t="shared" si="20"/>
        <v>0</v>
      </c>
      <c r="BP22" s="1">
        <f t="shared" si="21"/>
        <v>0</v>
      </c>
      <c r="BQ22" s="1">
        <f t="shared" si="22"/>
        <v>0</v>
      </c>
      <c r="BR22" s="1">
        <f t="shared" si="23"/>
        <v>0</v>
      </c>
      <c r="BS22" s="1">
        <f t="shared" si="24"/>
        <v>0</v>
      </c>
      <c r="BT22" s="1">
        <f t="shared" si="25"/>
        <v>0</v>
      </c>
      <c r="BU22" s="1">
        <f t="shared" si="26"/>
        <v>0</v>
      </c>
      <c r="BV22" s="1">
        <f t="shared" si="27"/>
        <v>0</v>
      </c>
      <c r="BW22" s="1">
        <f t="shared" si="28"/>
        <v>0</v>
      </c>
      <c r="BX22" s="1">
        <f t="shared" si="29"/>
        <v>0</v>
      </c>
      <c r="BY22" s="1">
        <f t="shared" si="30"/>
        <v>0</v>
      </c>
      <c r="BZ22" s="1">
        <f t="shared" si="31"/>
        <v>0</v>
      </c>
      <c r="CA22" s="1">
        <f t="shared" si="32"/>
        <v>0</v>
      </c>
      <c r="CB22" s="1">
        <f t="shared" si="33"/>
        <v>0</v>
      </c>
    </row>
    <row r="23" spans="1:80" s="1" customFormat="1" ht="73.5" customHeight="1">
      <c r="A23" s="56"/>
      <c r="B23" s="749" t="s">
        <v>185</v>
      </c>
      <c r="C23" s="56"/>
      <c r="D23" s="334" t="s">
        <v>762</v>
      </c>
      <c r="E23" s="685"/>
      <c r="F23" s="478" t="s">
        <v>168</v>
      </c>
      <c r="G23" s="480" t="s">
        <v>193</v>
      </c>
      <c r="H23" s="477">
        <v>1</v>
      </c>
      <c r="I23" s="481" t="s">
        <v>1404</v>
      </c>
      <c r="J23" s="503">
        <v>95.793227520000002</v>
      </c>
      <c r="K23" s="37"/>
      <c r="L23" s="35"/>
      <c r="M23" s="35"/>
      <c r="N23" s="35"/>
      <c r="O23" s="459"/>
      <c r="P23" s="37"/>
      <c r="Q23" s="35"/>
      <c r="R23" s="37"/>
      <c r="S23" s="35"/>
      <c r="T23" s="35"/>
      <c r="U23" s="198">
        <f t="shared" si="3"/>
        <v>0</v>
      </c>
      <c r="V23" s="141" t="str">
        <f t="shared" si="4"/>
        <v>No</v>
      </c>
      <c r="W23" s="552" t="str">
        <f t="shared" si="5"/>
        <v>Yes</v>
      </c>
      <c r="Y23" s="390">
        <v>1</v>
      </c>
      <c r="Z23" s="391">
        <f t="shared" si="34"/>
        <v>0</v>
      </c>
      <c r="AB23" s="691">
        <v>1.5</v>
      </c>
      <c r="AC23" s="692">
        <f t="shared" si="6"/>
        <v>0</v>
      </c>
      <c r="AD23" s="462">
        <f>$H$23*K23</f>
        <v>0</v>
      </c>
      <c r="AE23" s="462">
        <f t="shared" ref="AE23:AM23" si="55">$H$23*L23</f>
        <v>0</v>
      </c>
      <c r="AF23" s="462">
        <f t="shared" si="55"/>
        <v>0</v>
      </c>
      <c r="AG23" s="462">
        <f t="shared" si="55"/>
        <v>0</v>
      </c>
      <c r="AH23" s="462">
        <f t="shared" si="55"/>
        <v>0</v>
      </c>
      <c r="AI23" s="462">
        <f t="shared" si="55"/>
        <v>0</v>
      </c>
      <c r="AJ23" s="462">
        <f t="shared" si="55"/>
        <v>0</v>
      </c>
      <c r="AK23" s="462">
        <f t="shared" si="55"/>
        <v>0</v>
      </c>
      <c r="AL23" s="462">
        <f t="shared" si="55"/>
        <v>0</v>
      </c>
      <c r="AM23" s="462">
        <f t="shared" si="55"/>
        <v>0</v>
      </c>
      <c r="AN23" s="691">
        <v>1</v>
      </c>
      <c r="AO23" s="463">
        <v>4</v>
      </c>
      <c r="AP23" s="464"/>
      <c r="AQ23" s="464"/>
      <c r="AR23" s="463"/>
      <c r="AS23" s="464"/>
      <c r="AT23" s="463"/>
      <c r="AU23" s="464"/>
      <c r="AV23" s="463"/>
      <c r="AW23" s="464">
        <v>1</v>
      </c>
      <c r="AX23" s="764"/>
      <c r="AY23" s="762"/>
      <c r="AZ23" s="764"/>
      <c r="BA23" s="1">
        <f t="shared" si="36"/>
        <v>0</v>
      </c>
      <c r="BB23" s="1">
        <f t="shared" si="37"/>
        <v>0</v>
      </c>
      <c r="BC23" s="1">
        <f t="shared" si="38"/>
        <v>0</v>
      </c>
      <c r="BD23" s="1">
        <f t="shared" si="39"/>
        <v>0</v>
      </c>
      <c r="BE23" s="1">
        <f t="shared" si="40"/>
        <v>0</v>
      </c>
      <c r="BF23" s="1">
        <f t="shared" si="41"/>
        <v>0</v>
      </c>
      <c r="BG23" s="1">
        <f t="shared" si="42"/>
        <v>0</v>
      </c>
      <c r="BH23" s="1">
        <f t="shared" si="43"/>
        <v>0</v>
      </c>
      <c r="BJ23" s="56">
        <f t="shared" si="44"/>
        <v>0</v>
      </c>
      <c r="BK23" s="56">
        <f t="shared" si="45"/>
        <v>0</v>
      </c>
      <c r="BL23" s="56"/>
      <c r="BM23" s="1">
        <f t="shared" si="18"/>
        <v>0</v>
      </c>
      <c r="BN23" s="1">
        <f t="shared" si="19"/>
        <v>0</v>
      </c>
      <c r="BO23" s="1">
        <f t="shared" si="20"/>
        <v>0</v>
      </c>
      <c r="BP23" s="1">
        <f t="shared" si="21"/>
        <v>0</v>
      </c>
      <c r="BQ23" s="1">
        <f t="shared" si="22"/>
        <v>0</v>
      </c>
      <c r="BR23" s="1">
        <f t="shared" si="23"/>
        <v>0</v>
      </c>
      <c r="BS23" s="1">
        <f t="shared" si="24"/>
        <v>0</v>
      </c>
      <c r="BT23" s="1">
        <f t="shared" si="25"/>
        <v>0</v>
      </c>
      <c r="BU23" s="1">
        <f t="shared" si="26"/>
        <v>0</v>
      </c>
      <c r="BV23" s="1">
        <f t="shared" si="27"/>
        <v>0</v>
      </c>
      <c r="BW23" s="1">
        <f t="shared" si="28"/>
        <v>0</v>
      </c>
      <c r="BX23" s="1">
        <f t="shared" si="29"/>
        <v>0</v>
      </c>
      <c r="BY23" s="1">
        <f t="shared" si="30"/>
        <v>0</v>
      </c>
      <c r="BZ23" s="1">
        <f t="shared" si="31"/>
        <v>0</v>
      </c>
      <c r="CA23" s="1">
        <f t="shared" si="32"/>
        <v>0</v>
      </c>
      <c r="CB23" s="1">
        <f t="shared" si="33"/>
        <v>0</v>
      </c>
    </row>
    <row r="24" spans="1:80" s="1" customFormat="1" ht="73.5" customHeight="1">
      <c r="A24" s="56"/>
      <c r="B24" s="749" t="s">
        <v>185</v>
      </c>
      <c r="C24" s="56"/>
      <c r="D24" s="411" t="s">
        <v>763</v>
      </c>
      <c r="E24" s="684"/>
      <c r="F24" s="473" t="s">
        <v>168</v>
      </c>
      <c r="G24" s="475" t="s">
        <v>193</v>
      </c>
      <c r="H24" s="472">
        <v>2</v>
      </c>
      <c r="I24" s="482" t="s">
        <v>1404</v>
      </c>
      <c r="J24" s="504">
        <v>116.916444544</v>
      </c>
      <c r="K24" s="324"/>
      <c r="L24" s="324"/>
      <c r="M24" s="324"/>
      <c r="N24" s="324"/>
      <c r="O24" s="324"/>
      <c r="P24" s="324"/>
      <c r="Q24" s="324"/>
      <c r="R24" s="324"/>
      <c r="S24" s="324"/>
      <c r="T24" s="324"/>
      <c r="U24" s="416">
        <f t="shared" si="3"/>
        <v>0</v>
      </c>
      <c r="V24" s="738" t="str">
        <f t="shared" si="4"/>
        <v>No</v>
      </c>
      <c r="W24" s="404" t="str">
        <f t="shared" si="5"/>
        <v>Yes</v>
      </c>
      <c r="Y24" s="390">
        <v>1</v>
      </c>
      <c r="Z24" s="391">
        <f t="shared" si="34"/>
        <v>0</v>
      </c>
      <c r="AB24" s="691">
        <v>2.0499999999999998</v>
      </c>
      <c r="AC24" s="692">
        <f t="shared" si="6"/>
        <v>0</v>
      </c>
      <c r="AD24" s="462">
        <f>$H$24*K24</f>
        <v>0</v>
      </c>
      <c r="AE24" s="462">
        <f t="shared" ref="AE24:AM24" si="56">$H$24*L24</f>
        <v>0</v>
      </c>
      <c r="AF24" s="462">
        <f t="shared" si="56"/>
        <v>0</v>
      </c>
      <c r="AG24" s="462">
        <f t="shared" si="56"/>
        <v>0</v>
      </c>
      <c r="AH24" s="462">
        <f t="shared" si="56"/>
        <v>0</v>
      </c>
      <c r="AI24" s="462">
        <f t="shared" si="56"/>
        <v>0</v>
      </c>
      <c r="AJ24" s="462">
        <f t="shared" si="56"/>
        <v>0</v>
      </c>
      <c r="AK24" s="462">
        <f t="shared" si="56"/>
        <v>0</v>
      </c>
      <c r="AL24" s="462">
        <f t="shared" si="56"/>
        <v>0</v>
      </c>
      <c r="AM24" s="462">
        <f t="shared" si="56"/>
        <v>0</v>
      </c>
      <c r="AN24" s="691">
        <v>1</v>
      </c>
      <c r="AO24" s="463">
        <v>8</v>
      </c>
      <c r="AP24" s="464"/>
      <c r="AQ24" s="464"/>
      <c r="AR24" s="463"/>
      <c r="AS24" s="464"/>
      <c r="AT24" s="463"/>
      <c r="AU24" s="464">
        <v>1</v>
      </c>
      <c r="AV24" s="463">
        <v>1</v>
      </c>
      <c r="AW24" s="464"/>
      <c r="AX24" s="764"/>
      <c r="AY24" s="762"/>
      <c r="AZ24" s="764"/>
      <c r="BA24" s="1">
        <f t="shared" si="36"/>
        <v>0</v>
      </c>
      <c r="BB24" s="1">
        <f t="shared" si="37"/>
        <v>0</v>
      </c>
      <c r="BC24" s="1">
        <f t="shared" si="38"/>
        <v>0</v>
      </c>
      <c r="BD24" s="1">
        <f t="shared" si="39"/>
        <v>0</v>
      </c>
      <c r="BE24" s="1">
        <f t="shared" si="40"/>
        <v>0</v>
      </c>
      <c r="BF24" s="1">
        <f t="shared" si="41"/>
        <v>0</v>
      </c>
      <c r="BG24" s="1">
        <f t="shared" si="42"/>
        <v>0</v>
      </c>
      <c r="BH24" s="1">
        <f t="shared" si="43"/>
        <v>0</v>
      </c>
      <c r="BJ24" s="56">
        <f t="shared" si="44"/>
        <v>0</v>
      </c>
      <c r="BK24" s="56">
        <f t="shared" si="45"/>
        <v>0</v>
      </c>
      <c r="BL24" s="56"/>
      <c r="BM24" s="1">
        <f t="shared" si="18"/>
        <v>0</v>
      </c>
      <c r="BN24" s="1">
        <f t="shared" si="19"/>
        <v>0</v>
      </c>
      <c r="BO24" s="1">
        <f t="shared" si="20"/>
        <v>0</v>
      </c>
      <c r="BP24" s="1">
        <f t="shared" si="21"/>
        <v>0</v>
      </c>
      <c r="BQ24" s="1">
        <f t="shared" si="22"/>
        <v>0</v>
      </c>
      <c r="BR24" s="1">
        <f t="shared" si="23"/>
        <v>0</v>
      </c>
      <c r="BS24" s="1">
        <f t="shared" si="24"/>
        <v>0</v>
      </c>
      <c r="BT24" s="1">
        <f t="shared" si="25"/>
        <v>0</v>
      </c>
      <c r="BU24" s="1">
        <f t="shared" si="26"/>
        <v>0</v>
      </c>
      <c r="BV24" s="1">
        <f t="shared" si="27"/>
        <v>0</v>
      </c>
      <c r="BW24" s="1">
        <f t="shared" si="28"/>
        <v>0</v>
      </c>
      <c r="BX24" s="1">
        <f t="shared" si="29"/>
        <v>0</v>
      </c>
      <c r="BY24" s="1">
        <f t="shared" si="30"/>
        <v>0</v>
      </c>
      <c r="BZ24" s="1">
        <f t="shared" si="31"/>
        <v>0</v>
      </c>
      <c r="CA24" s="1">
        <f t="shared" si="32"/>
        <v>0</v>
      </c>
      <c r="CB24" s="1">
        <f t="shared" si="33"/>
        <v>0</v>
      </c>
    </row>
    <row r="25" spans="1:80" s="1" customFormat="1" ht="73.5" customHeight="1">
      <c r="A25" s="56"/>
      <c r="B25" s="749" t="s">
        <v>185</v>
      </c>
      <c r="C25" s="56"/>
      <c r="D25" s="334" t="s">
        <v>764</v>
      </c>
      <c r="E25" s="685"/>
      <c r="F25" s="479" t="s">
        <v>168</v>
      </c>
      <c r="G25" s="480" t="s">
        <v>193</v>
      </c>
      <c r="H25" s="477">
        <v>2</v>
      </c>
      <c r="I25" s="481" t="s">
        <v>1404</v>
      </c>
      <c r="J25" s="503">
        <v>111.303284992</v>
      </c>
      <c r="K25" s="35"/>
      <c r="L25" s="35"/>
      <c r="M25" s="35"/>
      <c r="N25" s="35"/>
      <c r="O25" s="35"/>
      <c r="P25" s="35"/>
      <c r="Q25" s="35"/>
      <c r="R25" s="35"/>
      <c r="S25" s="35"/>
      <c r="T25" s="459"/>
      <c r="U25" s="198">
        <f t="shared" si="3"/>
        <v>0</v>
      </c>
      <c r="V25" s="141" t="str">
        <f t="shared" si="4"/>
        <v>No</v>
      </c>
      <c r="W25" s="552" t="str">
        <f t="shared" si="5"/>
        <v>Yes</v>
      </c>
      <c r="Y25" s="390">
        <v>1</v>
      </c>
      <c r="Z25" s="391">
        <f t="shared" si="34"/>
        <v>0</v>
      </c>
      <c r="AB25" s="691">
        <v>1.9</v>
      </c>
      <c r="AC25" s="692">
        <f t="shared" si="6"/>
        <v>0</v>
      </c>
      <c r="AD25" s="462">
        <f>$H$25*K25</f>
        <v>0</v>
      </c>
      <c r="AE25" s="462">
        <f t="shared" ref="AE25:AM25" si="57">$H$25*L25</f>
        <v>0</v>
      </c>
      <c r="AF25" s="462">
        <f t="shared" si="57"/>
        <v>0</v>
      </c>
      <c r="AG25" s="462">
        <f t="shared" si="57"/>
        <v>0</v>
      </c>
      <c r="AH25" s="462">
        <f t="shared" si="57"/>
        <v>0</v>
      </c>
      <c r="AI25" s="462">
        <f t="shared" si="57"/>
        <v>0</v>
      </c>
      <c r="AJ25" s="462">
        <f t="shared" si="57"/>
        <v>0</v>
      </c>
      <c r="AK25" s="462">
        <f t="shared" si="57"/>
        <v>0</v>
      </c>
      <c r="AL25" s="462">
        <f t="shared" si="57"/>
        <v>0</v>
      </c>
      <c r="AM25" s="462">
        <f t="shared" si="57"/>
        <v>0</v>
      </c>
      <c r="AN25" s="691">
        <v>1</v>
      </c>
      <c r="AO25" s="463">
        <v>6</v>
      </c>
      <c r="AP25" s="464"/>
      <c r="AQ25" s="464"/>
      <c r="AR25" s="463"/>
      <c r="AS25" s="464"/>
      <c r="AT25" s="463"/>
      <c r="AU25" s="464">
        <v>1</v>
      </c>
      <c r="AV25" s="463"/>
      <c r="AW25" s="464">
        <v>1</v>
      </c>
      <c r="AX25" s="764"/>
      <c r="AY25" s="762"/>
      <c r="AZ25" s="764"/>
      <c r="BA25" s="1">
        <f t="shared" si="36"/>
        <v>0</v>
      </c>
      <c r="BB25" s="1">
        <f t="shared" si="37"/>
        <v>0</v>
      </c>
      <c r="BC25" s="1">
        <f t="shared" si="38"/>
        <v>0</v>
      </c>
      <c r="BD25" s="1">
        <f t="shared" si="39"/>
        <v>0</v>
      </c>
      <c r="BE25" s="1">
        <f t="shared" si="40"/>
        <v>0</v>
      </c>
      <c r="BF25" s="1">
        <f t="shared" si="41"/>
        <v>0</v>
      </c>
      <c r="BG25" s="1">
        <f t="shared" si="42"/>
        <v>0</v>
      </c>
      <c r="BH25" s="1">
        <f t="shared" si="43"/>
        <v>0</v>
      </c>
      <c r="BJ25" s="56">
        <f t="shared" si="44"/>
        <v>0</v>
      </c>
      <c r="BK25" s="56">
        <f t="shared" si="45"/>
        <v>0</v>
      </c>
      <c r="BL25" s="56"/>
      <c r="BM25" s="1">
        <f t="shared" si="18"/>
        <v>0</v>
      </c>
      <c r="BN25" s="1">
        <f t="shared" si="19"/>
        <v>0</v>
      </c>
      <c r="BO25" s="1">
        <f t="shared" si="20"/>
        <v>0</v>
      </c>
      <c r="BP25" s="1">
        <f t="shared" si="21"/>
        <v>0</v>
      </c>
      <c r="BQ25" s="1">
        <f t="shared" si="22"/>
        <v>0</v>
      </c>
      <c r="BR25" s="1">
        <f t="shared" si="23"/>
        <v>0</v>
      </c>
      <c r="BS25" s="1">
        <f t="shared" si="24"/>
        <v>0</v>
      </c>
      <c r="BT25" s="1">
        <f t="shared" si="25"/>
        <v>0</v>
      </c>
      <c r="BU25" s="1">
        <f t="shared" si="26"/>
        <v>0</v>
      </c>
      <c r="BV25" s="1">
        <f t="shared" si="27"/>
        <v>0</v>
      </c>
      <c r="BW25" s="1">
        <f t="shared" si="28"/>
        <v>0</v>
      </c>
      <c r="BX25" s="1">
        <f t="shared" si="29"/>
        <v>0</v>
      </c>
      <c r="BY25" s="1">
        <f t="shared" si="30"/>
        <v>0</v>
      </c>
      <c r="BZ25" s="1">
        <f t="shared" si="31"/>
        <v>0</v>
      </c>
      <c r="CA25" s="1">
        <f t="shared" si="32"/>
        <v>0</v>
      </c>
      <c r="CB25" s="1">
        <f t="shared" si="33"/>
        <v>0</v>
      </c>
    </row>
    <row r="26" spans="1:80" s="1" customFormat="1" ht="73.5" customHeight="1">
      <c r="A26" s="56"/>
      <c r="B26" s="749" t="s">
        <v>185</v>
      </c>
      <c r="C26" s="56"/>
      <c r="D26" s="411" t="s">
        <v>765</v>
      </c>
      <c r="E26" s="684"/>
      <c r="F26" s="473" t="s">
        <v>168</v>
      </c>
      <c r="G26" s="475" t="s">
        <v>193</v>
      </c>
      <c r="H26" s="472">
        <v>2</v>
      </c>
      <c r="I26" s="482" t="s">
        <v>1404</v>
      </c>
      <c r="J26" s="504">
        <v>88.85064678400002</v>
      </c>
      <c r="K26" s="458"/>
      <c r="L26" s="458"/>
      <c r="M26" s="458"/>
      <c r="N26" s="458"/>
      <c r="O26" s="458"/>
      <c r="P26" s="458"/>
      <c r="Q26" s="458"/>
      <c r="R26" s="458"/>
      <c r="S26" s="458"/>
      <c r="T26" s="458"/>
      <c r="U26" s="416">
        <f t="shared" si="3"/>
        <v>0</v>
      </c>
      <c r="V26" s="738" t="str">
        <f t="shared" si="4"/>
        <v>No</v>
      </c>
      <c r="W26" s="404" t="str">
        <f t="shared" si="5"/>
        <v>Yes</v>
      </c>
      <c r="Y26" s="390">
        <v>1</v>
      </c>
      <c r="Z26" s="391">
        <f t="shared" si="34"/>
        <v>0</v>
      </c>
      <c r="AB26" s="691">
        <v>1.3</v>
      </c>
      <c r="AC26" s="692">
        <f t="shared" si="6"/>
        <v>0</v>
      </c>
      <c r="AD26" s="462">
        <f>$H$26*K26</f>
        <v>0</v>
      </c>
      <c r="AE26" s="462">
        <f t="shared" ref="AE26:AM26" si="58">$H$26*L26</f>
        <v>0</v>
      </c>
      <c r="AF26" s="462">
        <f t="shared" si="58"/>
        <v>0</v>
      </c>
      <c r="AG26" s="462">
        <f t="shared" si="58"/>
        <v>0</v>
      </c>
      <c r="AH26" s="462">
        <f t="shared" si="58"/>
        <v>0</v>
      </c>
      <c r="AI26" s="462">
        <f t="shared" si="58"/>
        <v>0</v>
      </c>
      <c r="AJ26" s="462">
        <f t="shared" si="58"/>
        <v>0</v>
      </c>
      <c r="AK26" s="462">
        <f t="shared" si="58"/>
        <v>0</v>
      </c>
      <c r="AL26" s="462">
        <f t="shared" si="58"/>
        <v>0</v>
      </c>
      <c r="AM26" s="462">
        <f t="shared" si="58"/>
        <v>0</v>
      </c>
      <c r="AN26" s="691">
        <v>1</v>
      </c>
      <c r="AO26" s="463">
        <v>6</v>
      </c>
      <c r="AP26" s="464"/>
      <c r="AQ26" s="464"/>
      <c r="AR26" s="463"/>
      <c r="AS26" s="464"/>
      <c r="AT26" s="463"/>
      <c r="AU26" s="464"/>
      <c r="AV26" s="463">
        <v>2</v>
      </c>
      <c r="AW26" s="464"/>
      <c r="AX26" s="764"/>
      <c r="AY26" s="762"/>
      <c r="AZ26" s="764"/>
      <c r="BA26" s="1">
        <f t="shared" si="36"/>
        <v>0</v>
      </c>
      <c r="BB26" s="1">
        <f t="shared" si="37"/>
        <v>0</v>
      </c>
      <c r="BC26" s="1">
        <f t="shared" si="38"/>
        <v>0</v>
      </c>
      <c r="BD26" s="1">
        <f t="shared" si="39"/>
        <v>0</v>
      </c>
      <c r="BE26" s="1">
        <f t="shared" si="40"/>
        <v>0</v>
      </c>
      <c r="BF26" s="1">
        <f t="shared" si="41"/>
        <v>0</v>
      </c>
      <c r="BG26" s="1">
        <f t="shared" si="42"/>
        <v>0</v>
      </c>
      <c r="BH26" s="1">
        <f t="shared" si="43"/>
        <v>0</v>
      </c>
      <c r="BJ26" s="56">
        <f t="shared" si="44"/>
        <v>0</v>
      </c>
      <c r="BK26" s="56">
        <f t="shared" si="45"/>
        <v>0</v>
      </c>
      <c r="BL26" s="56"/>
      <c r="BM26" s="1">
        <f t="shared" si="18"/>
        <v>0</v>
      </c>
      <c r="BN26" s="1">
        <f t="shared" si="19"/>
        <v>0</v>
      </c>
      <c r="BO26" s="1">
        <f t="shared" si="20"/>
        <v>0</v>
      </c>
      <c r="BP26" s="1">
        <f t="shared" si="21"/>
        <v>0</v>
      </c>
      <c r="BQ26" s="1">
        <f t="shared" si="22"/>
        <v>0</v>
      </c>
      <c r="BR26" s="1">
        <f t="shared" si="23"/>
        <v>0</v>
      </c>
      <c r="BS26" s="1">
        <f t="shared" si="24"/>
        <v>0</v>
      </c>
      <c r="BT26" s="1">
        <f t="shared" si="25"/>
        <v>0</v>
      </c>
      <c r="BU26" s="1">
        <f t="shared" si="26"/>
        <v>0</v>
      </c>
      <c r="BV26" s="1">
        <f t="shared" si="27"/>
        <v>0</v>
      </c>
      <c r="BW26" s="1">
        <f t="shared" si="28"/>
        <v>0</v>
      </c>
      <c r="BX26" s="1">
        <f t="shared" si="29"/>
        <v>0</v>
      </c>
      <c r="BY26" s="1">
        <f t="shared" si="30"/>
        <v>0</v>
      </c>
      <c r="BZ26" s="1">
        <f t="shared" si="31"/>
        <v>0</v>
      </c>
      <c r="CA26" s="1">
        <f t="shared" si="32"/>
        <v>0</v>
      </c>
      <c r="CB26" s="1">
        <f t="shared" si="33"/>
        <v>0</v>
      </c>
    </row>
    <row r="27" spans="1:80" s="1" customFormat="1" ht="73.2" customHeight="1">
      <c r="A27" s="56"/>
      <c r="B27" s="749" t="s">
        <v>185</v>
      </c>
      <c r="C27" s="56"/>
      <c r="D27" s="334" t="s">
        <v>766</v>
      </c>
      <c r="E27" s="685"/>
      <c r="F27" s="479" t="s">
        <v>58</v>
      </c>
      <c r="G27" s="480" t="s">
        <v>193</v>
      </c>
      <c r="H27" s="477">
        <v>4</v>
      </c>
      <c r="I27" s="481" t="s">
        <v>1404</v>
      </c>
      <c r="J27" s="503">
        <v>134.83918719999997</v>
      </c>
      <c r="K27" s="35"/>
      <c r="L27" s="35"/>
      <c r="M27" s="459"/>
      <c r="N27" s="459"/>
      <c r="O27" s="459"/>
      <c r="P27" s="459"/>
      <c r="Q27" s="459"/>
      <c r="R27" s="459"/>
      <c r="S27" s="459"/>
      <c r="T27" s="459"/>
      <c r="U27" s="198">
        <f t="shared" si="3"/>
        <v>0</v>
      </c>
      <c r="V27" s="141" t="str">
        <f t="shared" si="4"/>
        <v>No</v>
      </c>
      <c r="W27" s="552" t="str">
        <f t="shared" si="5"/>
        <v>Yes</v>
      </c>
      <c r="Y27" s="390">
        <v>1</v>
      </c>
      <c r="Z27" s="391">
        <f t="shared" si="34"/>
        <v>0</v>
      </c>
      <c r="AB27" s="691">
        <v>2.5</v>
      </c>
      <c r="AC27" s="692">
        <f t="shared" si="6"/>
        <v>0</v>
      </c>
      <c r="AD27" s="462">
        <f>$H$27*K27</f>
        <v>0</v>
      </c>
      <c r="AE27" s="462">
        <f t="shared" ref="AE27:AM27" si="59">$H$27*L27</f>
        <v>0</v>
      </c>
      <c r="AF27" s="462">
        <f t="shared" si="59"/>
        <v>0</v>
      </c>
      <c r="AG27" s="462">
        <f t="shared" si="59"/>
        <v>0</v>
      </c>
      <c r="AH27" s="462">
        <f t="shared" si="59"/>
        <v>0</v>
      </c>
      <c r="AI27" s="462">
        <f t="shared" si="59"/>
        <v>0</v>
      </c>
      <c r="AJ27" s="462">
        <f t="shared" si="59"/>
        <v>0</v>
      </c>
      <c r="AK27" s="462">
        <f t="shared" si="59"/>
        <v>0</v>
      </c>
      <c r="AL27" s="462">
        <f t="shared" si="59"/>
        <v>0</v>
      </c>
      <c r="AM27" s="462">
        <f t="shared" si="59"/>
        <v>0</v>
      </c>
      <c r="AN27" s="691">
        <v>1</v>
      </c>
      <c r="AO27" s="463">
        <v>12</v>
      </c>
      <c r="AP27" s="464"/>
      <c r="AQ27" s="464"/>
      <c r="AR27" s="463"/>
      <c r="AS27" s="464"/>
      <c r="AT27" s="463">
        <v>3</v>
      </c>
      <c r="AU27" s="464">
        <v>1</v>
      </c>
      <c r="AV27" s="463"/>
      <c r="AW27" s="464"/>
      <c r="AX27" s="764"/>
      <c r="AY27" s="762"/>
      <c r="AZ27" s="764"/>
      <c r="BA27" s="1">
        <f t="shared" si="36"/>
        <v>0</v>
      </c>
      <c r="BB27" s="1">
        <f t="shared" si="37"/>
        <v>0</v>
      </c>
      <c r="BC27" s="1">
        <f t="shared" si="38"/>
        <v>0</v>
      </c>
      <c r="BD27" s="1">
        <f t="shared" si="39"/>
        <v>0</v>
      </c>
      <c r="BE27" s="1">
        <f t="shared" si="40"/>
        <v>0</v>
      </c>
      <c r="BF27" s="1">
        <f t="shared" si="41"/>
        <v>0</v>
      </c>
      <c r="BG27" s="1">
        <f t="shared" si="42"/>
        <v>0</v>
      </c>
      <c r="BH27" s="1">
        <f t="shared" si="43"/>
        <v>0</v>
      </c>
      <c r="BJ27" s="56">
        <f t="shared" si="44"/>
        <v>0</v>
      </c>
      <c r="BK27" s="56">
        <f t="shared" si="45"/>
        <v>0</v>
      </c>
      <c r="BL27" s="56"/>
      <c r="BM27" s="1">
        <f t="shared" si="18"/>
        <v>0</v>
      </c>
      <c r="BN27" s="1">
        <f t="shared" si="19"/>
        <v>0</v>
      </c>
      <c r="BO27" s="1">
        <f t="shared" si="20"/>
        <v>0</v>
      </c>
      <c r="BP27" s="1">
        <f t="shared" si="21"/>
        <v>0</v>
      </c>
      <c r="BQ27" s="1">
        <f t="shared" si="22"/>
        <v>0</v>
      </c>
      <c r="BR27" s="1">
        <f t="shared" si="23"/>
        <v>0</v>
      </c>
      <c r="BS27" s="1">
        <f t="shared" si="24"/>
        <v>0</v>
      </c>
      <c r="BT27" s="1">
        <f t="shared" si="25"/>
        <v>0</v>
      </c>
      <c r="BU27" s="1">
        <f t="shared" si="26"/>
        <v>0</v>
      </c>
      <c r="BV27" s="1">
        <f t="shared" si="27"/>
        <v>0</v>
      </c>
      <c r="BW27" s="1">
        <f t="shared" si="28"/>
        <v>0</v>
      </c>
      <c r="BX27" s="1">
        <f t="shared" si="29"/>
        <v>0</v>
      </c>
      <c r="BY27" s="1">
        <f t="shared" si="30"/>
        <v>0</v>
      </c>
      <c r="BZ27" s="1">
        <f t="shared" si="31"/>
        <v>0</v>
      </c>
      <c r="CA27" s="1">
        <f t="shared" si="32"/>
        <v>0</v>
      </c>
      <c r="CB27" s="1">
        <f t="shared" si="33"/>
        <v>0</v>
      </c>
    </row>
    <row r="28" spans="1:80" s="1" customFormat="1" ht="73.5" customHeight="1">
      <c r="A28" s="56"/>
      <c r="B28" s="749" t="s">
        <v>185</v>
      </c>
      <c r="C28" s="56"/>
      <c r="D28" s="411" t="s">
        <v>767</v>
      </c>
      <c r="E28" s="684"/>
      <c r="F28" s="473" t="s">
        <v>58</v>
      </c>
      <c r="G28" s="475" t="s">
        <v>193</v>
      </c>
      <c r="H28" s="472">
        <v>6</v>
      </c>
      <c r="I28" s="482" t="s">
        <v>1404</v>
      </c>
      <c r="J28" s="504">
        <v>148.37508940800001</v>
      </c>
      <c r="K28" s="324"/>
      <c r="L28" s="324"/>
      <c r="M28" s="324"/>
      <c r="N28" s="324"/>
      <c r="O28" s="324"/>
      <c r="P28" s="324"/>
      <c r="Q28" s="324"/>
      <c r="R28" s="324"/>
      <c r="S28" s="458"/>
      <c r="T28" s="458"/>
      <c r="U28" s="416">
        <f t="shared" si="3"/>
        <v>0</v>
      </c>
      <c r="V28" s="738" t="str">
        <f t="shared" si="4"/>
        <v>No</v>
      </c>
      <c r="W28" s="404" t="str">
        <f t="shared" si="5"/>
        <v>Yes</v>
      </c>
      <c r="Y28" s="390">
        <v>1</v>
      </c>
      <c r="Z28" s="391">
        <f t="shared" si="34"/>
        <v>0</v>
      </c>
      <c r="AB28" s="691">
        <v>3.1</v>
      </c>
      <c r="AC28" s="692">
        <f t="shared" si="6"/>
        <v>0</v>
      </c>
      <c r="AD28" s="462">
        <f>$H$28*K28</f>
        <v>0</v>
      </c>
      <c r="AE28" s="462">
        <f t="shared" ref="AE28:AM28" si="60">$H$28*L28</f>
        <v>0</v>
      </c>
      <c r="AF28" s="462">
        <f t="shared" si="60"/>
        <v>0</v>
      </c>
      <c r="AG28" s="462">
        <f t="shared" si="60"/>
        <v>0</v>
      </c>
      <c r="AH28" s="462">
        <f t="shared" si="60"/>
        <v>0</v>
      </c>
      <c r="AI28" s="462">
        <f t="shared" si="60"/>
        <v>0</v>
      </c>
      <c r="AJ28" s="462">
        <f t="shared" si="60"/>
        <v>0</v>
      </c>
      <c r="AK28" s="462">
        <f t="shared" si="60"/>
        <v>0</v>
      </c>
      <c r="AL28" s="462">
        <f t="shared" si="60"/>
        <v>0</v>
      </c>
      <c r="AM28" s="462">
        <f t="shared" si="60"/>
        <v>0</v>
      </c>
      <c r="AN28" s="691">
        <v>1</v>
      </c>
      <c r="AO28" s="463">
        <v>18</v>
      </c>
      <c r="AP28" s="464"/>
      <c r="AQ28" s="464"/>
      <c r="AR28" s="463"/>
      <c r="AS28" s="464"/>
      <c r="AT28" s="463">
        <v>3</v>
      </c>
      <c r="AU28" s="464">
        <v>3</v>
      </c>
      <c r="AV28" s="463"/>
      <c r="AW28" s="464"/>
      <c r="AX28" s="764"/>
      <c r="AY28" s="762"/>
      <c r="AZ28" s="764"/>
      <c r="BA28" s="1">
        <f t="shared" si="36"/>
        <v>0</v>
      </c>
      <c r="BB28" s="1">
        <f t="shared" si="37"/>
        <v>0</v>
      </c>
      <c r="BC28" s="1">
        <f t="shared" si="38"/>
        <v>0</v>
      </c>
      <c r="BD28" s="1">
        <f t="shared" si="39"/>
        <v>0</v>
      </c>
      <c r="BE28" s="1">
        <f t="shared" si="40"/>
        <v>0</v>
      </c>
      <c r="BF28" s="1">
        <f t="shared" si="41"/>
        <v>0</v>
      </c>
      <c r="BG28" s="1">
        <f t="shared" si="42"/>
        <v>0</v>
      </c>
      <c r="BH28" s="1">
        <f t="shared" si="43"/>
        <v>0</v>
      </c>
      <c r="BJ28" s="56">
        <f t="shared" si="44"/>
        <v>0</v>
      </c>
      <c r="BK28" s="56">
        <f t="shared" si="45"/>
        <v>0</v>
      </c>
      <c r="BL28" s="56"/>
      <c r="BM28" s="1">
        <f t="shared" si="18"/>
        <v>0</v>
      </c>
      <c r="BN28" s="1">
        <f t="shared" si="19"/>
        <v>0</v>
      </c>
      <c r="BO28" s="1">
        <f t="shared" si="20"/>
        <v>0</v>
      </c>
      <c r="BP28" s="1">
        <f t="shared" si="21"/>
        <v>0</v>
      </c>
      <c r="BQ28" s="1">
        <f t="shared" si="22"/>
        <v>0</v>
      </c>
      <c r="BR28" s="1">
        <f t="shared" si="23"/>
        <v>0</v>
      </c>
      <c r="BS28" s="1">
        <f t="shared" si="24"/>
        <v>0</v>
      </c>
      <c r="BT28" s="1">
        <f t="shared" si="25"/>
        <v>0</v>
      </c>
      <c r="BU28" s="1">
        <f t="shared" si="26"/>
        <v>0</v>
      </c>
      <c r="BV28" s="1">
        <f t="shared" si="27"/>
        <v>0</v>
      </c>
      <c r="BW28" s="1">
        <f t="shared" si="28"/>
        <v>0</v>
      </c>
      <c r="BX28" s="1">
        <f t="shared" si="29"/>
        <v>0</v>
      </c>
      <c r="BY28" s="1">
        <f t="shared" si="30"/>
        <v>0</v>
      </c>
      <c r="BZ28" s="1">
        <f t="shared" si="31"/>
        <v>0</v>
      </c>
      <c r="CA28" s="1">
        <f t="shared" si="32"/>
        <v>0</v>
      </c>
      <c r="CB28" s="1">
        <f t="shared" si="33"/>
        <v>0</v>
      </c>
    </row>
    <row r="29" spans="1:80" s="1" customFormat="1" ht="73.5" customHeight="1">
      <c r="A29" s="56"/>
      <c r="B29" s="749" t="s">
        <v>185</v>
      </c>
      <c r="C29" s="56"/>
      <c r="D29" s="334" t="s">
        <v>768</v>
      </c>
      <c r="E29" s="685"/>
      <c r="F29" s="479" t="s">
        <v>58</v>
      </c>
      <c r="G29" s="480" t="s">
        <v>193</v>
      </c>
      <c r="H29" s="477">
        <v>6</v>
      </c>
      <c r="I29" s="481" t="s">
        <v>1404</v>
      </c>
      <c r="J29" s="503">
        <v>150.89087667199999</v>
      </c>
      <c r="K29" s="35"/>
      <c r="L29" s="35"/>
      <c r="M29" s="35"/>
      <c r="N29" s="35"/>
      <c r="O29" s="35"/>
      <c r="P29" s="35"/>
      <c r="Q29" s="35"/>
      <c r="R29" s="35"/>
      <c r="S29" s="35"/>
      <c r="T29" s="459"/>
      <c r="U29" s="198">
        <f t="shared" si="3"/>
        <v>0</v>
      </c>
      <c r="V29" s="141" t="str">
        <f t="shared" si="4"/>
        <v>No</v>
      </c>
      <c r="W29" s="552" t="str">
        <f t="shared" si="5"/>
        <v>Yes</v>
      </c>
      <c r="Y29" s="390">
        <v>1</v>
      </c>
      <c r="Z29" s="391">
        <f t="shared" si="34"/>
        <v>0</v>
      </c>
      <c r="AB29" s="691">
        <v>2.9</v>
      </c>
      <c r="AC29" s="692">
        <f t="shared" si="6"/>
        <v>0</v>
      </c>
      <c r="AD29" s="462">
        <f>$H$29*K29</f>
        <v>0</v>
      </c>
      <c r="AE29" s="462">
        <f t="shared" ref="AE29:AM29" si="61">$H$29*L29</f>
        <v>0</v>
      </c>
      <c r="AF29" s="462">
        <f t="shared" si="61"/>
        <v>0</v>
      </c>
      <c r="AG29" s="462">
        <f t="shared" si="61"/>
        <v>0</v>
      </c>
      <c r="AH29" s="462">
        <f t="shared" si="61"/>
        <v>0</v>
      </c>
      <c r="AI29" s="462">
        <f t="shared" si="61"/>
        <v>0</v>
      </c>
      <c r="AJ29" s="462">
        <f t="shared" si="61"/>
        <v>0</v>
      </c>
      <c r="AK29" s="462">
        <f t="shared" si="61"/>
        <v>0</v>
      </c>
      <c r="AL29" s="462">
        <f t="shared" si="61"/>
        <v>0</v>
      </c>
      <c r="AM29" s="462">
        <f t="shared" si="61"/>
        <v>0</v>
      </c>
      <c r="AN29" s="691">
        <v>1</v>
      </c>
      <c r="AO29" s="463">
        <v>18</v>
      </c>
      <c r="AP29" s="464"/>
      <c r="AQ29" s="464"/>
      <c r="AR29" s="463"/>
      <c r="AS29" s="464"/>
      <c r="AT29" s="463">
        <v>5</v>
      </c>
      <c r="AU29" s="464">
        <v>1</v>
      </c>
      <c r="AV29" s="463"/>
      <c r="AW29" s="464"/>
      <c r="AX29" s="764"/>
      <c r="AY29" s="762"/>
      <c r="AZ29" s="764"/>
      <c r="BA29" s="1">
        <f t="shared" si="36"/>
        <v>0</v>
      </c>
      <c r="BB29" s="1">
        <f t="shared" si="37"/>
        <v>0</v>
      </c>
      <c r="BC29" s="1">
        <f t="shared" si="38"/>
        <v>0</v>
      </c>
      <c r="BD29" s="1">
        <f t="shared" si="39"/>
        <v>0</v>
      </c>
      <c r="BE29" s="1">
        <f t="shared" si="40"/>
        <v>0</v>
      </c>
      <c r="BF29" s="1">
        <f t="shared" si="41"/>
        <v>0</v>
      </c>
      <c r="BG29" s="1">
        <f t="shared" si="42"/>
        <v>0</v>
      </c>
      <c r="BH29" s="1">
        <f t="shared" si="43"/>
        <v>0</v>
      </c>
      <c r="BJ29" s="56">
        <f t="shared" si="44"/>
        <v>0</v>
      </c>
      <c r="BK29" s="56">
        <f t="shared" si="45"/>
        <v>0</v>
      </c>
      <c r="BL29" s="56"/>
      <c r="BM29" s="1">
        <f t="shared" si="18"/>
        <v>0</v>
      </c>
      <c r="BN29" s="1">
        <f t="shared" si="19"/>
        <v>0</v>
      </c>
      <c r="BO29" s="1">
        <f t="shared" si="20"/>
        <v>0</v>
      </c>
      <c r="BP29" s="1">
        <f t="shared" si="21"/>
        <v>0</v>
      </c>
      <c r="BQ29" s="1">
        <f t="shared" si="22"/>
        <v>0</v>
      </c>
      <c r="BR29" s="1">
        <f t="shared" si="23"/>
        <v>0</v>
      </c>
      <c r="BS29" s="1">
        <f t="shared" si="24"/>
        <v>0</v>
      </c>
      <c r="BT29" s="1">
        <f t="shared" si="25"/>
        <v>0</v>
      </c>
      <c r="BU29" s="1">
        <f t="shared" si="26"/>
        <v>0</v>
      </c>
      <c r="BV29" s="1">
        <f t="shared" si="27"/>
        <v>0</v>
      </c>
      <c r="BW29" s="1">
        <f t="shared" si="28"/>
        <v>0</v>
      </c>
      <c r="BX29" s="1">
        <f t="shared" si="29"/>
        <v>0</v>
      </c>
      <c r="BY29" s="1">
        <f t="shared" si="30"/>
        <v>0</v>
      </c>
      <c r="BZ29" s="1">
        <f t="shared" si="31"/>
        <v>0</v>
      </c>
      <c r="CA29" s="1">
        <f t="shared" si="32"/>
        <v>0</v>
      </c>
      <c r="CB29" s="1">
        <f t="shared" si="33"/>
        <v>0</v>
      </c>
    </row>
    <row r="30" spans="1:80" s="1" customFormat="1" ht="73.2" customHeight="1">
      <c r="A30" s="56"/>
      <c r="B30" s="749" t="s">
        <v>185</v>
      </c>
      <c r="C30" s="56"/>
      <c r="D30" s="411" t="s">
        <v>769</v>
      </c>
      <c r="E30" s="684"/>
      <c r="F30" s="474" t="s">
        <v>58</v>
      </c>
      <c r="G30" s="475" t="s">
        <v>193</v>
      </c>
      <c r="H30" s="472">
        <v>6</v>
      </c>
      <c r="I30" s="482" t="s">
        <v>1404</v>
      </c>
      <c r="J30" s="504">
        <v>110.269338624</v>
      </c>
      <c r="K30" s="324"/>
      <c r="L30" s="324"/>
      <c r="M30" s="458"/>
      <c r="N30" s="458"/>
      <c r="O30" s="458"/>
      <c r="P30" s="458"/>
      <c r="Q30" s="458"/>
      <c r="R30" s="458"/>
      <c r="S30" s="458"/>
      <c r="T30" s="458"/>
      <c r="U30" s="416">
        <f t="shared" si="3"/>
        <v>0</v>
      </c>
      <c r="V30" s="738" t="str">
        <f t="shared" si="4"/>
        <v>No</v>
      </c>
      <c r="W30" s="404" t="str">
        <f t="shared" si="5"/>
        <v>Yes</v>
      </c>
      <c r="Y30" s="390">
        <v>1</v>
      </c>
      <c r="Z30" s="391">
        <f t="shared" si="34"/>
        <v>0</v>
      </c>
      <c r="AB30" s="691">
        <v>1.8</v>
      </c>
      <c r="AC30" s="692">
        <f t="shared" si="6"/>
        <v>0</v>
      </c>
      <c r="AD30" s="462">
        <f>$H$30*K30</f>
        <v>0</v>
      </c>
      <c r="AE30" s="462">
        <f t="shared" ref="AE30:AM30" si="62">$H$30*L30</f>
        <v>0</v>
      </c>
      <c r="AF30" s="462">
        <f t="shared" si="62"/>
        <v>0</v>
      </c>
      <c r="AG30" s="462">
        <f t="shared" si="62"/>
        <v>0</v>
      </c>
      <c r="AH30" s="462">
        <f t="shared" si="62"/>
        <v>0</v>
      </c>
      <c r="AI30" s="462">
        <f t="shared" si="62"/>
        <v>0</v>
      </c>
      <c r="AJ30" s="462">
        <f t="shared" si="62"/>
        <v>0</v>
      </c>
      <c r="AK30" s="462">
        <f t="shared" si="62"/>
        <v>0</v>
      </c>
      <c r="AL30" s="462">
        <f t="shared" si="62"/>
        <v>0</v>
      </c>
      <c r="AM30" s="462">
        <f t="shared" si="62"/>
        <v>0</v>
      </c>
      <c r="AN30" s="691">
        <v>1</v>
      </c>
      <c r="AO30" s="463">
        <v>8</v>
      </c>
      <c r="AP30" s="464"/>
      <c r="AQ30" s="464"/>
      <c r="AR30" s="463">
        <v>1</v>
      </c>
      <c r="AS30" s="464">
        <v>5</v>
      </c>
      <c r="AT30" s="463">
        <v>1</v>
      </c>
      <c r="AU30" s="464"/>
      <c r="AV30" s="463"/>
      <c r="AW30" s="464"/>
      <c r="AX30" s="764"/>
      <c r="AY30" s="762"/>
      <c r="AZ30" s="764"/>
      <c r="BA30" s="1">
        <f t="shared" si="36"/>
        <v>0</v>
      </c>
      <c r="BB30" s="1">
        <f t="shared" si="37"/>
        <v>0</v>
      </c>
      <c r="BC30" s="1">
        <f t="shared" si="38"/>
        <v>0</v>
      </c>
      <c r="BD30" s="1">
        <f t="shared" si="39"/>
        <v>0</v>
      </c>
      <c r="BE30" s="1">
        <f t="shared" si="40"/>
        <v>0</v>
      </c>
      <c r="BF30" s="1">
        <f t="shared" si="41"/>
        <v>0</v>
      </c>
      <c r="BG30" s="1">
        <f t="shared" si="42"/>
        <v>0</v>
      </c>
      <c r="BH30" s="1">
        <f t="shared" si="43"/>
        <v>0</v>
      </c>
      <c r="BJ30" s="56">
        <f t="shared" si="44"/>
        <v>0</v>
      </c>
      <c r="BK30" s="56">
        <f t="shared" si="45"/>
        <v>0</v>
      </c>
      <c r="BL30" s="56"/>
      <c r="BM30" s="1">
        <f t="shared" si="18"/>
        <v>0</v>
      </c>
      <c r="BN30" s="1">
        <f t="shared" si="19"/>
        <v>0</v>
      </c>
      <c r="BO30" s="1">
        <f t="shared" si="20"/>
        <v>0</v>
      </c>
      <c r="BP30" s="1">
        <f t="shared" si="21"/>
        <v>0</v>
      </c>
      <c r="BQ30" s="1">
        <f t="shared" si="22"/>
        <v>0</v>
      </c>
      <c r="BR30" s="1">
        <f t="shared" si="23"/>
        <v>0</v>
      </c>
      <c r="BS30" s="1">
        <f t="shared" si="24"/>
        <v>0</v>
      </c>
      <c r="BT30" s="1">
        <f t="shared" si="25"/>
        <v>0</v>
      </c>
      <c r="BU30" s="1">
        <f t="shared" si="26"/>
        <v>0</v>
      </c>
      <c r="BV30" s="1">
        <f t="shared" si="27"/>
        <v>0</v>
      </c>
      <c r="BW30" s="1">
        <f t="shared" si="28"/>
        <v>0</v>
      </c>
      <c r="BX30" s="1">
        <f t="shared" si="29"/>
        <v>0</v>
      </c>
      <c r="BY30" s="1">
        <f t="shared" si="30"/>
        <v>0</v>
      </c>
      <c r="BZ30" s="1">
        <f t="shared" si="31"/>
        <v>0</v>
      </c>
      <c r="CA30" s="1">
        <f t="shared" si="32"/>
        <v>0</v>
      </c>
      <c r="CB30" s="1">
        <f t="shared" si="33"/>
        <v>0</v>
      </c>
    </row>
    <row r="31" spans="1:80" s="1" customFormat="1" ht="73.5" customHeight="1">
      <c r="A31" s="56"/>
      <c r="B31" s="749" t="s">
        <v>185</v>
      </c>
      <c r="C31" s="56"/>
      <c r="D31" s="334" t="s">
        <v>770</v>
      </c>
      <c r="E31" s="685"/>
      <c r="F31" s="479" t="s">
        <v>207</v>
      </c>
      <c r="G31" s="480" t="s">
        <v>193</v>
      </c>
      <c r="H31" s="477">
        <v>6</v>
      </c>
      <c r="I31" s="481" t="s">
        <v>1404</v>
      </c>
      <c r="J31" s="503">
        <v>90.229385600000001</v>
      </c>
      <c r="K31" s="35"/>
      <c r="L31" s="35"/>
      <c r="M31" s="35"/>
      <c r="N31" s="35"/>
      <c r="O31" s="35"/>
      <c r="P31" s="35"/>
      <c r="Q31" s="35"/>
      <c r="R31" s="35"/>
      <c r="S31" s="459"/>
      <c r="T31" s="459"/>
      <c r="U31" s="198">
        <f t="shared" si="3"/>
        <v>0</v>
      </c>
      <c r="V31" s="141" t="str">
        <f t="shared" si="4"/>
        <v>No</v>
      </c>
      <c r="W31" s="552" t="str">
        <f t="shared" si="5"/>
        <v>Yes</v>
      </c>
      <c r="Y31" s="390">
        <v>1</v>
      </c>
      <c r="Z31" s="391">
        <f t="shared" si="34"/>
        <v>0</v>
      </c>
      <c r="AB31" s="691">
        <v>1.25</v>
      </c>
      <c r="AC31" s="692">
        <f t="shared" si="6"/>
        <v>0</v>
      </c>
      <c r="AD31" s="462">
        <f>$H$31*K31</f>
        <v>0</v>
      </c>
      <c r="AE31" s="462">
        <f t="shared" ref="AE31:AM31" si="63">$H$31*L31</f>
        <v>0</v>
      </c>
      <c r="AF31" s="462">
        <f t="shared" si="63"/>
        <v>0</v>
      </c>
      <c r="AG31" s="462">
        <f t="shared" si="63"/>
        <v>0</v>
      </c>
      <c r="AH31" s="462">
        <f t="shared" si="63"/>
        <v>0</v>
      </c>
      <c r="AI31" s="462">
        <f t="shared" si="63"/>
        <v>0</v>
      </c>
      <c r="AJ31" s="462">
        <f t="shared" si="63"/>
        <v>0</v>
      </c>
      <c r="AK31" s="462">
        <f t="shared" si="63"/>
        <v>0</v>
      </c>
      <c r="AL31" s="462">
        <f t="shared" si="63"/>
        <v>0</v>
      </c>
      <c r="AM31" s="462">
        <f t="shared" si="63"/>
        <v>0</v>
      </c>
      <c r="AN31" s="691">
        <v>1</v>
      </c>
      <c r="AO31" s="463">
        <v>8</v>
      </c>
      <c r="AP31" s="464"/>
      <c r="AQ31" s="464">
        <v>3</v>
      </c>
      <c r="AR31" s="463">
        <v>1</v>
      </c>
      <c r="AS31" s="464">
        <v>4</v>
      </c>
      <c r="AT31" s="463"/>
      <c r="AU31" s="464"/>
      <c r="AV31" s="463"/>
      <c r="AW31" s="464"/>
      <c r="AX31" s="764"/>
      <c r="AY31" s="762"/>
      <c r="AZ31" s="764"/>
      <c r="BA31" s="1">
        <f t="shared" si="36"/>
        <v>0</v>
      </c>
      <c r="BB31" s="1">
        <f t="shared" si="37"/>
        <v>0</v>
      </c>
      <c r="BC31" s="1">
        <f t="shared" si="38"/>
        <v>0</v>
      </c>
      <c r="BD31" s="1">
        <f t="shared" si="39"/>
        <v>0</v>
      </c>
      <c r="BE31" s="1">
        <f t="shared" si="40"/>
        <v>0</v>
      </c>
      <c r="BF31" s="1">
        <f t="shared" si="41"/>
        <v>0</v>
      </c>
      <c r="BG31" s="1">
        <f t="shared" si="42"/>
        <v>0</v>
      </c>
      <c r="BH31" s="1">
        <f t="shared" si="43"/>
        <v>0</v>
      </c>
      <c r="BJ31" s="56">
        <f t="shared" si="44"/>
        <v>0</v>
      </c>
      <c r="BK31" s="56">
        <f t="shared" si="45"/>
        <v>0</v>
      </c>
      <c r="BL31" s="56"/>
      <c r="BM31" s="1">
        <f t="shared" si="18"/>
        <v>0</v>
      </c>
      <c r="BN31" s="1">
        <f t="shared" si="19"/>
        <v>0</v>
      </c>
      <c r="BO31" s="1">
        <f t="shared" si="20"/>
        <v>0</v>
      </c>
      <c r="BP31" s="1">
        <f t="shared" si="21"/>
        <v>0</v>
      </c>
      <c r="BQ31" s="1">
        <f t="shared" si="22"/>
        <v>0</v>
      </c>
      <c r="BR31" s="1">
        <f t="shared" si="23"/>
        <v>0</v>
      </c>
      <c r="BS31" s="1">
        <f t="shared" si="24"/>
        <v>0</v>
      </c>
      <c r="BT31" s="1">
        <f t="shared" si="25"/>
        <v>0</v>
      </c>
      <c r="BU31" s="1">
        <f t="shared" si="26"/>
        <v>0</v>
      </c>
      <c r="BV31" s="1">
        <f t="shared" si="27"/>
        <v>0</v>
      </c>
      <c r="BW31" s="1">
        <f t="shared" si="28"/>
        <v>0</v>
      </c>
      <c r="BX31" s="1">
        <f t="shared" si="29"/>
        <v>0</v>
      </c>
      <c r="BY31" s="1">
        <f t="shared" si="30"/>
        <v>0</v>
      </c>
      <c r="BZ31" s="1">
        <f t="shared" si="31"/>
        <v>0</v>
      </c>
      <c r="CA31" s="1">
        <f t="shared" si="32"/>
        <v>0</v>
      </c>
      <c r="CB31" s="1">
        <f t="shared" si="33"/>
        <v>0</v>
      </c>
    </row>
    <row r="32" spans="1:80" s="1" customFormat="1" ht="73.2" customHeight="1">
      <c r="A32" s="56"/>
      <c r="B32" s="749" t="s">
        <v>185</v>
      </c>
      <c r="C32" s="56"/>
      <c r="D32" s="411" t="s">
        <v>771</v>
      </c>
      <c r="E32" s="684"/>
      <c r="F32" s="474" t="s">
        <v>207</v>
      </c>
      <c r="G32" s="475" t="s">
        <v>195</v>
      </c>
      <c r="H32" s="472">
        <v>10</v>
      </c>
      <c r="I32" s="482" t="s">
        <v>679</v>
      </c>
      <c r="J32" s="504">
        <v>65.314744575999995</v>
      </c>
      <c r="K32" s="324"/>
      <c r="L32" s="324"/>
      <c r="M32" s="458"/>
      <c r="N32" s="458"/>
      <c r="O32" s="458"/>
      <c r="P32" s="458"/>
      <c r="Q32" s="458"/>
      <c r="R32" s="458"/>
      <c r="S32" s="458"/>
      <c r="T32" s="458"/>
      <c r="U32" s="416">
        <f t="shared" si="3"/>
        <v>0</v>
      </c>
      <c r="V32" s="738" t="str">
        <f t="shared" si="4"/>
        <v>No</v>
      </c>
      <c r="W32" s="404" t="str">
        <f t="shared" si="5"/>
        <v>Yes</v>
      </c>
      <c r="Y32" s="390">
        <v>1</v>
      </c>
      <c r="Z32" s="391">
        <f t="shared" si="34"/>
        <v>0</v>
      </c>
      <c r="AB32" s="691">
        <v>0.7</v>
      </c>
      <c r="AC32" s="692">
        <f t="shared" si="6"/>
        <v>0</v>
      </c>
      <c r="AD32" s="462">
        <f>$H$32*K32</f>
        <v>0</v>
      </c>
      <c r="AE32" s="462">
        <f t="shared" ref="AE32:AM32" si="64">$H$32*L32</f>
        <v>0</v>
      </c>
      <c r="AF32" s="462">
        <f t="shared" si="64"/>
        <v>0</v>
      </c>
      <c r="AG32" s="462">
        <f t="shared" si="64"/>
        <v>0</v>
      </c>
      <c r="AH32" s="462">
        <f t="shared" si="64"/>
        <v>0</v>
      </c>
      <c r="AI32" s="462">
        <f t="shared" si="64"/>
        <v>0</v>
      </c>
      <c r="AJ32" s="462">
        <f t="shared" si="64"/>
        <v>0</v>
      </c>
      <c r="AK32" s="462">
        <f t="shared" si="64"/>
        <v>0</v>
      </c>
      <c r="AL32" s="462">
        <f t="shared" si="64"/>
        <v>0</v>
      </c>
      <c r="AM32" s="462">
        <f t="shared" si="64"/>
        <v>0</v>
      </c>
      <c r="AN32" s="691">
        <v>1</v>
      </c>
      <c r="AO32" s="463">
        <v>20</v>
      </c>
      <c r="AP32" s="464"/>
      <c r="AQ32" s="464"/>
      <c r="AR32" s="463"/>
      <c r="AS32" s="464"/>
      <c r="AT32" s="463"/>
      <c r="AU32" s="464"/>
      <c r="AV32" s="463"/>
      <c r="AW32" s="464"/>
      <c r="AX32" s="764"/>
      <c r="AY32" s="762"/>
      <c r="AZ32" s="764"/>
      <c r="BA32" s="1">
        <f t="shared" si="36"/>
        <v>0</v>
      </c>
      <c r="BB32" s="1">
        <f t="shared" si="37"/>
        <v>0</v>
      </c>
      <c r="BC32" s="1">
        <f t="shared" si="38"/>
        <v>0</v>
      </c>
      <c r="BD32" s="1">
        <f t="shared" si="39"/>
        <v>0</v>
      </c>
      <c r="BE32" s="1">
        <f t="shared" si="40"/>
        <v>0</v>
      </c>
      <c r="BF32" s="1">
        <f t="shared" si="41"/>
        <v>0</v>
      </c>
      <c r="BG32" s="1">
        <f t="shared" si="42"/>
        <v>0</v>
      </c>
      <c r="BH32" s="1">
        <f t="shared" si="43"/>
        <v>0</v>
      </c>
      <c r="BJ32" s="56">
        <f t="shared" si="44"/>
        <v>0</v>
      </c>
      <c r="BK32" s="56">
        <f t="shared" si="45"/>
        <v>0</v>
      </c>
      <c r="BL32" s="56"/>
      <c r="BM32" s="1">
        <f t="shared" si="18"/>
        <v>0</v>
      </c>
      <c r="BN32" s="1">
        <f t="shared" si="19"/>
        <v>0</v>
      </c>
      <c r="BO32" s="1">
        <f t="shared" si="20"/>
        <v>0</v>
      </c>
      <c r="BP32" s="1">
        <f t="shared" si="21"/>
        <v>0</v>
      </c>
      <c r="BQ32" s="1">
        <f t="shared" si="22"/>
        <v>0</v>
      </c>
      <c r="BR32" s="1">
        <f t="shared" si="23"/>
        <v>0</v>
      </c>
      <c r="BS32" s="1">
        <f t="shared" si="24"/>
        <v>0</v>
      </c>
      <c r="BT32" s="1">
        <f t="shared" si="25"/>
        <v>0</v>
      </c>
      <c r="BU32" s="1">
        <f t="shared" si="26"/>
        <v>0</v>
      </c>
      <c r="BV32" s="1">
        <f t="shared" si="27"/>
        <v>0</v>
      </c>
      <c r="BW32" s="1">
        <f t="shared" si="28"/>
        <v>0</v>
      </c>
      <c r="BX32" s="1">
        <f t="shared" si="29"/>
        <v>0</v>
      </c>
      <c r="BY32" s="1">
        <f t="shared" si="30"/>
        <v>0</v>
      </c>
      <c r="BZ32" s="1">
        <f t="shared" si="31"/>
        <v>0</v>
      </c>
      <c r="CA32" s="1">
        <f t="shared" si="32"/>
        <v>0</v>
      </c>
      <c r="CB32" s="1">
        <f t="shared" si="33"/>
        <v>0</v>
      </c>
    </row>
    <row r="33" spans="1:80" s="1" customFormat="1" ht="73.5" customHeight="1">
      <c r="A33" s="56"/>
      <c r="B33" s="749" t="s">
        <v>185</v>
      </c>
      <c r="C33" s="56"/>
      <c r="D33" s="334" t="s">
        <v>772</v>
      </c>
      <c r="E33" s="685"/>
      <c r="F33" s="478" t="s">
        <v>58</v>
      </c>
      <c r="G33" s="480" t="s">
        <v>694</v>
      </c>
      <c r="H33" s="477">
        <v>6</v>
      </c>
      <c r="I33" s="481" t="s">
        <v>1404</v>
      </c>
      <c r="J33" s="503">
        <v>85.404015232000006</v>
      </c>
      <c r="K33" s="35"/>
      <c r="L33" s="35"/>
      <c r="M33" s="35"/>
      <c r="N33" s="35"/>
      <c r="O33" s="35"/>
      <c r="P33" s="35"/>
      <c r="Q33" s="35"/>
      <c r="R33" s="35"/>
      <c r="S33" s="459"/>
      <c r="T33" s="459"/>
      <c r="U33" s="198">
        <f t="shared" si="3"/>
        <v>0</v>
      </c>
      <c r="V33" s="141" t="str">
        <f t="shared" si="4"/>
        <v>No</v>
      </c>
      <c r="W33" s="552" t="str">
        <f t="shared" si="5"/>
        <v>Yes</v>
      </c>
      <c r="Y33" s="390">
        <v>1</v>
      </c>
      <c r="Z33" s="391">
        <f t="shared" si="34"/>
        <v>0</v>
      </c>
      <c r="AB33" s="691">
        <v>1.1499999999999999</v>
      </c>
      <c r="AC33" s="692">
        <f t="shared" si="6"/>
        <v>0</v>
      </c>
      <c r="AD33" s="462">
        <f>$H$33*K33</f>
        <v>0</v>
      </c>
      <c r="AE33" s="462">
        <f t="shared" ref="AE33:AM33" si="65">$H$33*L33</f>
        <v>0</v>
      </c>
      <c r="AF33" s="462">
        <f t="shared" si="65"/>
        <v>0</v>
      </c>
      <c r="AG33" s="462">
        <f t="shared" si="65"/>
        <v>0</v>
      </c>
      <c r="AH33" s="462">
        <f t="shared" si="65"/>
        <v>0</v>
      </c>
      <c r="AI33" s="462">
        <f t="shared" si="65"/>
        <v>0</v>
      </c>
      <c r="AJ33" s="462">
        <f t="shared" si="65"/>
        <v>0</v>
      </c>
      <c r="AK33" s="462">
        <f t="shared" si="65"/>
        <v>0</v>
      </c>
      <c r="AL33" s="462">
        <f t="shared" si="65"/>
        <v>0</v>
      </c>
      <c r="AM33" s="462">
        <f t="shared" si="65"/>
        <v>0</v>
      </c>
      <c r="AN33" s="691">
        <v>1</v>
      </c>
      <c r="AO33" s="463">
        <v>15</v>
      </c>
      <c r="AP33" s="464"/>
      <c r="AQ33" s="464">
        <v>2</v>
      </c>
      <c r="AR33" s="463">
        <v>2</v>
      </c>
      <c r="AS33" s="464">
        <v>2</v>
      </c>
      <c r="AT33" s="463"/>
      <c r="AU33" s="464"/>
      <c r="AV33" s="463"/>
      <c r="AW33" s="464"/>
      <c r="AX33" s="764"/>
      <c r="AY33" s="762"/>
      <c r="AZ33" s="764"/>
      <c r="BA33" s="1">
        <f t="shared" si="36"/>
        <v>0</v>
      </c>
      <c r="BB33" s="1">
        <f t="shared" si="37"/>
        <v>0</v>
      </c>
      <c r="BC33" s="1">
        <f t="shared" si="38"/>
        <v>0</v>
      </c>
      <c r="BD33" s="1">
        <f t="shared" si="39"/>
        <v>0</v>
      </c>
      <c r="BE33" s="1">
        <f t="shared" si="40"/>
        <v>0</v>
      </c>
      <c r="BF33" s="1">
        <f t="shared" si="41"/>
        <v>0</v>
      </c>
      <c r="BG33" s="1">
        <f t="shared" si="42"/>
        <v>0</v>
      </c>
      <c r="BH33" s="1">
        <f t="shared" si="43"/>
        <v>0</v>
      </c>
      <c r="BJ33" s="56">
        <f t="shared" si="44"/>
        <v>0</v>
      </c>
      <c r="BK33" s="56">
        <f t="shared" si="45"/>
        <v>0</v>
      </c>
      <c r="BL33" s="56"/>
      <c r="BM33" s="1">
        <f t="shared" si="18"/>
        <v>0</v>
      </c>
      <c r="BN33" s="1">
        <f t="shared" si="19"/>
        <v>0</v>
      </c>
      <c r="BO33" s="1">
        <f t="shared" si="20"/>
        <v>0</v>
      </c>
      <c r="BP33" s="1">
        <f t="shared" si="21"/>
        <v>0</v>
      </c>
      <c r="BQ33" s="1">
        <f t="shared" si="22"/>
        <v>0</v>
      </c>
      <c r="BR33" s="1">
        <f t="shared" si="23"/>
        <v>0</v>
      </c>
      <c r="BS33" s="1">
        <f t="shared" si="24"/>
        <v>0</v>
      </c>
      <c r="BT33" s="1">
        <f t="shared" si="25"/>
        <v>0</v>
      </c>
      <c r="BU33" s="1">
        <f t="shared" si="26"/>
        <v>0</v>
      </c>
      <c r="BV33" s="1">
        <f t="shared" si="27"/>
        <v>0</v>
      </c>
      <c r="BW33" s="1">
        <f t="shared" si="28"/>
        <v>0</v>
      </c>
      <c r="BX33" s="1">
        <f t="shared" si="29"/>
        <v>0</v>
      </c>
      <c r="BY33" s="1">
        <f t="shared" si="30"/>
        <v>0</v>
      </c>
      <c r="BZ33" s="1">
        <f t="shared" si="31"/>
        <v>0</v>
      </c>
      <c r="CA33" s="1">
        <f t="shared" si="32"/>
        <v>0</v>
      </c>
      <c r="CB33" s="1">
        <f t="shared" si="33"/>
        <v>0</v>
      </c>
    </row>
    <row r="34" spans="1:80" s="1" customFormat="1" ht="73.5" customHeight="1">
      <c r="A34" s="56"/>
      <c r="B34" s="749" t="s">
        <v>185</v>
      </c>
      <c r="C34" s="56"/>
      <c r="D34" s="411" t="s">
        <v>773</v>
      </c>
      <c r="E34" s="684"/>
      <c r="F34" s="473" t="s">
        <v>58</v>
      </c>
      <c r="G34" s="475" t="s">
        <v>195</v>
      </c>
      <c r="H34" s="472">
        <v>6</v>
      </c>
      <c r="I34" s="482" t="s">
        <v>679</v>
      </c>
      <c r="J34" s="504">
        <v>80.283170048000017</v>
      </c>
      <c r="K34" s="324"/>
      <c r="L34" s="324"/>
      <c r="M34" s="324"/>
      <c r="N34" s="324"/>
      <c r="O34" s="324"/>
      <c r="P34" s="324"/>
      <c r="Q34" s="324"/>
      <c r="R34" s="324"/>
      <c r="S34" s="324"/>
      <c r="T34" s="458"/>
      <c r="U34" s="416">
        <f t="shared" si="3"/>
        <v>0</v>
      </c>
      <c r="V34" s="738" t="str">
        <f t="shared" si="4"/>
        <v>No</v>
      </c>
      <c r="W34" s="404" t="str">
        <f t="shared" si="5"/>
        <v>Yes</v>
      </c>
      <c r="Y34" s="390">
        <v>1</v>
      </c>
      <c r="Z34" s="391">
        <f t="shared" si="34"/>
        <v>0</v>
      </c>
      <c r="AB34" s="691">
        <v>1.1000000000000001</v>
      </c>
      <c r="AC34" s="692">
        <f t="shared" si="6"/>
        <v>0</v>
      </c>
      <c r="AD34" s="462">
        <f>$H$34*K34</f>
        <v>0</v>
      </c>
      <c r="AE34" s="462">
        <f t="shared" ref="AE34:AM34" si="66">$H$34*L34</f>
        <v>0</v>
      </c>
      <c r="AF34" s="462">
        <f t="shared" si="66"/>
        <v>0</v>
      </c>
      <c r="AG34" s="462">
        <f t="shared" si="66"/>
        <v>0</v>
      </c>
      <c r="AH34" s="462">
        <f t="shared" si="66"/>
        <v>0</v>
      </c>
      <c r="AI34" s="462">
        <f t="shared" si="66"/>
        <v>0</v>
      </c>
      <c r="AJ34" s="462">
        <f t="shared" si="66"/>
        <v>0</v>
      </c>
      <c r="AK34" s="462">
        <f t="shared" si="66"/>
        <v>0</v>
      </c>
      <c r="AL34" s="462">
        <f t="shared" si="66"/>
        <v>0</v>
      </c>
      <c r="AM34" s="462">
        <f t="shared" si="66"/>
        <v>0</v>
      </c>
      <c r="AN34" s="691">
        <v>1</v>
      </c>
      <c r="AO34" s="463">
        <v>18</v>
      </c>
      <c r="AP34" s="464"/>
      <c r="AQ34" s="464"/>
      <c r="AR34" s="463"/>
      <c r="AS34" s="464"/>
      <c r="AT34" s="463"/>
      <c r="AU34" s="464"/>
      <c r="AV34" s="463"/>
      <c r="AW34" s="464"/>
      <c r="AX34" s="764"/>
      <c r="AY34" s="762"/>
      <c r="AZ34" s="764"/>
      <c r="BA34" s="1">
        <f t="shared" si="36"/>
        <v>0</v>
      </c>
      <c r="BB34" s="1">
        <f t="shared" si="37"/>
        <v>0</v>
      </c>
      <c r="BC34" s="1">
        <f t="shared" si="38"/>
        <v>0</v>
      </c>
      <c r="BD34" s="1">
        <f t="shared" si="39"/>
        <v>0</v>
      </c>
      <c r="BE34" s="1">
        <f t="shared" si="40"/>
        <v>0</v>
      </c>
      <c r="BF34" s="1">
        <f t="shared" si="41"/>
        <v>0</v>
      </c>
      <c r="BG34" s="1">
        <f t="shared" si="42"/>
        <v>0</v>
      </c>
      <c r="BH34" s="1">
        <f t="shared" si="43"/>
        <v>0</v>
      </c>
      <c r="BJ34" s="56">
        <f t="shared" si="44"/>
        <v>0</v>
      </c>
      <c r="BK34" s="56">
        <f t="shared" si="45"/>
        <v>0</v>
      </c>
      <c r="BL34" s="56"/>
      <c r="BM34" s="1">
        <f t="shared" si="18"/>
        <v>0</v>
      </c>
      <c r="BN34" s="1">
        <f t="shared" si="19"/>
        <v>0</v>
      </c>
      <c r="BO34" s="1">
        <f t="shared" si="20"/>
        <v>0</v>
      </c>
      <c r="BP34" s="1">
        <f t="shared" si="21"/>
        <v>0</v>
      </c>
      <c r="BQ34" s="1">
        <f t="shared" si="22"/>
        <v>0</v>
      </c>
      <c r="BR34" s="1">
        <f t="shared" si="23"/>
        <v>0</v>
      </c>
      <c r="BS34" s="1">
        <f t="shared" si="24"/>
        <v>0</v>
      </c>
      <c r="BT34" s="1">
        <f t="shared" si="25"/>
        <v>0</v>
      </c>
      <c r="BU34" s="1">
        <f t="shared" si="26"/>
        <v>0</v>
      </c>
      <c r="BV34" s="1">
        <f t="shared" si="27"/>
        <v>0</v>
      </c>
      <c r="BW34" s="1">
        <f t="shared" si="28"/>
        <v>0</v>
      </c>
      <c r="BX34" s="1">
        <f t="shared" si="29"/>
        <v>0</v>
      </c>
      <c r="BY34" s="1">
        <f t="shared" si="30"/>
        <v>0</v>
      </c>
      <c r="BZ34" s="1">
        <f t="shared" si="31"/>
        <v>0</v>
      </c>
      <c r="CA34" s="1">
        <f t="shared" si="32"/>
        <v>0</v>
      </c>
      <c r="CB34" s="1">
        <f t="shared" si="33"/>
        <v>0</v>
      </c>
    </row>
    <row r="35" spans="1:80" s="1" customFormat="1" ht="73.5" customHeight="1">
      <c r="A35" s="56"/>
      <c r="B35" s="749" t="s">
        <v>185</v>
      </c>
      <c r="C35" s="56"/>
      <c r="D35" s="334" t="s">
        <v>774</v>
      </c>
      <c r="E35" s="685"/>
      <c r="F35" s="479" t="s">
        <v>58</v>
      </c>
      <c r="G35" s="480" t="s">
        <v>195</v>
      </c>
      <c r="H35" s="477">
        <v>6</v>
      </c>
      <c r="I35" s="481" t="s">
        <v>679</v>
      </c>
      <c r="J35" s="503">
        <v>61.572638208000008</v>
      </c>
      <c r="K35" s="37"/>
      <c r="L35" s="35"/>
      <c r="M35" s="35"/>
      <c r="N35" s="35"/>
      <c r="O35" s="459"/>
      <c r="P35" s="37"/>
      <c r="Q35" s="35"/>
      <c r="R35" s="37"/>
      <c r="S35" s="35"/>
      <c r="T35" s="35"/>
      <c r="U35" s="198">
        <f t="shared" si="3"/>
        <v>0</v>
      </c>
      <c r="V35" s="141" t="str">
        <f t="shared" si="4"/>
        <v>No</v>
      </c>
      <c r="W35" s="552" t="str">
        <f t="shared" si="5"/>
        <v>Yes</v>
      </c>
      <c r="Y35" s="390">
        <v>1</v>
      </c>
      <c r="Z35" s="391">
        <f t="shared" si="34"/>
        <v>0</v>
      </c>
      <c r="AB35" s="691">
        <v>0.6</v>
      </c>
      <c r="AC35" s="692">
        <f t="shared" si="6"/>
        <v>0</v>
      </c>
      <c r="AD35" s="462">
        <f>$H$35*K35</f>
        <v>0</v>
      </c>
      <c r="AE35" s="462">
        <f t="shared" ref="AE35:AM35" si="67">$H$35*L35</f>
        <v>0</v>
      </c>
      <c r="AF35" s="462">
        <f t="shared" si="67"/>
        <v>0</v>
      </c>
      <c r="AG35" s="462">
        <f t="shared" si="67"/>
        <v>0</v>
      </c>
      <c r="AH35" s="462">
        <f t="shared" si="67"/>
        <v>0</v>
      </c>
      <c r="AI35" s="462">
        <f t="shared" si="67"/>
        <v>0</v>
      </c>
      <c r="AJ35" s="462">
        <f t="shared" si="67"/>
        <v>0</v>
      </c>
      <c r="AK35" s="462">
        <f t="shared" si="67"/>
        <v>0</v>
      </c>
      <c r="AL35" s="462">
        <f t="shared" si="67"/>
        <v>0</v>
      </c>
      <c r="AM35" s="462">
        <f t="shared" si="67"/>
        <v>0</v>
      </c>
      <c r="AN35" s="691">
        <v>1</v>
      </c>
      <c r="AO35" s="463">
        <v>18</v>
      </c>
      <c r="AP35" s="464"/>
      <c r="AQ35" s="464"/>
      <c r="AR35" s="463"/>
      <c r="AS35" s="464"/>
      <c r="AT35" s="463"/>
      <c r="AU35" s="464"/>
      <c r="AV35" s="463"/>
      <c r="AW35" s="464"/>
      <c r="AX35" s="764"/>
      <c r="AY35" s="762"/>
      <c r="AZ35" s="764"/>
      <c r="BA35" s="1">
        <f t="shared" si="36"/>
        <v>0</v>
      </c>
      <c r="BB35" s="1">
        <f t="shared" si="37"/>
        <v>0</v>
      </c>
      <c r="BC35" s="1">
        <f t="shared" si="38"/>
        <v>0</v>
      </c>
      <c r="BD35" s="1">
        <f t="shared" si="39"/>
        <v>0</v>
      </c>
      <c r="BE35" s="1">
        <f t="shared" si="40"/>
        <v>0</v>
      </c>
      <c r="BF35" s="1">
        <f t="shared" si="41"/>
        <v>0</v>
      </c>
      <c r="BG35" s="1">
        <f t="shared" si="42"/>
        <v>0</v>
      </c>
      <c r="BH35" s="1">
        <f t="shared" si="43"/>
        <v>0</v>
      </c>
      <c r="BJ35" s="56">
        <f t="shared" si="44"/>
        <v>0</v>
      </c>
      <c r="BK35" s="56">
        <f t="shared" si="45"/>
        <v>0</v>
      </c>
      <c r="BL35" s="56"/>
      <c r="BM35" s="1">
        <f t="shared" si="18"/>
        <v>0</v>
      </c>
      <c r="BN35" s="1">
        <f t="shared" si="19"/>
        <v>0</v>
      </c>
      <c r="BO35" s="1">
        <f t="shared" si="20"/>
        <v>0</v>
      </c>
      <c r="BP35" s="1">
        <f t="shared" si="21"/>
        <v>0</v>
      </c>
      <c r="BQ35" s="1">
        <f t="shared" si="22"/>
        <v>0</v>
      </c>
      <c r="BR35" s="1">
        <f t="shared" si="23"/>
        <v>0</v>
      </c>
      <c r="BS35" s="1">
        <f t="shared" si="24"/>
        <v>0</v>
      </c>
      <c r="BT35" s="1">
        <f t="shared" si="25"/>
        <v>0</v>
      </c>
      <c r="BU35" s="1">
        <f t="shared" si="26"/>
        <v>0</v>
      </c>
      <c r="BV35" s="1">
        <f t="shared" si="27"/>
        <v>0</v>
      </c>
      <c r="BW35" s="1">
        <f t="shared" si="28"/>
        <v>0</v>
      </c>
      <c r="BX35" s="1">
        <f t="shared" si="29"/>
        <v>0</v>
      </c>
      <c r="BY35" s="1">
        <f t="shared" si="30"/>
        <v>0</v>
      </c>
      <c r="BZ35" s="1">
        <f t="shared" si="31"/>
        <v>0</v>
      </c>
      <c r="CA35" s="1">
        <f t="shared" si="32"/>
        <v>0</v>
      </c>
      <c r="CB35" s="1">
        <f t="shared" si="33"/>
        <v>0</v>
      </c>
    </row>
    <row r="36" spans="1:80" s="1" customFormat="1" ht="73.5" customHeight="1">
      <c r="A36" s="56"/>
      <c r="B36" s="749" t="s">
        <v>185</v>
      </c>
      <c r="C36" s="56"/>
      <c r="D36" s="411" t="s">
        <v>775</v>
      </c>
      <c r="E36" s="684"/>
      <c r="F36" s="473" t="s">
        <v>58</v>
      </c>
      <c r="G36" s="475" t="s">
        <v>694</v>
      </c>
      <c r="H36" s="472">
        <v>5</v>
      </c>
      <c r="I36" s="482" t="s">
        <v>1404</v>
      </c>
      <c r="J36" s="504">
        <v>117.896606464</v>
      </c>
      <c r="K36" s="324"/>
      <c r="L36" s="324"/>
      <c r="M36" s="324"/>
      <c r="N36" s="324"/>
      <c r="O36" s="324"/>
      <c r="P36" s="324"/>
      <c r="Q36" s="324"/>
      <c r="R36" s="324"/>
      <c r="S36" s="324"/>
      <c r="T36" s="324"/>
      <c r="U36" s="416">
        <f t="shared" si="3"/>
        <v>0</v>
      </c>
      <c r="V36" s="738" t="str">
        <f t="shared" si="4"/>
        <v>No</v>
      </c>
      <c r="W36" s="404" t="str">
        <f t="shared" si="5"/>
        <v>Yes</v>
      </c>
      <c r="Y36" s="390">
        <v>1</v>
      </c>
      <c r="Z36" s="391">
        <f t="shared" si="34"/>
        <v>0</v>
      </c>
      <c r="AB36" s="691">
        <v>2.2999999999999998</v>
      </c>
      <c r="AC36" s="692">
        <f t="shared" si="6"/>
        <v>0</v>
      </c>
      <c r="AD36" s="462">
        <f>$H$36*K36</f>
        <v>0</v>
      </c>
      <c r="AE36" s="462">
        <f t="shared" ref="AE36:AM36" si="68">$H$36*L36</f>
        <v>0</v>
      </c>
      <c r="AF36" s="462">
        <f t="shared" si="68"/>
        <v>0</v>
      </c>
      <c r="AG36" s="462">
        <f t="shared" si="68"/>
        <v>0</v>
      </c>
      <c r="AH36" s="462">
        <f t="shared" si="68"/>
        <v>0</v>
      </c>
      <c r="AI36" s="462">
        <f t="shared" si="68"/>
        <v>0</v>
      </c>
      <c r="AJ36" s="462">
        <f t="shared" si="68"/>
        <v>0</v>
      </c>
      <c r="AK36" s="462">
        <f t="shared" si="68"/>
        <v>0</v>
      </c>
      <c r="AL36" s="462">
        <f t="shared" si="68"/>
        <v>0</v>
      </c>
      <c r="AM36" s="462">
        <f t="shared" si="68"/>
        <v>0</v>
      </c>
      <c r="AN36" s="691">
        <v>1</v>
      </c>
      <c r="AO36" s="463">
        <v>12</v>
      </c>
      <c r="AP36" s="464"/>
      <c r="AQ36" s="464"/>
      <c r="AR36" s="463"/>
      <c r="AS36" s="464">
        <v>1</v>
      </c>
      <c r="AT36" s="463">
        <v>4</v>
      </c>
      <c r="AU36" s="464"/>
      <c r="AV36" s="463"/>
      <c r="AW36" s="464"/>
      <c r="AX36" s="764"/>
      <c r="AY36" s="762"/>
      <c r="AZ36" s="764"/>
      <c r="BA36" s="1">
        <f t="shared" si="36"/>
        <v>0</v>
      </c>
      <c r="BB36" s="1">
        <f t="shared" si="37"/>
        <v>0</v>
      </c>
      <c r="BC36" s="1">
        <f t="shared" si="38"/>
        <v>0</v>
      </c>
      <c r="BD36" s="1">
        <f t="shared" si="39"/>
        <v>0</v>
      </c>
      <c r="BE36" s="1">
        <f t="shared" si="40"/>
        <v>0</v>
      </c>
      <c r="BF36" s="1">
        <f t="shared" si="41"/>
        <v>0</v>
      </c>
      <c r="BG36" s="1">
        <f t="shared" si="42"/>
        <v>0</v>
      </c>
      <c r="BH36" s="1">
        <f t="shared" si="43"/>
        <v>0</v>
      </c>
      <c r="BJ36" s="56">
        <f t="shared" si="44"/>
        <v>0</v>
      </c>
      <c r="BK36" s="56">
        <f t="shared" si="45"/>
        <v>0</v>
      </c>
      <c r="BL36" s="56"/>
      <c r="BM36" s="1">
        <f t="shared" si="18"/>
        <v>0</v>
      </c>
      <c r="BN36" s="1">
        <f t="shared" si="19"/>
        <v>0</v>
      </c>
      <c r="BO36" s="1">
        <f t="shared" si="20"/>
        <v>0</v>
      </c>
      <c r="BP36" s="1">
        <f t="shared" si="21"/>
        <v>0</v>
      </c>
      <c r="BQ36" s="1">
        <f t="shared" si="22"/>
        <v>0</v>
      </c>
      <c r="BR36" s="1">
        <f t="shared" si="23"/>
        <v>0</v>
      </c>
      <c r="BS36" s="1">
        <f t="shared" si="24"/>
        <v>0</v>
      </c>
      <c r="BT36" s="1">
        <f t="shared" si="25"/>
        <v>0</v>
      </c>
      <c r="BU36" s="1">
        <f t="shared" si="26"/>
        <v>0</v>
      </c>
      <c r="BV36" s="1">
        <f t="shared" si="27"/>
        <v>0</v>
      </c>
      <c r="BW36" s="1">
        <f t="shared" si="28"/>
        <v>0</v>
      </c>
      <c r="BX36" s="1">
        <f t="shared" si="29"/>
        <v>0</v>
      </c>
      <c r="BY36" s="1">
        <f t="shared" si="30"/>
        <v>0</v>
      </c>
      <c r="BZ36" s="1">
        <f t="shared" si="31"/>
        <v>0</v>
      </c>
      <c r="CA36" s="1">
        <f t="shared" si="32"/>
        <v>0</v>
      </c>
      <c r="CB36" s="1">
        <f t="shared" si="33"/>
        <v>0</v>
      </c>
    </row>
    <row r="37" spans="1:80" s="1" customFormat="1" ht="73.5" customHeight="1">
      <c r="A37" s="56"/>
      <c r="B37" s="749" t="s">
        <v>185</v>
      </c>
      <c r="C37" s="56"/>
      <c r="D37" s="334" t="s">
        <v>776</v>
      </c>
      <c r="E37" s="685"/>
      <c r="F37" s="478" t="s">
        <v>168</v>
      </c>
      <c r="G37" s="480" t="s">
        <v>706</v>
      </c>
      <c r="H37" s="477">
        <v>2</v>
      </c>
      <c r="I37" s="481" t="s">
        <v>1404</v>
      </c>
      <c r="J37" s="503">
        <v>81.366434048000016</v>
      </c>
      <c r="K37" s="35"/>
      <c r="L37" s="35"/>
      <c r="M37" s="35"/>
      <c r="N37" s="35"/>
      <c r="O37" s="35"/>
      <c r="P37" s="35"/>
      <c r="Q37" s="35"/>
      <c r="R37" s="35"/>
      <c r="S37" s="35"/>
      <c r="T37" s="459"/>
      <c r="U37" s="198">
        <f t="shared" si="3"/>
        <v>0</v>
      </c>
      <c r="V37" s="141" t="str">
        <f t="shared" si="4"/>
        <v>No</v>
      </c>
      <c r="W37" s="552" t="str">
        <f t="shared" si="5"/>
        <v>Yes</v>
      </c>
      <c r="Y37" s="390">
        <v>1</v>
      </c>
      <c r="Z37" s="391">
        <f t="shared" si="34"/>
        <v>0</v>
      </c>
      <c r="AB37" s="691">
        <v>1.1000000000000001</v>
      </c>
      <c r="AC37" s="692">
        <f t="shared" si="6"/>
        <v>0</v>
      </c>
      <c r="AD37" s="462">
        <f>$H$37*K37</f>
        <v>0</v>
      </c>
      <c r="AE37" s="462">
        <f t="shared" ref="AE37:AM37" si="69">$H$37*L37</f>
        <v>0</v>
      </c>
      <c r="AF37" s="462">
        <f t="shared" si="69"/>
        <v>0</v>
      </c>
      <c r="AG37" s="462">
        <f t="shared" si="69"/>
        <v>0</v>
      </c>
      <c r="AH37" s="462">
        <f t="shared" si="69"/>
        <v>0</v>
      </c>
      <c r="AI37" s="462">
        <f t="shared" si="69"/>
        <v>0</v>
      </c>
      <c r="AJ37" s="462">
        <f t="shared" si="69"/>
        <v>0</v>
      </c>
      <c r="AK37" s="462">
        <f t="shared" si="69"/>
        <v>0</v>
      </c>
      <c r="AL37" s="462">
        <f t="shared" si="69"/>
        <v>0</v>
      </c>
      <c r="AM37" s="462">
        <f t="shared" si="69"/>
        <v>0</v>
      </c>
      <c r="AN37" s="691">
        <v>1</v>
      </c>
      <c r="AO37" s="463">
        <v>6</v>
      </c>
      <c r="AP37" s="464"/>
      <c r="AQ37" s="464"/>
      <c r="AR37" s="463"/>
      <c r="AS37" s="464"/>
      <c r="AT37" s="463">
        <v>1</v>
      </c>
      <c r="AU37" s="464">
        <v>1</v>
      </c>
      <c r="AV37" s="463"/>
      <c r="AW37" s="464"/>
      <c r="AX37" s="764"/>
      <c r="AY37" s="762"/>
      <c r="AZ37" s="764"/>
      <c r="BA37" s="1">
        <f t="shared" si="36"/>
        <v>0</v>
      </c>
      <c r="BB37" s="1">
        <f t="shared" si="37"/>
        <v>0</v>
      </c>
      <c r="BC37" s="1">
        <f t="shared" si="38"/>
        <v>0</v>
      </c>
      <c r="BD37" s="1">
        <f t="shared" si="39"/>
        <v>0</v>
      </c>
      <c r="BE37" s="1">
        <f t="shared" si="40"/>
        <v>0</v>
      </c>
      <c r="BF37" s="1">
        <f t="shared" si="41"/>
        <v>0</v>
      </c>
      <c r="BG37" s="1">
        <f t="shared" si="42"/>
        <v>0</v>
      </c>
      <c r="BH37" s="1">
        <f t="shared" si="43"/>
        <v>0</v>
      </c>
      <c r="BJ37" s="56">
        <f t="shared" si="44"/>
        <v>0</v>
      </c>
      <c r="BK37" s="56">
        <f t="shared" si="45"/>
        <v>0</v>
      </c>
      <c r="BL37" s="56"/>
      <c r="BM37" s="1">
        <f t="shared" si="18"/>
        <v>0</v>
      </c>
      <c r="BN37" s="1">
        <f t="shared" si="19"/>
        <v>0</v>
      </c>
      <c r="BO37" s="1">
        <f t="shared" si="20"/>
        <v>0</v>
      </c>
      <c r="BP37" s="1">
        <f t="shared" si="21"/>
        <v>0</v>
      </c>
      <c r="BQ37" s="1">
        <f t="shared" si="22"/>
        <v>0</v>
      </c>
      <c r="BR37" s="1">
        <f t="shared" si="23"/>
        <v>0</v>
      </c>
      <c r="BS37" s="1">
        <f t="shared" si="24"/>
        <v>0</v>
      </c>
      <c r="BT37" s="1">
        <f t="shared" si="25"/>
        <v>0</v>
      </c>
      <c r="BU37" s="1">
        <f t="shared" si="26"/>
        <v>0</v>
      </c>
      <c r="BV37" s="1">
        <f t="shared" si="27"/>
        <v>0</v>
      </c>
      <c r="BW37" s="1">
        <f t="shared" si="28"/>
        <v>0</v>
      </c>
      <c r="BX37" s="1">
        <f t="shared" si="29"/>
        <v>0</v>
      </c>
      <c r="BY37" s="1">
        <f t="shared" si="30"/>
        <v>0</v>
      </c>
      <c r="BZ37" s="1">
        <f t="shared" si="31"/>
        <v>0</v>
      </c>
      <c r="CA37" s="1">
        <f t="shared" si="32"/>
        <v>0</v>
      </c>
      <c r="CB37" s="1">
        <f t="shared" si="33"/>
        <v>0</v>
      </c>
    </row>
    <row r="38" spans="1:80" s="1" customFormat="1" ht="73.5" customHeight="1">
      <c r="A38" s="56"/>
      <c r="B38" s="749" t="s">
        <v>185</v>
      </c>
      <c r="C38" s="56"/>
      <c r="D38" s="411" t="s">
        <v>777</v>
      </c>
      <c r="E38" s="684"/>
      <c r="F38" s="473" t="s">
        <v>168</v>
      </c>
      <c r="G38" s="475" t="s">
        <v>195</v>
      </c>
      <c r="H38" s="472">
        <v>2</v>
      </c>
      <c r="I38" s="482" t="s">
        <v>1404</v>
      </c>
      <c r="J38" s="504">
        <v>118.142763648</v>
      </c>
      <c r="K38" s="458"/>
      <c r="L38" s="458"/>
      <c r="M38" s="458"/>
      <c r="N38" s="458"/>
      <c r="O38" s="458"/>
      <c r="P38" s="458"/>
      <c r="Q38" s="458"/>
      <c r="R38" s="458"/>
      <c r="S38" s="458"/>
      <c r="T38" s="458"/>
      <c r="U38" s="416">
        <f t="shared" si="3"/>
        <v>0</v>
      </c>
      <c r="V38" s="738" t="str">
        <f t="shared" si="4"/>
        <v>No</v>
      </c>
      <c r="W38" s="404" t="str">
        <f t="shared" si="5"/>
        <v>Yes</v>
      </c>
      <c r="Y38" s="390">
        <v>1</v>
      </c>
      <c r="Z38" s="391">
        <f t="shared" si="34"/>
        <v>0</v>
      </c>
      <c r="AB38" s="691">
        <v>2.35</v>
      </c>
      <c r="AC38" s="692">
        <f t="shared" si="6"/>
        <v>0</v>
      </c>
      <c r="AD38" s="462">
        <f>$H$38*K38</f>
        <v>0</v>
      </c>
      <c r="AE38" s="462">
        <f t="shared" ref="AE38:AM38" si="70">$H$38*L38</f>
        <v>0</v>
      </c>
      <c r="AF38" s="462">
        <f t="shared" si="70"/>
        <v>0</v>
      </c>
      <c r="AG38" s="462">
        <f t="shared" si="70"/>
        <v>0</v>
      </c>
      <c r="AH38" s="462">
        <f t="shared" si="70"/>
        <v>0</v>
      </c>
      <c r="AI38" s="462">
        <f t="shared" si="70"/>
        <v>0</v>
      </c>
      <c r="AJ38" s="462">
        <f t="shared" si="70"/>
        <v>0</v>
      </c>
      <c r="AK38" s="462">
        <f t="shared" si="70"/>
        <v>0</v>
      </c>
      <c r="AL38" s="462">
        <f t="shared" si="70"/>
        <v>0</v>
      </c>
      <c r="AM38" s="462">
        <f t="shared" si="70"/>
        <v>0</v>
      </c>
      <c r="AN38" s="691">
        <v>1</v>
      </c>
      <c r="AO38" s="463">
        <v>6</v>
      </c>
      <c r="AP38" s="464"/>
      <c r="AQ38" s="464"/>
      <c r="AR38" s="463"/>
      <c r="AS38" s="464"/>
      <c r="AT38" s="463"/>
      <c r="AU38" s="464">
        <v>2</v>
      </c>
      <c r="AV38" s="463"/>
      <c r="AW38" s="464"/>
      <c r="AX38" s="764"/>
      <c r="AY38" s="762"/>
      <c r="AZ38" s="764"/>
      <c r="BA38" s="1">
        <f t="shared" si="36"/>
        <v>0</v>
      </c>
      <c r="BB38" s="1">
        <f t="shared" si="37"/>
        <v>0</v>
      </c>
      <c r="BC38" s="1">
        <f t="shared" si="38"/>
        <v>0</v>
      </c>
      <c r="BD38" s="1">
        <f t="shared" si="39"/>
        <v>0</v>
      </c>
      <c r="BE38" s="1">
        <f t="shared" si="40"/>
        <v>0</v>
      </c>
      <c r="BF38" s="1">
        <f t="shared" si="41"/>
        <v>0</v>
      </c>
      <c r="BG38" s="1">
        <f t="shared" si="42"/>
        <v>0</v>
      </c>
      <c r="BH38" s="1">
        <f t="shared" si="43"/>
        <v>0</v>
      </c>
      <c r="BJ38" s="56">
        <f t="shared" si="44"/>
        <v>0</v>
      </c>
      <c r="BK38" s="56">
        <f t="shared" si="45"/>
        <v>0</v>
      </c>
      <c r="BL38" s="56"/>
      <c r="BM38" s="1">
        <f t="shared" si="18"/>
        <v>0</v>
      </c>
      <c r="BN38" s="1">
        <f t="shared" si="19"/>
        <v>0</v>
      </c>
      <c r="BO38" s="1">
        <f t="shared" si="20"/>
        <v>0</v>
      </c>
      <c r="BP38" s="1">
        <f t="shared" si="21"/>
        <v>0</v>
      </c>
      <c r="BQ38" s="1">
        <f t="shared" si="22"/>
        <v>0</v>
      </c>
      <c r="BR38" s="1">
        <f t="shared" si="23"/>
        <v>0</v>
      </c>
      <c r="BS38" s="1">
        <f t="shared" si="24"/>
        <v>0</v>
      </c>
      <c r="BT38" s="1">
        <f t="shared" si="25"/>
        <v>0</v>
      </c>
      <c r="BU38" s="1">
        <f t="shared" si="26"/>
        <v>0</v>
      </c>
      <c r="BV38" s="1">
        <f t="shared" si="27"/>
        <v>0</v>
      </c>
      <c r="BW38" s="1">
        <f t="shared" si="28"/>
        <v>0</v>
      </c>
      <c r="BX38" s="1">
        <f t="shared" si="29"/>
        <v>0</v>
      </c>
      <c r="BY38" s="1">
        <f t="shared" si="30"/>
        <v>0</v>
      </c>
      <c r="BZ38" s="1">
        <f t="shared" si="31"/>
        <v>0</v>
      </c>
      <c r="CA38" s="1">
        <f t="shared" si="32"/>
        <v>0</v>
      </c>
      <c r="CB38" s="1">
        <f t="shared" si="33"/>
        <v>0</v>
      </c>
    </row>
    <row r="39" spans="1:80" s="1" customFormat="1" ht="73.2" customHeight="1">
      <c r="A39" s="56"/>
      <c r="B39" s="749" t="s">
        <v>185</v>
      </c>
      <c r="C39" s="56"/>
      <c r="D39" s="334" t="s">
        <v>778</v>
      </c>
      <c r="E39" s="685"/>
      <c r="F39" s="478" t="s">
        <v>168</v>
      </c>
      <c r="G39" s="480" t="s">
        <v>195</v>
      </c>
      <c r="H39" s="477">
        <v>1</v>
      </c>
      <c r="I39" s="481" t="s">
        <v>1404</v>
      </c>
      <c r="J39" s="503">
        <v>93.922174335999998</v>
      </c>
      <c r="K39" s="35"/>
      <c r="L39" s="35"/>
      <c r="M39" s="459"/>
      <c r="N39" s="459"/>
      <c r="O39" s="459"/>
      <c r="P39" s="459"/>
      <c r="Q39" s="459"/>
      <c r="R39" s="459"/>
      <c r="S39" s="459"/>
      <c r="T39" s="459"/>
      <c r="U39" s="198">
        <f t="shared" si="3"/>
        <v>0</v>
      </c>
      <c r="V39" s="141" t="str">
        <f t="shared" si="4"/>
        <v>No</v>
      </c>
      <c r="W39" s="552" t="str">
        <f t="shared" si="5"/>
        <v>Yes</v>
      </c>
      <c r="Y39" s="390">
        <v>1</v>
      </c>
      <c r="Z39" s="391">
        <f t="shared" si="34"/>
        <v>0</v>
      </c>
      <c r="AB39" s="691">
        <v>1.45</v>
      </c>
      <c r="AC39" s="692">
        <f t="shared" si="6"/>
        <v>0</v>
      </c>
      <c r="AD39" s="462">
        <f>$H$39*K39</f>
        <v>0</v>
      </c>
      <c r="AE39" s="462">
        <f t="shared" ref="AE39:AM39" si="71">$H$39*L39</f>
        <v>0</v>
      </c>
      <c r="AF39" s="462">
        <f t="shared" si="71"/>
        <v>0</v>
      </c>
      <c r="AG39" s="462">
        <f t="shared" si="71"/>
        <v>0</v>
      </c>
      <c r="AH39" s="462">
        <f t="shared" si="71"/>
        <v>0</v>
      </c>
      <c r="AI39" s="462">
        <f t="shared" si="71"/>
        <v>0</v>
      </c>
      <c r="AJ39" s="462">
        <f t="shared" si="71"/>
        <v>0</v>
      </c>
      <c r="AK39" s="462">
        <f t="shared" si="71"/>
        <v>0</v>
      </c>
      <c r="AL39" s="462">
        <f t="shared" si="71"/>
        <v>0</v>
      </c>
      <c r="AM39" s="462">
        <f t="shared" si="71"/>
        <v>0</v>
      </c>
      <c r="AN39" s="691">
        <v>1</v>
      </c>
      <c r="AO39" s="463">
        <v>3</v>
      </c>
      <c r="AP39" s="464"/>
      <c r="AQ39" s="464"/>
      <c r="AR39" s="463"/>
      <c r="AS39" s="464"/>
      <c r="AT39" s="463"/>
      <c r="AU39" s="464"/>
      <c r="AV39" s="463"/>
      <c r="AW39" s="464"/>
      <c r="AX39" s="764">
        <v>1</v>
      </c>
      <c r="AY39" s="762"/>
      <c r="AZ39" s="764"/>
      <c r="BA39" s="1">
        <f t="shared" si="36"/>
        <v>0</v>
      </c>
      <c r="BB39" s="1">
        <f t="shared" si="37"/>
        <v>0</v>
      </c>
      <c r="BC39" s="1">
        <f t="shared" si="38"/>
        <v>0</v>
      </c>
      <c r="BD39" s="1">
        <f t="shared" si="39"/>
        <v>0</v>
      </c>
      <c r="BE39" s="1">
        <f t="shared" si="40"/>
        <v>0</v>
      </c>
      <c r="BF39" s="1">
        <f t="shared" si="41"/>
        <v>0</v>
      </c>
      <c r="BG39" s="1">
        <f t="shared" si="42"/>
        <v>0</v>
      </c>
      <c r="BH39" s="1">
        <f t="shared" si="43"/>
        <v>0</v>
      </c>
      <c r="BJ39" s="56">
        <f t="shared" si="44"/>
        <v>0</v>
      </c>
      <c r="BK39" s="56">
        <f t="shared" si="45"/>
        <v>0</v>
      </c>
      <c r="BL39" s="56"/>
      <c r="BM39" s="1">
        <f t="shared" si="18"/>
        <v>0</v>
      </c>
      <c r="BN39" s="1">
        <f t="shared" si="19"/>
        <v>0</v>
      </c>
      <c r="BO39" s="1">
        <f t="shared" si="20"/>
        <v>0</v>
      </c>
      <c r="BP39" s="1">
        <f t="shared" si="21"/>
        <v>0</v>
      </c>
      <c r="BQ39" s="1">
        <f t="shared" si="22"/>
        <v>0</v>
      </c>
      <c r="BR39" s="1">
        <f t="shared" si="23"/>
        <v>0</v>
      </c>
      <c r="BS39" s="1">
        <f t="shared" si="24"/>
        <v>0</v>
      </c>
      <c r="BT39" s="1">
        <f t="shared" si="25"/>
        <v>0</v>
      </c>
      <c r="BU39" s="1">
        <f t="shared" si="26"/>
        <v>0</v>
      </c>
      <c r="BV39" s="1">
        <f t="shared" si="27"/>
        <v>0</v>
      </c>
      <c r="BW39" s="1">
        <f t="shared" si="28"/>
        <v>0</v>
      </c>
      <c r="BX39" s="1">
        <f t="shared" si="29"/>
        <v>0</v>
      </c>
      <c r="BY39" s="1">
        <f t="shared" si="30"/>
        <v>0</v>
      </c>
      <c r="BZ39" s="1">
        <f t="shared" si="31"/>
        <v>0</v>
      </c>
      <c r="CA39" s="1">
        <f t="shared" si="32"/>
        <v>0</v>
      </c>
      <c r="CB39" s="1">
        <f t="shared" si="33"/>
        <v>0</v>
      </c>
    </row>
    <row r="40" spans="1:80" s="1" customFormat="1" ht="73.5" customHeight="1">
      <c r="A40" s="56"/>
      <c r="B40" s="749" t="s">
        <v>185</v>
      </c>
      <c r="C40" s="56"/>
      <c r="D40" s="411" t="s">
        <v>779</v>
      </c>
      <c r="E40" s="684"/>
      <c r="F40" s="473" t="s">
        <v>186</v>
      </c>
      <c r="G40" s="475" t="s">
        <v>706</v>
      </c>
      <c r="H40" s="472">
        <v>1</v>
      </c>
      <c r="I40" s="482" t="s">
        <v>1404</v>
      </c>
      <c r="J40" s="504">
        <v>88.309014783999999</v>
      </c>
      <c r="K40" s="324"/>
      <c r="L40" s="324"/>
      <c r="M40" s="324"/>
      <c r="N40" s="324"/>
      <c r="O40" s="324"/>
      <c r="P40" s="324"/>
      <c r="Q40" s="324"/>
      <c r="R40" s="324"/>
      <c r="S40" s="458"/>
      <c r="T40" s="458"/>
      <c r="U40" s="416">
        <f t="shared" si="3"/>
        <v>0</v>
      </c>
      <c r="V40" s="738" t="str">
        <f t="shared" si="4"/>
        <v>No</v>
      </c>
      <c r="W40" s="404" t="str">
        <f t="shared" si="5"/>
        <v>Yes</v>
      </c>
      <c r="Y40" s="390">
        <v>1</v>
      </c>
      <c r="Z40" s="391">
        <f t="shared" si="34"/>
        <v>0</v>
      </c>
      <c r="AB40" s="691">
        <v>1.3</v>
      </c>
      <c r="AC40" s="692">
        <f t="shared" si="6"/>
        <v>0</v>
      </c>
      <c r="AD40" s="462">
        <f>$H$40*K40</f>
        <v>0</v>
      </c>
      <c r="AE40" s="462">
        <f t="shared" ref="AE40:AM40" si="72">$H$40*L40</f>
        <v>0</v>
      </c>
      <c r="AF40" s="462">
        <f t="shared" si="72"/>
        <v>0</v>
      </c>
      <c r="AG40" s="462">
        <f t="shared" si="72"/>
        <v>0</v>
      </c>
      <c r="AH40" s="462">
        <f t="shared" si="72"/>
        <v>0</v>
      </c>
      <c r="AI40" s="462">
        <f t="shared" si="72"/>
        <v>0</v>
      </c>
      <c r="AJ40" s="462">
        <f t="shared" si="72"/>
        <v>0</v>
      </c>
      <c r="AK40" s="462">
        <f t="shared" si="72"/>
        <v>0</v>
      </c>
      <c r="AL40" s="462">
        <f t="shared" si="72"/>
        <v>0</v>
      </c>
      <c r="AM40" s="462">
        <f t="shared" si="72"/>
        <v>0</v>
      </c>
      <c r="AN40" s="691">
        <v>1</v>
      </c>
      <c r="AO40" s="463">
        <v>3</v>
      </c>
      <c r="AP40" s="464"/>
      <c r="AQ40" s="464"/>
      <c r="AR40" s="463"/>
      <c r="AS40" s="464"/>
      <c r="AT40" s="463"/>
      <c r="AU40" s="464">
        <v>1</v>
      </c>
      <c r="AV40" s="463"/>
      <c r="AW40" s="464"/>
      <c r="AX40" s="764"/>
      <c r="AY40" s="762"/>
      <c r="AZ40" s="764"/>
      <c r="BA40" s="1">
        <f t="shared" si="36"/>
        <v>0</v>
      </c>
      <c r="BB40" s="1">
        <f t="shared" si="37"/>
        <v>0</v>
      </c>
      <c r="BC40" s="1">
        <f t="shared" si="38"/>
        <v>0</v>
      </c>
      <c r="BD40" s="1">
        <f t="shared" si="39"/>
        <v>0</v>
      </c>
      <c r="BE40" s="1">
        <f t="shared" si="40"/>
        <v>0</v>
      </c>
      <c r="BF40" s="1">
        <f t="shared" si="41"/>
        <v>0</v>
      </c>
      <c r="BG40" s="1">
        <f t="shared" si="42"/>
        <v>0</v>
      </c>
      <c r="BH40" s="1">
        <f t="shared" si="43"/>
        <v>0</v>
      </c>
      <c r="BJ40" s="56">
        <f t="shared" si="44"/>
        <v>0</v>
      </c>
      <c r="BK40" s="56">
        <f t="shared" si="45"/>
        <v>0</v>
      </c>
      <c r="BL40" s="56"/>
      <c r="BM40" s="1">
        <f t="shared" si="18"/>
        <v>0</v>
      </c>
      <c r="BN40" s="1">
        <f t="shared" si="19"/>
        <v>0</v>
      </c>
      <c r="BO40" s="1">
        <f t="shared" si="20"/>
        <v>0</v>
      </c>
      <c r="BP40" s="1">
        <f t="shared" si="21"/>
        <v>0</v>
      </c>
      <c r="BQ40" s="1">
        <f t="shared" si="22"/>
        <v>0</v>
      </c>
      <c r="BR40" s="1">
        <f t="shared" si="23"/>
        <v>0</v>
      </c>
      <c r="BS40" s="1">
        <f t="shared" si="24"/>
        <v>0</v>
      </c>
      <c r="BT40" s="1">
        <f t="shared" si="25"/>
        <v>0</v>
      </c>
      <c r="BU40" s="1">
        <f t="shared" si="26"/>
        <v>0</v>
      </c>
      <c r="BV40" s="1">
        <f t="shared" si="27"/>
        <v>0</v>
      </c>
      <c r="BW40" s="1">
        <f t="shared" si="28"/>
        <v>0</v>
      </c>
      <c r="BX40" s="1">
        <f t="shared" si="29"/>
        <v>0</v>
      </c>
      <c r="BY40" s="1">
        <f t="shared" si="30"/>
        <v>0</v>
      </c>
      <c r="BZ40" s="1">
        <f t="shared" si="31"/>
        <v>0</v>
      </c>
      <c r="CA40" s="1">
        <f t="shared" si="32"/>
        <v>0</v>
      </c>
      <c r="CB40" s="1">
        <f t="shared" si="33"/>
        <v>0</v>
      </c>
    </row>
    <row r="41" spans="1:80" s="1" customFormat="1" ht="73.5" customHeight="1">
      <c r="A41" s="56"/>
      <c r="B41" s="749" t="s">
        <v>185</v>
      </c>
      <c r="C41" s="56"/>
      <c r="D41" s="334" t="s">
        <v>780</v>
      </c>
      <c r="E41" s="685"/>
      <c r="F41" s="478" t="s">
        <v>186</v>
      </c>
      <c r="G41" s="480" t="s">
        <v>195</v>
      </c>
      <c r="H41" s="477">
        <v>1</v>
      </c>
      <c r="I41" s="481" t="s">
        <v>1404</v>
      </c>
      <c r="J41" s="503">
        <v>88.309014783999999</v>
      </c>
      <c r="K41" s="35"/>
      <c r="L41" s="35"/>
      <c r="M41" s="35"/>
      <c r="N41" s="35"/>
      <c r="O41" s="35"/>
      <c r="P41" s="35"/>
      <c r="Q41" s="35"/>
      <c r="R41" s="35"/>
      <c r="S41" s="35"/>
      <c r="T41" s="459"/>
      <c r="U41" s="198">
        <f t="shared" si="3"/>
        <v>0</v>
      </c>
      <c r="V41" s="141" t="str">
        <f t="shared" si="4"/>
        <v>No</v>
      </c>
      <c r="W41" s="552" t="str">
        <f t="shared" si="5"/>
        <v>Yes</v>
      </c>
      <c r="Y41" s="390">
        <v>1</v>
      </c>
      <c r="Z41" s="391">
        <f t="shared" si="34"/>
        <v>0</v>
      </c>
      <c r="AB41" s="691">
        <v>1.3</v>
      </c>
      <c r="AC41" s="692">
        <f t="shared" si="6"/>
        <v>0</v>
      </c>
      <c r="AD41" s="462">
        <f>$H$41*K41</f>
        <v>0</v>
      </c>
      <c r="AE41" s="462">
        <f t="shared" ref="AE41:AM41" si="73">$H$41*L41</f>
        <v>0</v>
      </c>
      <c r="AF41" s="462">
        <f t="shared" si="73"/>
        <v>0</v>
      </c>
      <c r="AG41" s="462">
        <f t="shared" si="73"/>
        <v>0</v>
      </c>
      <c r="AH41" s="462">
        <f t="shared" si="73"/>
        <v>0</v>
      </c>
      <c r="AI41" s="462">
        <f t="shared" si="73"/>
        <v>0</v>
      </c>
      <c r="AJ41" s="462">
        <f t="shared" si="73"/>
        <v>0</v>
      </c>
      <c r="AK41" s="462">
        <f t="shared" si="73"/>
        <v>0</v>
      </c>
      <c r="AL41" s="462">
        <f t="shared" si="73"/>
        <v>0</v>
      </c>
      <c r="AM41" s="462">
        <f t="shared" si="73"/>
        <v>0</v>
      </c>
      <c r="AN41" s="691">
        <v>1</v>
      </c>
      <c r="AO41" s="463">
        <v>4</v>
      </c>
      <c r="AP41" s="464"/>
      <c r="AQ41" s="464"/>
      <c r="AR41" s="463"/>
      <c r="AS41" s="464"/>
      <c r="AT41" s="463"/>
      <c r="AU41" s="464"/>
      <c r="AV41" s="463"/>
      <c r="AW41" s="464">
        <v>1</v>
      </c>
      <c r="AX41" s="764"/>
      <c r="AY41" s="762"/>
      <c r="AZ41" s="764"/>
      <c r="BA41" s="1">
        <f t="shared" si="36"/>
        <v>0</v>
      </c>
      <c r="BB41" s="1">
        <f t="shared" si="37"/>
        <v>0</v>
      </c>
      <c r="BC41" s="1">
        <f t="shared" si="38"/>
        <v>0</v>
      </c>
      <c r="BD41" s="1">
        <f t="shared" si="39"/>
        <v>0</v>
      </c>
      <c r="BE41" s="1">
        <f t="shared" si="40"/>
        <v>0</v>
      </c>
      <c r="BF41" s="1">
        <f t="shared" si="41"/>
        <v>0</v>
      </c>
      <c r="BG41" s="1">
        <f t="shared" si="42"/>
        <v>0</v>
      </c>
      <c r="BH41" s="1">
        <f t="shared" si="43"/>
        <v>0</v>
      </c>
      <c r="BJ41" s="56">
        <f t="shared" si="44"/>
        <v>0</v>
      </c>
      <c r="BK41" s="56">
        <f t="shared" si="45"/>
        <v>0</v>
      </c>
      <c r="BL41" s="56"/>
      <c r="BM41" s="1">
        <f t="shared" si="18"/>
        <v>0</v>
      </c>
      <c r="BN41" s="1">
        <f t="shared" si="19"/>
        <v>0</v>
      </c>
      <c r="BO41" s="1">
        <f t="shared" si="20"/>
        <v>0</v>
      </c>
      <c r="BP41" s="1">
        <f t="shared" si="21"/>
        <v>0</v>
      </c>
      <c r="BQ41" s="1">
        <f t="shared" si="22"/>
        <v>0</v>
      </c>
      <c r="BR41" s="1">
        <f t="shared" si="23"/>
        <v>0</v>
      </c>
      <c r="BS41" s="1">
        <f t="shared" si="24"/>
        <v>0</v>
      </c>
      <c r="BT41" s="1">
        <f t="shared" si="25"/>
        <v>0</v>
      </c>
      <c r="BU41" s="1">
        <f t="shared" si="26"/>
        <v>0</v>
      </c>
      <c r="BV41" s="1">
        <f t="shared" si="27"/>
        <v>0</v>
      </c>
      <c r="BW41" s="1">
        <f t="shared" si="28"/>
        <v>0</v>
      </c>
      <c r="BX41" s="1">
        <f t="shared" si="29"/>
        <v>0</v>
      </c>
      <c r="BY41" s="1">
        <f t="shared" si="30"/>
        <v>0</v>
      </c>
      <c r="BZ41" s="1">
        <f t="shared" si="31"/>
        <v>0</v>
      </c>
      <c r="CA41" s="1">
        <f t="shared" si="32"/>
        <v>0</v>
      </c>
      <c r="CB41" s="1">
        <f t="shared" si="33"/>
        <v>0</v>
      </c>
    </row>
    <row r="42" spans="1:80" s="1" customFormat="1" ht="73.2" customHeight="1">
      <c r="A42" s="56"/>
      <c r="B42" s="749" t="s">
        <v>185</v>
      </c>
      <c r="C42" s="56"/>
      <c r="D42" s="411" t="s">
        <v>781</v>
      </c>
      <c r="E42" s="684"/>
      <c r="F42" s="473" t="s">
        <v>186</v>
      </c>
      <c r="G42" s="475" t="s">
        <v>194</v>
      </c>
      <c r="H42" s="472">
        <v>1</v>
      </c>
      <c r="I42" s="482" t="s">
        <v>1404</v>
      </c>
      <c r="J42" s="504">
        <v>104.50375936</v>
      </c>
      <c r="K42" s="324"/>
      <c r="L42" s="324"/>
      <c r="M42" s="458"/>
      <c r="N42" s="458"/>
      <c r="O42" s="458"/>
      <c r="P42" s="458"/>
      <c r="Q42" s="458"/>
      <c r="R42" s="458"/>
      <c r="S42" s="458"/>
      <c r="T42" s="458"/>
      <c r="U42" s="416">
        <f t="shared" si="3"/>
        <v>0</v>
      </c>
      <c r="V42" s="738" t="str">
        <f t="shared" si="4"/>
        <v>No</v>
      </c>
      <c r="W42" s="404" t="str">
        <f t="shared" si="5"/>
        <v>Yes</v>
      </c>
      <c r="Y42" s="390">
        <v>1</v>
      </c>
      <c r="Z42" s="391">
        <f t="shared" si="34"/>
        <v>0</v>
      </c>
      <c r="AB42" s="691">
        <v>2</v>
      </c>
      <c r="AC42" s="692">
        <f t="shared" si="6"/>
        <v>0</v>
      </c>
      <c r="AD42" s="462">
        <f>$H$42*K42</f>
        <v>0</v>
      </c>
      <c r="AE42" s="462">
        <f t="shared" ref="AE42:AM42" si="74">$H$42*L42</f>
        <v>0</v>
      </c>
      <c r="AF42" s="462">
        <f t="shared" si="74"/>
        <v>0</v>
      </c>
      <c r="AG42" s="462">
        <f t="shared" si="74"/>
        <v>0</v>
      </c>
      <c r="AH42" s="462">
        <f t="shared" si="74"/>
        <v>0</v>
      </c>
      <c r="AI42" s="462">
        <f t="shared" si="74"/>
        <v>0</v>
      </c>
      <c r="AJ42" s="462">
        <f t="shared" si="74"/>
        <v>0</v>
      </c>
      <c r="AK42" s="462">
        <f t="shared" si="74"/>
        <v>0</v>
      </c>
      <c r="AL42" s="462">
        <f t="shared" si="74"/>
        <v>0</v>
      </c>
      <c r="AM42" s="462">
        <f t="shared" si="74"/>
        <v>0</v>
      </c>
      <c r="AN42" s="691">
        <v>1</v>
      </c>
      <c r="AO42" s="463">
        <v>3</v>
      </c>
      <c r="AP42" s="464"/>
      <c r="AQ42" s="464"/>
      <c r="AR42" s="463"/>
      <c r="AS42" s="464"/>
      <c r="AT42" s="463"/>
      <c r="AU42" s="464"/>
      <c r="AV42" s="463"/>
      <c r="AW42" s="464"/>
      <c r="AX42" s="764"/>
      <c r="AY42" s="762">
        <v>1</v>
      </c>
      <c r="AZ42" s="764"/>
      <c r="BA42" s="1">
        <f t="shared" si="36"/>
        <v>0</v>
      </c>
      <c r="BB42" s="1">
        <f t="shared" si="37"/>
        <v>0</v>
      </c>
      <c r="BC42" s="1">
        <f t="shared" si="38"/>
        <v>0</v>
      </c>
      <c r="BD42" s="1">
        <f t="shared" si="39"/>
        <v>0</v>
      </c>
      <c r="BE42" s="1">
        <f t="shared" si="40"/>
        <v>0</v>
      </c>
      <c r="BF42" s="1">
        <f t="shared" si="41"/>
        <v>0</v>
      </c>
      <c r="BG42" s="1">
        <f t="shared" si="42"/>
        <v>0</v>
      </c>
      <c r="BH42" s="1">
        <f t="shared" si="43"/>
        <v>0</v>
      </c>
      <c r="BJ42" s="56">
        <f t="shared" si="44"/>
        <v>0</v>
      </c>
      <c r="BK42" s="56">
        <f t="shared" si="45"/>
        <v>0</v>
      </c>
      <c r="BL42" s="56"/>
      <c r="BM42" s="1">
        <f t="shared" si="18"/>
        <v>0</v>
      </c>
      <c r="BN42" s="1">
        <f t="shared" si="19"/>
        <v>0</v>
      </c>
      <c r="BO42" s="1">
        <f t="shared" si="20"/>
        <v>0</v>
      </c>
      <c r="BP42" s="1">
        <f t="shared" si="21"/>
        <v>0</v>
      </c>
      <c r="BQ42" s="1">
        <f t="shared" si="22"/>
        <v>0</v>
      </c>
      <c r="BR42" s="1">
        <f t="shared" si="23"/>
        <v>0</v>
      </c>
      <c r="BS42" s="1">
        <f t="shared" si="24"/>
        <v>0</v>
      </c>
      <c r="BT42" s="1">
        <f t="shared" si="25"/>
        <v>0</v>
      </c>
      <c r="BU42" s="1">
        <f t="shared" si="26"/>
        <v>0</v>
      </c>
      <c r="BV42" s="1">
        <f t="shared" si="27"/>
        <v>0</v>
      </c>
      <c r="BW42" s="1">
        <f t="shared" si="28"/>
        <v>0</v>
      </c>
      <c r="BX42" s="1">
        <f t="shared" si="29"/>
        <v>0</v>
      </c>
      <c r="BY42" s="1">
        <f t="shared" si="30"/>
        <v>0</v>
      </c>
      <c r="BZ42" s="1">
        <f t="shared" si="31"/>
        <v>0</v>
      </c>
      <c r="CA42" s="1">
        <f t="shared" si="32"/>
        <v>0</v>
      </c>
      <c r="CB42" s="1">
        <f t="shared" si="33"/>
        <v>0</v>
      </c>
    </row>
    <row r="43" spans="1:80" s="1" customFormat="1" ht="73.5" customHeight="1">
      <c r="A43" s="56"/>
      <c r="B43" s="749" t="s">
        <v>185</v>
      </c>
      <c r="C43" s="56"/>
      <c r="D43" s="334" t="s">
        <v>782</v>
      </c>
      <c r="E43" s="685"/>
      <c r="F43" s="478" t="s">
        <v>186</v>
      </c>
      <c r="G43" s="480" t="s">
        <v>194</v>
      </c>
      <c r="H43" s="477">
        <v>1</v>
      </c>
      <c r="I43" s="481" t="s">
        <v>1404</v>
      </c>
      <c r="J43" s="503">
        <v>80.180067968000017</v>
      </c>
      <c r="K43" s="35"/>
      <c r="L43" s="35"/>
      <c r="M43" s="35"/>
      <c r="N43" s="35"/>
      <c r="O43" s="35"/>
      <c r="P43" s="35"/>
      <c r="Q43" s="35"/>
      <c r="R43" s="35"/>
      <c r="S43" s="459"/>
      <c r="T43" s="459"/>
      <c r="U43" s="198">
        <f t="shared" si="3"/>
        <v>0</v>
      </c>
      <c r="V43" s="141" t="str">
        <f t="shared" si="4"/>
        <v>No</v>
      </c>
      <c r="W43" s="552" t="str">
        <f t="shared" si="5"/>
        <v>Yes</v>
      </c>
      <c r="Y43" s="390">
        <v>1</v>
      </c>
      <c r="Z43" s="391">
        <f t="shared" si="34"/>
        <v>0</v>
      </c>
      <c r="AB43" s="691">
        <v>1.35</v>
      </c>
      <c r="AC43" s="692">
        <f t="shared" si="6"/>
        <v>0</v>
      </c>
      <c r="AD43" s="462">
        <f>$H$43*K43</f>
        <v>0</v>
      </c>
      <c r="AE43" s="462">
        <f t="shared" ref="AE43:AM43" si="75">$H$43*L43</f>
        <v>0</v>
      </c>
      <c r="AF43" s="462">
        <f t="shared" si="75"/>
        <v>0</v>
      </c>
      <c r="AG43" s="462">
        <f t="shared" si="75"/>
        <v>0</v>
      </c>
      <c r="AH43" s="462">
        <f t="shared" si="75"/>
        <v>0</v>
      </c>
      <c r="AI43" s="462">
        <f t="shared" si="75"/>
        <v>0</v>
      </c>
      <c r="AJ43" s="462">
        <f t="shared" si="75"/>
        <v>0</v>
      </c>
      <c r="AK43" s="462">
        <f t="shared" si="75"/>
        <v>0</v>
      </c>
      <c r="AL43" s="462">
        <f t="shared" si="75"/>
        <v>0</v>
      </c>
      <c r="AM43" s="462">
        <f t="shared" si="75"/>
        <v>0</v>
      </c>
      <c r="AN43" s="691">
        <v>1</v>
      </c>
      <c r="AO43" s="463">
        <v>4</v>
      </c>
      <c r="AP43" s="464"/>
      <c r="AQ43" s="464"/>
      <c r="AR43" s="463"/>
      <c r="AS43" s="464"/>
      <c r="AT43" s="463"/>
      <c r="AU43" s="464"/>
      <c r="AV43" s="463"/>
      <c r="AW43" s="464"/>
      <c r="AX43" s="764">
        <v>1</v>
      </c>
      <c r="AY43" s="762"/>
      <c r="AZ43" s="764"/>
      <c r="BA43" s="1">
        <f t="shared" si="36"/>
        <v>0</v>
      </c>
      <c r="BB43" s="1">
        <f t="shared" si="37"/>
        <v>0</v>
      </c>
      <c r="BC43" s="1">
        <f t="shared" si="38"/>
        <v>0</v>
      </c>
      <c r="BD43" s="1">
        <f t="shared" si="39"/>
        <v>0</v>
      </c>
      <c r="BE43" s="1">
        <f t="shared" si="40"/>
        <v>0</v>
      </c>
      <c r="BF43" s="1">
        <f t="shared" si="41"/>
        <v>0</v>
      </c>
      <c r="BG43" s="1">
        <f t="shared" si="42"/>
        <v>0</v>
      </c>
      <c r="BH43" s="1">
        <f t="shared" si="43"/>
        <v>0</v>
      </c>
      <c r="BJ43" s="56">
        <f t="shared" si="44"/>
        <v>0</v>
      </c>
      <c r="BK43" s="56">
        <f t="shared" si="45"/>
        <v>0</v>
      </c>
      <c r="BL43" s="56"/>
      <c r="BM43" s="1">
        <f t="shared" si="18"/>
        <v>0</v>
      </c>
      <c r="BN43" s="1">
        <f t="shared" si="19"/>
        <v>0</v>
      </c>
      <c r="BO43" s="1">
        <f t="shared" si="20"/>
        <v>0</v>
      </c>
      <c r="BP43" s="1">
        <f t="shared" si="21"/>
        <v>0</v>
      </c>
      <c r="BQ43" s="1">
        <f t="shared" si="22"/>
        <v>0</v>
      </c>
      <c r="BR43" s="1">
        <f t="shared" si="23"/>
        <v>0</v>
      </c>
      <c r="BS43" s="1">
        <f t="shared" si="24"/>
        <v>0</v>
      </c>
      <c r="BT43" s="1">
        <f t="shared" si="25"/>
        <v>0</v>
      </c>
      <c r="BU43" s="1">
        <f t="shared" si="26"/>
        <v>0</v>
      </c>
      <c r="BV43" s="1">
        <f t="shared" si="27"/>
        <v>0</v>
      </c>
      <c r="BW43" s="1">
        <f t="shared" si="28"/>
        <v>0</v>
      </c>
      <c r="BX43" s="1">
        <f t="shared" si="29"/>
        <v>0</v>
      </c>
      <c r="BY43" s="1">
        <f t="shared" si="30"/>
        <v>0</v>
      </c>
      <c r="BZ43" s="1">
        <f t="shared" si="31"/>
        <v>0</v>
      </c>
      <c r="CA43" s="1">
        <f t="shared" si="32"/>
        <v>0</v>
      </c>
      <c r="CB43" s="1">
        <f t="shared" si="33"/>
        <v>0</v>
      </c>
    </row>
    <row r="44" spans="1:80" s="1" customFormat="1" ht="73.5" customHeight="1">
      <c r="A44" s="56"/>
      <c r="B44" s="749" t="s">
        <v>185</v>
      </c>
      <c r="C44" s="56"/>
      <c r="D44" s="411" t="s">
        <v>783</v>
      </c>
      <c r="E44" s="684"/>
      <c r="F44" s="473" t="s">
        <v>168</v>
      </c>
      <c r="G44" s="475" t="s">
        <v>194</v>
      </c>
      <c r="H44" s="472">
        <v>2</v>
      </c>
      <c r="I44" s="482" t="s">
        <v>1404</v>
      </c>
      <c r="J44" s="504">
        <v>118.24586572800004</v>
      </c>
      <c r="K44" s="324"/>
      <c r="L44" s="324"/>
      <c r="M44" s="324"/>
      <c r="N44" s="324"/>
      <c r="O44" s="324"/>
      <c r="P44" s="324"/>
      <c r="Q44" s="324"/>
      <c r="R44" s="324"/>
      <c r="S44" s="324"/>
      <c r="T44" s="458"/>
      <c r="U44" s="416">
        <f t="shared" si="3"/>
        <v>0</v>
      </c>
      <c r="V44" s="738" t="str">
        <f t="shared" si="4"/>
        <v>No</v>
      </c>
      <c r="W44" s="404" t="str">
        <f t="shared" si="5"/>
        <v>Yes</v>
      </c>
      <c r="Y44" s="390">
        <v>1</v>
      </c>
      <c r="Z44" s="391">
        <f t="shared" ref="Z44:Z50" si="76">Y44*K44+Y44*M44+Y44*N44+Y44*O44+Y44*P44+Y44*L44+Y44*Q44+Y44*R44+Y44*S44+Y44*T44</f>
        <v>0</v>
      </c>
      <c r="AB44" s="691">
        <v>2.1</v>
      </c>
      <c r="AC44" s="692">
        <f t="shared" si="6"/>
        <v>0</v>
      </c>
      <c r="AD44" s="462">
        <f>$H$44*K44</f>
        <v>0</v>
      </c>
      <c r="AE44" s="462">
        <f t="shared" ref="AE44:AM44" si="77">$H$44*L44</f>
        <v>0</v>
      </c>
      <c r="AF44" s="462">
        <f t="shared" si="77"/>
        <v>0</v>
      </c>
      <c r="AG44" s="462">
        <f t="shared" si="77"/>
        <v>0</v>
      </c>
      <c r="AH44" s="462">
        <f t="shared" si="77"/>
        <v>0</v>
      </c>
      <c r="AI44" s="462">
        <f t="shared" si="77"/>
        <v>0</v>
      </c>
      <c r="AJ44" s="462">
        <f t="shared" si="77"/>
        <v>0</v>
      </c>
      <c r="AK44" s="462">
        <f t="shared" si="77"/>
        <v>0</v>
      </c>
      <c r="AL44" s="462">
        <f t="shared" si="77"/>
        <v>0</v>
      </c>
      <c r="AM44" s="462">
        <f t="shared" si="77"/>
        <v>0</v>
      </c>
      <c r="AN44" s="691">
        <v>1</v>
      </c>
      <c r="AO44" s="463">
        <v>6</v>
      </c>
      <c r="AP44" s="464"/>
      <c r="AQ44" s="464"/>
      <c r="AR44" s="463"/>
      <c r="AS44" s="464"/>
      <c r="AT44" s="463"/>
      <c r="AU44" s="464"/>
      <c r="AV44" s="463"/>
      <c r="AW44" s="464"/>
      <c r="AX44" s="764">
        <v>1</v>
      </c>
      <c r="AY44" s="762"/>
      <c r="AZ44" s="764"/>
      <c r="BA44" s="1">
        <f t="shared" si="36"/>
        <v>0</v>
      </c>
      <c r="BB44" s="1">
        <f t="shared" si="37"/>
        <v>0</v>
      </c>
      <c r="BC44" s="1">
        <f t="shared" si="38"/>
        <v>0</v>
      </c>
      <c r="BD44" s="1">
        <f t="shared" si="39"/>
        <v>0</v>
      </c>
      <c r="BE44" s="1">
        <f t="shared" si="40"/>
        <v>0</v>
      </c>
      <c r="BF44" s="1">
        <f t="shared" si="41"/>
        <v>0</v>
      </c>
      <c r="BG44" s="1">
        <f t="shared" si="42"/>
        <v>0</v>
      </c>
      <c r="BH44" s="1">
        <f t="shared" si="43"/>
        <v>0</v>
      </c>
      <c r="BJ44" s="56">
        <f t="shared" si="44"/>
        <v>0</v>
      </c>
      <c r="BK44" s="56">
        <f t="shared" si="45"/>
        <v>0</v>
      </c>
      <c r="BL44" s="56"/>
      <c r="BM44" s="1">
        <f t="shared" si="18"/>
        <v>0</v>
      </c>
      <c r="BN44" s="1">
        <f t="shared" si="19"/>
        <v>0</v>
      </c>
      <c r="BO44" s="1">
        <f t="shared" si="20"/>
        <v>0</v>
      </c>
      <c r="BP44" s="1">
        <f t="shared" si="21"/>
        <v>0</v>
      </c>
      <c r="BQ44" s="1">
        <f t="shared" si="22"/>
        <v>0</v>
      </c>
      <c r="BR44" s="1">
        <f t="shared" si="23"/>
        <v>0</v>
      </c>
      <c r="BS44" s="1">
        <f t="shared" si="24"/>
        <v>0</v>
      </c>
      <c r="BT44" s="1">
        <f t="shared" si="25"/>
        <v>0</v>
      </c>
      <c r="BU44" s="1">
        <f t="shared" si="26"/>
        <v>0</v>
      </c>
      <c r="BV44" s="1">
        <f t="shared" si="27"/>
        <v>0</v>
      </c>
      <c r="BW44" s="1">
        <f t="shared" si="28"/>
        <v>0</v>
      </c>
      <c r="BX44" s="1">
        <f t="shared" si="29"/>
        <v>0</v>
      </c>
      <c r="BY44" s="1">
        <f t="shared" si="30"/>
        <v>0</v>
      </c>
      <c r="BZ44" s="1">
        <f t="shared" si="31"/>
        <v>0</v>
      </c>
      <c r="CA44" s="1">
        <f t="shared" si="32"/>
        <v>0</v>
      </c>
      <c r="CB44" s="1">
        <f t="shared" si="33"/>
        <v>0</v>
      </c>
    </row>
    <row r="45" spans="1:80" s="1" customFormat="1" ht="73.5" customHeight="1">
      <c r="A45" s="56"/>
      <c r="B45" s="749" t="s">
        <v>185</v>
      </c>
      <c r="C45" s="56"/>
      <c r="D45" s="334" t="s">
        <v>784</v>
      </c>
      <c r="E45" s="685"/>
      <c r="F45" s="478" t="s">
        <v>168</v>
      </c>
      <c r="G45" s="480" t="s">
        <v>192</v>
      </c>
      <c r="H45" s="477">
        <v>2</v>
      </c>
      <c r="I45" s="481" t="s">
        <v>1404</v>
      </c>
      <c r="J45" s="503">
        <v>105.69012544000002</v>
      </c>
      <c r="K45" s="37"/>
      <c r="L45" s="35"/>
      <c r="M45" s="35"/>
      <c r="N45" s="35"/>
      <c r="O45" s="459"/>
      <c r="P45" s="37"/>
      <c r="Q45" s="35"/>
      <c r="R45" s="37"/>
      <c r="S45" s="35"/>
      <c r="T45" s="35"/>
      <c r="U45" s="198">
        <f t="shared" si="3"/>
        <v>0</v>
      </c>
      <c r="V45" s="141" t="str">
        <f t="shared" si="4"/>
        <v>No</v>
      </c>
      <c r="W45" s="552" t="str">
        <f t="shared" si="5"/>
        <v>Yes</v>
      </c>
      <c r="Y45" s="390">
        <v>1</v>
      </c>
      <c r="Z45" s="391">
        <f t="shared" si="76"/>
        <v>0</v>
      </c>
      <c r="AB45" s="691">
        <v>1.75</v>
      </c>
      <c r="AC45" s="692">
        <f t="shared" si="6"/>
        <v>0</v>
      </c>
      <c r="AD45" s="462">
        <f>$H$45*K45</f>
        <v>0</v>
      </c>
      <c r="AE45" s="462">
        <f t="shared" ref="AE45:AM45" si="78">$H$45*L45</f>
        <v>0</v>
      </c>
      <c r="AF45" s="462">
        <f t="shared" si="78"/>
        <v>0</v>
      </c>
      <c r="AG45" s="462">
        <f t="shared" si="78"/>
        <v>0</v>
      </c>
      <c r="AH45" s="462">
        <f t="shared" si="78"/>
        <v>0</v>
      </c>
      <c r="AI45" s="462">
        <f t="shared" si="78"/>
        <v>0</v>
      </c>
      <c r="AJ45" s="462">
        <f t="shared" si="78"/>
        <v>0</v>
      </c>
      <c r="AK45" s="462">
        <f t="shared" si="78"/>
        <v>0</v>
      </c>
      <c r="AL45" s="462">
        <f t="shared" si="78"/>
        <v>0</v>
      </c>
      <c r="AM45" s="462">
        <f t="shared" si="78"/>
        <v>0</v>
      </c>
      <c r="AN45" s="691">
        <v>1</v>
      </c>
      <c r="AO45" s="463">
        <v>6</v>
      </c>
      <c r="AP45" s="464"/>
      <c r="AQ45" s="464"/>
      <c r="AR45" s="463"/>
      <c r="AS45" s="464"/>
      <c r="AT45" s="463"/>
      <c r="AU45" s="464">
        <v>1</v>
      </c>
      <c r="AV45" s="463">
        <v>1</v>
      </c>
      <c r="AW45" s="464"/>
      <c r="AX45" s="764"/>
      <c r="AY45" s="762"/>
      <c r="AZ45" s="764"/>
      <c r="BA45" s="1">
        <f t="shared" si="36"/>
        <v>0</v>
      </c>
      <c r="BB45" s="1">
        <f t="shared" si="37"/>
        <v>0</v>
      </c>
      <c r="BC45" s="1">
        <f t="shared" si="38"/>
        <v>0</v>
      </c>
      <c r="BD45" s="1">
        <f t="shared" si="39"/>
        <v>0</v>
      </c>
      <c r="BE45" s="1">
        <f t="shared" si="40"/>
        <v>0</v>
      </c>
      <c r="BF45" s="1">
        <f t="shared" si="41"/>
        <v>0</v>
      </c>
      <c r="BG45" s="1">
        <f t="shared" si="42"/>
        <v>0</v>
      </c>
      <c r="BH45" s="1">
        <f t="shared" si="43"/>
        <v>0</v>
      </c>
      <c r="BJ45" s="56">
        <f t="shared" si="44"/>
        <v>0</v>
      </c>
      <c r="BK45" s="56">
        <f t="shared" si="45"/>
        <v>0</v>
      </c>
      <c r="BL45" s="56"/>
      <c r="BM45" s="1">
        <f t="shared" si="18"/>
        <v>0</v>
      </c>
      <c r="BN45" s="1">
        <f t="shared" si="19"/>
        <v>0</v>
      </c>
      <c r="BO45" s="1">
        <f t="shared" si="20"/>
        <v>0</v>
      </c>
      <c r="BP45" s="1">
        <f t="shared" si="21"/>
        <v>0</v>
      </c>
      <c r="BQ45" s="1">
        <f t="shared" si="22"/>
        <v>0</v>
      </c>
      <c r="BR45" s="1">
        <f t="shared" si="23"/>
        <v>0</v>
      </c>
      <c r="BS45" s="1">
        <f t="shared" si="24"/>
        <v>0</v>
      </c>
      <c r="BT45" s="1">
        <f t="shared" si="25"/>
        <v>0</v>
      </c>
      <c r="BU45" s="1">
        <f t="shared" si="26"/>
        <v>0</v>
      </c>
      <c r="BV45" s="1">
        <f t="shared" si="27"/>
        <v>0</v>
      </c>
      <c r="BW45" s="1">
        <f t="shared" si="28"/>
        <v>0</v>
      </c>
      <c r="BX45" s="1">
        <f t="shared" si="29"/>
        <v>0</v>
      </c>
      <c r="BY45" s="1">
        <f t="shared" si="30"/>
        <v>0</v>
      </c>
      <c r="BZ45" s="1">
        <f t="shared" si="31"/>
        <v>0</v>
      </c>
      <c r="CA45" s="1">
        <f t="shared" si="32"/>
        <v>0</v>
      </c>
      <c r="CB45" s="1">
        <f t="shared" si="33"/>
        <v>0</v>
      </c>
    </row>
    <row r="46" spans="1:80" s="1" customFormat="1" ht="73.5" customHeight="1">
      <c r="A46" s="56"/>
      <c r="B46" s="749" t="s">
        <v>185</v>
      </c>
      <c r="C46" s="56"/>
      <c r="D46" s="411" t="s">
        <v>785</v>
      </c>
      <c r="E46" s="684"/>
      <c r="F46" s="474" t="s">
        <v>168</v>
      </c>
      <c r="G46" s="475" t="s">
        <v>194</v>
      </c>
      <c r="H46" s="472">
        <v>4</v>
      </c>
      <c r="I46" s="482" t="s">
        <v>1404</v>
      </c>
      <c r="J46" s="504">
        <v>123.61286809600004</v>
      </c>
      <c r="K46" s="324"/>
      <c r="L46" s="324"/>
      <c r="M46" s="324"/>
      <c r="N46" s="324"/>
      <c r="O46" s="324"/>
      <c r="P46" s="324"/>
      <c r="Q46" s="324"/>
      <c r="R46" s="324"/>
      <c r="S46" s="324"/>
      <c r="T46" s="324"/>
      <c r="U46" s="416">
        <f t="shared" si="3"/>
        <v>0</v>
      </c>
      <c r="V46" s="738" t="str">
        <f t="shared" si="4"/>
        <v>No</v>
      </c>
      <c r="W46" s="404" t="str">
        <f t="shared" si="5"/>
        <v>Yes</v>
      </c>
      <c r="Y46" s="390">
        <v>1</v>
      </c>
      <c r="Z46" s="391">
        <f t="shared" si="76"/>
        <v>0</v>
      </c>
      <c r="AB46" s="691">
        <v>2.2000000000000002</v>
      </c>
      <c r="AC46" s="692">
        <f t="shared" si="6"/>
        <v>0</v>
      </c>
      <c r="AD46" s="462">
        <f>$H$46*K46</f>
        <v>0</v>
      </c>
      <c r="AE46" s="462">
        <f t="shared" ref="AE46:AM46" si="79">$H$46*L46</f>
        <v>0</v>
      </c>
      <c r="AF46" s="462">
        <f t="shared" si="79"/>
        <v>0</v>
      </c>
      <c r="AG46" s="462">
        <f t="shared" si="79"/>
        <v>0</v>
      </c>
      <c r="AH46" s="462">
        <f t="shared" si="79"/>
        <v>0</v>
      </c>
      <c r="AI46" s="462">
        <f t="shared" si="79"/>
        <v>0</v>
      </c>
      <c r="AJ46" s="462">
        <f t="shared" si="79"/>
        <v>0</v>
      </c>
      <c r="AK46" s="462">
        <f t="shared" si="79"/>
        <v>0</v>
      </c>
      <c r="AL46" s="462">
        <f t="shared" si="79"/>
        <v>0</v>
      </c>
      <c r="AM46" s="462">
        <f t="shared" si="79"/>
        <v>0</v>
      </c>
      <c r="AN46" s="691">
        <v>1</v>
      </c>
      <c r="AO46" s="463">
        <v>12</v>
      </c>
      <c r="AP46" s="464"/>
      <c r="AQ46" s="464"/>
      <c r="AR46" s="463"/>
      <c r="AS46" s="464"/>
      <c r="AT46" s="463"/>
      <c r="AU46" s="464">
        <v>1</v>
      </c>
      <c r="AV46" s="463">
        <v>3</v>
      </c>
      <c r="AW46" s="464"/>
      <c r="AX46" s="764"/>
      <c r="AY46" s="762"/>
      <c r="AZ46" s="764"/>
      <c r="BA46" s="1">
        <f t="shared" si="36"/>
        <v>0</v>
      </c>
      <c r="BB46" s="1">
        <f t="shared" si="37"/>
        <v>0</v>
      </c>
      <c r="BC46" s="1">
        <f t="shared" si="38"/>
        <v>0</v>
      </c>
      <c r="BD46" s="1">
        <f t="shared" si="39"/>
        <v>0</v>
      </c>
      <c r="BE46" s="1">
        <f t="shared" si="40"/>
        <v>0</v>
      </c>
      <c r="BF46" s="1">
        <f t="shared" si="41"/>
        <v>0</v>
      </c>
      <c r="BG46" s="1">
        <f t="shared" si="42"/>
        <v>0</v>
      </c>
      <c r="BH46" s="1">
        <f t="shared" si="43"/>
        <v>0</v>
      </c>
      <c r="BJ46" s="56">
        <f t="shared" si="44"/>
        <v>0</v>
      </c>
      <c r="BK46" s="56">
        <f t="shared" si="45"/>
        <v>0</v>
      </c>
      <c r="BL46" s="56"/>
      <c r="BM46" s="1">
        <f t="shared" si="18"/>
        <v>0</v>
      </c>
      <c r="BN46" s="1">
        <f t="shared" si="19"/>
        <v>0</v>
      </c>
      <c r="BO46" s="1">
        <f t="shared" si="20"/>
        <v>0</v>
      </c>
      <c r="BP46" s="1">
        <f t="shared" si="21"/>
        <v>0</v>
      </c>
      <c r="BQ46" s="1">
        <f t="shared" si="22"/>
        <v>0</v>
      </c>
      <c r="BR46" s="1">
        <f t="shared" si="23"/>
        <v>0</v>
      </c>
      <c r="BS46" s="1">
        <f t="shared" si="24"/>
        <v>0</v>
      </c>
      <c r="BT46" s="1">
        <f t="shared" si="25"/>
        <v>0</v>
      </c>
      <c r="BU46" s="1">
        <f t="shared" si="26"/>
        <v>0</v>
      </c>
      <c r="BV46" s="1">
        <f t="shared" si="27"/>
        <v>0</v>
      </c>
      <c r="BW46" s="1">
        <f t="shared" si="28"/>
        <v>0</v>
      </c>
      <c r="BX46" s="1">
        <f t="shared" si="29"/>
        <v>0</v>
      </c>
      <c r="BY46" s="1">
        <f t="shared" si="30"/>
        <v>0</v>
      </c>
      <c r="BZ46" s="1">
        <f t="shared" si="31"/>
        <v>0</v>
      </c>
      <c r="CA46" s="1">
        <f t="shared" si="32"/>
        <v>0</v>
      </c>
      <c r="CB46" s="1">
        <f t="shared" si="33"/>
        <v>0</v>
      </c>
    </row>
    <row r="47" spans="1:80" s="1" customFormat="1" ht="73.5" customHeight="1">
      <c r="A47" s="56"/>
      <c r="B47" s="749" t="s">
        <v>185</v>
      </c>
      <c r="C47" s="56"/>
      <c r="D47" s="334" t="s">
        <v>786</v>
      </c>
      <c r="E47" s="685"/>
      <c r="F47" s="478" t="s">
        <v>168</v>
      </c>
      <c r="G47" s="480" t="s">
        <v>194</v>
      </c>
      <c r="H47" s="477">
        <v>3</v>
      </c>
      <c r="I47" s="481" t="s">
        <v>1404</v>
      </c>
      <c r="J47" s="503">
        <v>96.876491519999988</v>
      </c>
      <c r="K47" s="35"/>
      <c r="L47" s="35"/>
      <c r="M47" s="35"/>
      <c r="N47" s="35"/>
      <c r="O47" s="35"/>
      <c r="P47" s="35"/>
      <c r="Q47" s="35"/>
      <c r="R47" s="35"/>
      <c r="S47" s="35"/>
      <c r="T47" s="459"/>
      <c r="U47" s="198">
        <f t="shared" si="3"/>
        <v>0</v>
      </c>
      <c r="V47" s="141" t="str">
        <f t="shared" si="4"/>
        <v>No</v>
      </c>
      <c r="W47" s="552" t="str">
        <f t="shared" si="5"/>
        <v>Yes</v>
      </c>
      <c r="Y47" s="390">
        <v>1</v>
      </c>
      <c r="Z47" s="391">
        <f t="shared" si="76"/>
        <v>0</v>
      </c>
      <c r="AB47" s="691">
        <v>1.5</v>
      </c>
      <c r="AC47" s="692">
        <f t="shared" si="6"/>
        <v>0</v>
      </c>
      <c r="AD47" s="462">
        <f>$H$47*K47</f>
        <v>0</v>
      </c>
      <c r="AE47" s="462">
        <f t="shared" ref="AE47:AM47" si="80">$H$47*L47</f>
        <v>0</v>
      </c>
      <c r="AF47" s="462">
        <f t="shared" si="80"/>
        <v>0</v>
      </c>
      <c r="AG47" s="462">
        <f t="shared" si="80"/>
        <v>0</v>
      </c>
      <c r="AH47" s="462">
        <f t="shared" si="80"/>
        <v>0</v>
      </c>
      <c r="AI47" s="462">
        <f t="shared" si="80"/>
        <v>0</v>
      </c>
      <c r="AJ47" s="462">
        <f t="shared" si="80"/>
        <v>0</v>
      </c>
      <c r="AK47" s="462">
        <f t="shared" si="80"/>
        <v>0</v>
      </c>
      <c r="AL47" s="462">
        <f t="shared" si="80"/>
        <v>0</v>
      </c>
      <c r="AM47" s="462">
        <f t="shared" si="80"/>
        <v>0</v>
      </c>
      <c r="AN47" s="691">
        <v>1</v>
      </c>
      <c r="AO47" s="463">
        <v>9</v>
      </c>
      <c r="AP47" s="464"/>
      <c r="AQ47" s="464"/>
      <c r="AR47" s="463"/>
      <c r="AS47" s="464"/>
      <c r="AT47" s="463">
        <v>3</v>
      </c>
      <c r="AU47" s="464"/>
      <c r="AV47" s="463"/>
      <c r="AW47" s="464"/>
      <c r="AX47" s="764"/>
      <c r="AY47" s="762"/>
      <c r="AZ47" s="764"/>
      <c r="BA47" s="1">
        <f t="shared" si="36"/>
        <v>0</v>
      </c>
      <c r="BB47" s="1">
        <f t="shared" si="37"/>
        <v>0</v>
      </c>
      <c r="BC47" s="1">
        <f t="shared" si="38"/>
        <v>0</v>
      </c>
      <c r="BD47" s="1">
        <f t="shared" si="39"/>
        <v>0</v>
      </c>
      <c r="BE47" s="1">
        <f t="shared" si="40"/>
        <v>0</v>
      </c>
      <c r="BF47" s="1">
        <f t="shared" si="41"/>
        <v>0</v>
      </c>
      <c r="BG47" s="1">
        <f t="shared" si="42"/>
        <v>0</v>
      </c>
      <c r="BH47" s="1">
        <f t="shared" si="43"/>
        <v>0</v>
      </c>
      <c r="BJ47" s="56">
        <f t="shared" si="44"/>
        <v>0</v>
      </c>
      <c r="BK47" s="56">
        <f t="shared" si="45"/>
        <v>0</v>
      </c>
      <c r="BL47" s="56"/>
      <c r="BM47" s="1">
        <f t="shared" si="18"/>
        <v>0</v>
      </c>
      <c r="BN47" s="1">
        <f t="shared" si="19"/>
        <v>0</v>
      </c>
      <c r="BO47" s="1">
        <f t="shared" si="20"/>
        <v>0</v>
      </c>
      <c r="BP47" s="1">
        <f t="shared" si="21"/>
        <v>0</v>
      </c>
      <c r="BQ47" s="1">
        <f t="shared" si="22"/>
        <v>0</v>
      </c>
      <c r="BR47" s="1">
        <f t="shared" si="23"/>
        <v>0</v>
      </c>
      <c r="BS47" s="1">
        <f t="shared" si="24"/>
        <v>0</v>
      </c>
      <c r="BT47" s="1">
        <f t="shared" si="25"/>
        <v>0</v>
      </c>
      <c r="BU47" s="1">
        <f t="shared" si="26"/>
        <v>0</v>
      </c>
      <c r="BV47" s="1">
        <f t="shared" si="27"/>
        <v>0</v>
      </c>
      <c r="BW47" s="1">
        <f t="shared" si="28"/>
        <v>0</v>
      </c>
      <c r="BX47" s="1">
        <f t="shared" si="29"/>
        <v>0</v>
      </c>
      <c r="BY47" s="1">
        <f t="shared" si="30"/>
        <v>0</v>
      </c>
      <c r="BZ47" s="1">
        <f t="shared" si="31"/>
        <v>0</v>
      </c>
      <c r="CA47" s="1">
        <f t="shared" si="32"/>
        <v>0</v>
      </c>
      <c r="CB47" s="1">
        <f t="shared" si="33"/>
        <v>0</v>
      </c>
    </row>
    <row r="48" spans="1:80" s="1" customFormat="1" ht="73.5" customHeight="1">
      <c r="A48" s="56"/>
      <c r="B48" s="749" t="s">
        <v>185</v>
      </c>
      <c r="C48" s="56"/>
      <c r="D48" s="411" t="s">
        <v>787</v>
      </c>
      <c r="E48" s="684"/>
      <c r="F48" s="473" t="s">
        <v>58</v>
      </c>
      <c r="G48" s="475" t="s">
        <v>192</v>
      </c>
      <c r="H48" s="472">
        <v>4</v>
      </c>
      <c r="I48" s="482" t="s">
        <v>679</v>
      </c>
      <c r="J48" s="504">
        <v>70.927904128000009</v>
      </c>
      <c r="K48" s="458"/>
      <c r="L48" s="458"/>
      <c r="M48" s="458"/>
      <c r="N48" s="458"/>
      <c r="O48" s="458"/>
      <c r="P48" s="458"/>
      <c r="Q48" s="458"/>
      <c r="R48" s="458"/>
      <c r="S48" s="458"/>
      <c r="T48" s="458"/>
      <c r="U48" s="416">
        <f t="shared" si="3"/>
        <v>0</v>
      </c>
      <c r="V48" s="738" t="str">
        <f t="shared" si="4"/>
        <v>No</v>
      </c>
      <c r="W48" s="404" t="str">
        <f t="shared" si="5"/>
        <v>Yes</v>
      </c>
      <c r="Y48" s="390">
        <v>1</v>
      </c>
      <c r="Z48" s="391">
        <f t="shared" si="76"/>
        <v>0</v>
      </c>
      <c r="AB48" s="691">
        <v>0.85</v>
      </c>
      <c r="AC48" s="692">
        <f t="shared" si="6"/>
        <v>0</v>
      </c>
      <c r="AD48" s="462">
        <f>$H$48*K48</f>
        <v>0</v>
      </c>
      <c r="AE48" s="462">
        <f t="shared" ref="AE48:AM48" si="81">$H$48*L48</f>
        <v>0</v>
      </c>
      <c r="AF48" s="462">
        <f t="shared" si="81"/>
        <v>0</v>
      </c>
      <c r="AG48" s="462">
        <f t="shared" si="81"/>
        <v>0</v>
      </c>
      <c r="AH48" s="462">
        <f t="shared" si="81"/>
        <v>0</v>
      </c>
      <c r="AI48" s="462">
        <f t="shared" si="81"/>
        <v>0</v>
      </c>
      <c r="AJ48" s="462">
        <f t="shared" si="81"/>
        <v>0</v>
      </c>
      <c r="AK48" s="462">
        <f t="shared" si="81"/>
        <v>0</v>
      </c>
      <c r="AL48" s="462">
        <f t="shared" si="81"/>
        <v>0</v>
      </c>
      <c r="AM48" s="462">
        <f t="shared" si="81"/>
        <v>0</v>
      </c>
      <c r="AN48" s="691">
        <v>1</v>
      </c>
      <c r="AO48" s="463">
        <v>12</v>
      </c>
      <c r="AP48" s="464"/>
      <c r="AQ48" s="464"/>
      <c r="AR48" s="463"/>
      <c r="AS48" s="464"/>
      <c r="AT48" s="463"/>
      <c r="AU48" s="464"/>
      <c r="AV48" s="463"/>
      <c r="AW48" s="464"/>
      <c r="AX48" s="764"/>
      <c r="AY48" s="762"/>
      <c r="AZ48" s="764"/>
      <c r="BA48" s="1">
        <f t="shared" si="36"/>
        <v>0</v>
      </c>
      <c r="BB48" s="1">
        <f t="shared" si="37"/>
        <v>0</v>
      </c>
      <c r="BC48" s="1">
        <f t="shared" si="38"/>
        <v>0</v>
      </c>
      <c r="BD48" s="1">
        <f t="shared" si="39"/>
        <v>0</v>
      </c>
      <c r="BE48" s="1">
        <f t="shared" si="40"/>
        <v>0</v>
      </c>
      <c r="BF48" s="1">
        <f t="shared" si="41"/>
        <v>0</v>
      </c>
      <c r="BG48" s="1">
        <f t="shared" si="42"/>
        <v>0</v>
      </c>
      <c r="BH48" s="1">
        <f t="shared" si="43"/>
        <v>0</v>
      </c>
      <c r="BJ48" s="56">
        <f t="shared" si="44"/>
        <v>0</v>
      </c>
      <c r="BK48" s="56">
        <f t="shared" si="45"/>
        <v>0</v>
      </c>
      <c r="BL48" s="56"/>
      <c r="BM48" s="1">
        <f t="shared" si="18"/>
        <v>0</v>
      </c>
      <c r="BN48" s="1">
        <f t="shared" si="19"/>
        <v>0</v>
      </c>
      <c r="BO48" s="1">
        <f t="shared" si="20"/>
        <v>0</v>
      </c>
      <c r="BP48" s="1">
        <f t="shared" si="21"/>
        <v>0</v>
      </c>
      <c r="BQ48" s="1">
        <f t="shared" si="22"/>
        <v>0</v>
      </c>
      <c r="BR48" s="1">
        <f t="shared" si="23"/>
        <v>0</v>
      </c>
      <c r="BS48" s="1">
        <f t="shared" si="24"/>
        <v>0</v>
      </c>
      <c r="BT48" s="1">
        <f t="shared" si="25"/>
        <v>0</v>
      </c>
      <c r="BU48" s="1">
        <f t="shared" si="26"/>
        <v>0</v>
      </c>
      <c r="BV48" s="1">
        <f t="shared" si="27"/>
        <v>0</v>
      </c>
      <c r="BW48" s="1">
        <f t="shared" si="28"/>
        <v>0</v>
      </c>
      <c r="BX48" s="1">
        <f t="shared" si="29"/>
        <v>0</v>
      </c>
      <c r="BY48" s="1">
        <f t="shared" si="30"/>
        <v>0</v>
      </c>
      <c r="BZ48" s="1">
        <f t="shared" si="31"/>
        <v>0</v>
      </c>
      <c r="CA48" s="1">
        <f t="shared" si="32"/>
        <v>0</v>
      </c>
      <c r="CB48" s="1">
        <f t="shared" si="33"/>
        <v>0</v>
      </c>
    </row>
    <row r="49" spans="1:80" s="1" customFormat="1" ht="73.2" customHeight="1">
      <c r="A49" s="56"/>
      <c r="B49" s="749" t="s">
        <v>185</v>
      </c>
      <c r="C49" s="56"/>
      <c r="D49" s="334" t="s">
        <v>788</v>
      </c>
      <c r="E49" s="685"/>
      <c r="F49" s="479" t="s">
        <v>58</v>
      </c>
      <c r="G49" s="480" t="s">
        <v>194</v>
      </c>
      <c r="H49" s="477">
        <v>8</v>
      </c>
      <c r="I49" s="481" t="s">
        <v>1404</v>
      </c>
      <c r="J49" s="503">
        <v>113.36671091200002</v>
      </c>
      <c r="K49" s="35"/>
      <c r="L49" s="35"/>
      <c r="M49" s="459"/>
      <c r="N49" s="459"/>
      <c r="O49" s="459"/>
      <c r="P49" s="459"/>
      <c r="Q49" s="459"/>
      <c r="R49" s="459"/>
      <c r="S49" s="459"/>
      <c r="T49" s="459"/>
      <c r="U49" s="198">
        <f t="shared" si="3"/>
        <v>0</v>
      </c>
      <c r="V49" s="141" t="str">
        <f t="shared" si="4"/>
        <v>No</v>
      </c>
      <c r="W49" s="552" t="str">
        <f t="shared" si="5"/>
        <v>Yes</v>
      </c>
      <c r="Y49" s="390">
        <v>1</v>
      </c>
      <c r="Z49" s="391">
        <f t="shared" si="76"/>
        <v>0</v>
      </c>
      <c r="AB49" s="691">
        <v>2.15</v>
      </c>
      <c r="AC49" s="692">
        <f t="shared" si="6"/>
        <v>0</v>
      </c>
      <c r="AD49" s="462">
        <f>$H$49*K49</f>
        <v>0</v>
      </c>
      <c r="AE49" s="462">
        <f t="shared" ref="AE49:AM49" si="82">$H$49*L49</f>
        <v>0</v>
      </c>
      <c r="AF49" s="462">
        <f t="shared" si="82"/>
        <v>0</v>
      </c>
      <c r="AG49" s="462">
        <f t="shared" si="82"/>
        <v>0</v>
      </c>
      <c r="AH49" s="462">
        <f t="shared" si="82"/>
        <v>0</v>
      </c>
      <c r="AI49" s="462">
        <f t="shared" si="82"/>
        <v>0</v>
      </c>
      <c r="AJ49" s="462">
        <f t="shared" si="82"/>
        <v>0</v>
      </c>
      <c r="AK49" s="462">
        <f t="shared" si="82"/>
        <v>0</v>
      </c>
      <c r="AL49" s="462">
        <f t="shared" si="82"/>
        <v>0</v>
      </c>
      <c r="AM49" s="462">
        <f t="shared" si="82"/>
        <v>0</v>
      </c>
      <c r="AN49" s="691">
        <v>1</v>
      </c>
      <c r="AO49" s="463">
        <v>12</v>
      </c>
      <c r="AP49" s="464"/>
      <c r="AQ49" s="464"/>
      <c r="AR49" s="463">
        <v>1</v>
      </c>
      <c r="AS49" s="464">
        <v>2</v>
      </c>
      <c r="AT49" s="463">
        <v>3</v>
      </c>
      <c r="AU49" s="464">
        <v>1</v>
      </c>
      <c r="AV49" s="463"/>
      <c r="AW49" s="464"/>
      <c r="AX49" s="764"/>
      <c r="AY49" s="762"/>
      <c r="AZ49" s="764"/>
      <c r="BA49" s="1">
        <f t="shared" si="36"/>
        <v>0</v>
      </c>
      <c r="BB49" s="1">
        <f t="shared" si="37"/>
        <v>0</v>
      </c>
      <c r="BC49" s="1">
        <f t="shared" si="38"/>
        <v>0</v>
      </c>
      <c r="BD49" s="1">
        <f t="shared" si="39"/>
        <v>0</v>
      </c>
      <c r="BE49" s="1">
        <f t="shared" si="40"/>
        <v>0</v>
      </c>
      <c r="BF49" s="1">
        <f t="shared" si="41"/>
        <v>0</v>
      </c>
      <c r="BG49" s="1">
        <f t="shared" si="42"/>
        <v>0</v>
      </c>
      <c r="BH49" s="1">
        <f t="shared" si="43"/>
        <v>0</v>
      </c>
      <c r="BJ49" s="56">
        <f t="shared" si="44"/>
        <v>0</v>
      </c>
      <c r="BK49" s="56">
        <f t="shared" si="45"/>
        <v>0</v>
      </c>
      <c r="BL49" s="56"/>
      <c r="BM49" s="1">
        <f t="shared" si="18"/>
        <v>0</v>
      </c>
      <c r="BN49" s="1">
        <f t="shared" si="19"/>
        <v>0</v>
      </c>
      <c r="BO49" s="1">
        <f t="shared" si="20"/>
        <v>0</v>
      </c>
      <c r="BP49" s="1">
        <f t="shared" si="21"/>
        <v>0</v>
      </c>
      <c r="BQ49" s="1">
        <f t="shared" si="22"/>
        <v>0</v>
      </c>
      <c r="BR49" s="1">
        <f t="shared" si="23"/>
        <v>0</v>
      </c>
      <c r="BS49" s="1">
        <f t="shared" si="24"/>
        <v>0</v>
      </c>
      <c r="BT49" s="1">
        <f t="shared" si="25"/>
        <v>0</v>
      </c>
      <c r="BU49" s="1">
        <f t="shared" si="26"/>
        <v>0</v>
      </c>
      <c r="BV49" s="1">
        <f t="shared" si="27"/>
        <v>0</v>
      </c>
      <c r="BW49" s="1">
        <f t="shared" si="28"/>
        <v>0</v>
      </c>
      <c r="BX49" s="1">
        <f t="shared" si="29"/>
        <v>0</v>
      </c>
      <c r="BY49" s="1">
        <f t="shared" si="30"/>
        <v>0</v>
      </c>
      <c r="BZ49" s="1">
        <f t="shared" si="31"/>
        <v>0</v>
      </c>
      <c r="CA49" s="1">
        <f t="shared" si="32"/>
        <v>0</v>
      </c>
      <c r="CB49" s="1">
        <f t="shared" si="33"/>
        <v>0</v>
      </c>
    </row>
    <row r="50" spans="1:80" s="1" customFormat="1" ht="73.5" customHeight="1">
      <c r="A50" s="56"/>
      <c r="B50" s="749" t="s">
        <v>185</v>
      </c>
      <c r="C50" s="56"/>
      <c r="D50" s="411" t="s">
        <v>789</v>
      </c>
      <c r="E50" s="684"/>
      <c r="F50" s="474" t="s">
        <v>58</v>
      </c>
      <c r="G50" s="475" t="s">
        <v>192</v>
      </c>
      <c r="H50" s="472">
        <v>8</v>
      </c>
      <c r="I50" s="482" t="s">
        <v>679</v>
      </c>
      <c r="J50" s="504">
        <v>67.18579776</v>
      </c>
      <c r="K50" s="324"/>
      <c r="L50" s="324"/>
      <c r="M50" s="324"/>
      <c r="N50" s="324"/>
      <c r="O50" s="324"/>
      <c r="P50" s="324"/>
      <c r="Q50" s="324"/>
      <c r="R50" s="324"/>
      <c r="S50" s="458"/>
      <c r="T50" s="458"/>
      <c r="U50" s="416">
        <f t="shared" si="3"/>
        <v>0</v>
      </c>
      <c r="V50" s="738" t="str">
        <f t="shared" si="4"/>
        <v>No</v>
      </c>
      <c r="W50" s="404" t="str">
        <f t="shared" si="5"/>
        <v>Yes</v>
      </c>
      <c r="Y50" s="390">
        <v>1</v>
      </c>
      <c r="Z50" s="391">
        <f t="shared" si="76"/>
        <v>0</v>
      </c>
      <c r="AB50" s="691">
        <v>0.75</v>
      </c>
      <c r="AC50" s="692">
        <f t="shared" si="6"/>
        <v>0</v>
      </c>
      <c r="AD50" s="462">
        <f>$H$50*K50</f>
        <v>0</v>
      </c>
      <c r="AE50" s="462">
        <f t="shared" ref="AE50:AM50" si="83">$H$50*L50</f>
        <v>0</v>
      </c>
      <c r="AF50" s="462">
        <f t="shared" si="83"/>
        <v>0</v>
      </c>
      <c r="AG50" s="462">
        <f t="shared" si="83"/>
        <v>0</v>
      </c>
      <c r="AH50" s="462">
        <f t="shared" si="83"/>
        <v>0</v>
      </c>
      <c r="AI50" s="462">
        <f t="shared" si="83"/>
        <v>0</v>
      </c>
      <c r="AJ50" s="462">
        <f t="shared" si="83"/>
        <v>0</v>
      </c>
      <c r="AK50" s="462">
        <f t="shared" si="83"/>
        <v>0</v>
      </c>
      <c r="AL50" s="462">
        <f t="shared" si="83"/>
        <v>0</v>
      </c>
      <c r="AM50" s="462">
        <f t="shared" si="83"/>
        <v>0</v>
      </c>
      <c r="AN50" s="691">
        <v>1</v>
      </c>
      <c r="AO50" s="463">
        <v>24</v>
      </c>
      <c r="AP50" s="464"/>
      <c r="AQ50" s="464"/>
      <c r="AR50" s="463"/>
      <c r="AS50" s="464"/>
      <c r="AT50" s="463"/>
      <c r="AU50" s="464"/>
      <c r="AV50" s="463"/>
      <c r="AW50" s="464"/>
      <c r="AX50" s="764"/>
      <c r="AY50" s="762"/>
      <c r="AZ50" s="764"/>
      <c r="BA50" s="1">
        <f t="shared" si="36"/>
        <v>0</v>
      </c>
      <c r="BB50" s="1">
        <f t="shared" si="37"/>
        <v>0</v>
      </c>
      <c r="BC50" s="1">
        <f t="shared" si="38"/>
        <v>0</v>
      </c>
      <c r="BD50" s="1">
        <f t="shared" si="39"/>
        <v>0</v>
      </c>
      <c r="BE50" s="1">
        <f t="shared" si="40"/>
        <v>0</v>
      </c>
      <c r="BF50" s="1">
        <f t="shared" si="41"/>
        <v>0</v>
      </c>
      <c r="BG50" s="1">
        <f t="shared" si="42"/>
        <v>0</v>
      </c>
      <c r="BH50" s="1">
        <f t="shared" si="43"/>
        <v>0</v>
      </c>
      <c r="BJ50" s="56">
        <f t="shared" si="44"/>
        <v>0</v>
      </c>
      <c r="BK50" s="56">
        <f t="shared" si="45"/>
        <v>0</v>
      </c>
      <c r="BL50" s="56"/>
      <c r="BM50" s="1">
        <f t="shared" si="18"/>
        <v>0</v>
      </c>
      <c r="BN50" s="1">
        <f t="shared" si="19"/>
        <v>0</v>
      </c>
      <c r="BO50" s="1">
        <f t="shared" si="20"/>
        <v>0</v>
      </c>
      <c r="BP50" s="1">
        <f t="shared" si="21"/>
        <v>0</v>
      </c>
      <c r="BQ50" s="1">
        <f t="shared" si="22"/>
        <v>0</v>
      </c>
      <c r="BR50" s="1">
        <f t="shared" si="23"/>
        <v>0</v>
      </c>
      <c r="BS50" s="1">
        <f t="shared" si="24"/>
        <v>0</v>
      </c>
      <c r="BT50" s="1">
        <f t="shared" si="25"/>
        <v>0</v>
      </c>
      <c r="BU50" s="1">
        <f t="shared" si="26"/>
        <v>0</v>
      </c>
      <c r="BV50" s="1">
        <f t="shared" si="27"/>
        <v>0</v>
      </c>
      <c r="BW50" s="1">
        <f t="shared" si="28"/>
        <v>0</v>
      </c>
      <c r="BX50" s="1">
        <f t="shared" si="29"/>
        <v>0</v>
      </c>
      <c r="BY50" s="1">
        <f t="shared" si="30"/>
        <v>0</v>
      </c>
      <c r="BZ50" s="1">
        <f t="shared" si="31"/>
        <v>0</v>
      </c>
      <c r="CA50" s="1">
        <f t="shared" si="32"/>
        <v>0</v>
      </c>
      <c r="CB50" s="1">
        <f t="shared" si="33"/>
        <v>0</v>
      </c>
    </row>
    <row r="51" spans="1:80" s="1" customFormat="1" ht="73.2" customHeight="1">
      <c r="A51" s="56"/>
      <c r="B51" s="750" t="s">
        <v>185</v>
      </c>
      <c r="C51" s="353"/>
      <c r="D51" s="364" t="s">
        <v>790</v>
      </c>
      <c r="E51" s="739"/>
      <c r="F51" s="760" t="s">
        <v>687</v>
      </c>
      <c r="G51" s="740" t="s">
        <v>692</v>
      </c>
      <c r="H51" s="741">
        <v>10</v>
      </c>
      <c r="I51" s="742" t="s">
        <v>679</v>
      </c>
      <c r="J51" s="743">
        <v>65.959478656000002</v>
      </c>
      <c r="K51" s="744"/>
      <c r="L51" s="744"/>
      <c r="M51" s="745"/>
      <c r="N51" s="745"/>
      <c r="O51" s="745"/>
      <c r="P51" s="745"/>
      <c r="Q51" s="745"/>
      <c r="R51" s="745"/>
      <c r="S51" s="745"/>
      <c r="T51" s="745"/>
      <c r="U51" s="746">
        <f t="shared" si="3"/>
        <v>0</v>
      </c>
      <c r="V51" s="747" t="str">
        <f t="shared" si="4"/>
        <v>No</v>
      </c>
      <c r="W51" s="748" t="str">
        <f t="shared" si="5"/>
        <v>Yes</v>
      </c>
      <c r="Y51" s="390">
        <v>1</v>
      </c>
      <c r="Z51" s="391">
        <f t="shared" ref="Z51" si="84">Y51*K51+Y51*M51+Y51*N51+Y51*O51+Y51*P51+Y51*L51+Y51*Q51+Y51*R51+Y51*S51+Y51*T51</f>
        <v>0</v>
      </c>
      <c r="AB51" s="691">
        <v>0.45</v>
      </c>
      <c r="AC51" s="692">
        <f t="shared" si="6"/>
        <v>0</v>
      </c>
      <c r="AD51" s="462">
        <f>$H$51*K51</f>
        <v>0</v>
      </c>
      <c r="AE51" s="462">
        <f t="shared" ref="AE51:AM51" si="85">$H$51*L51</f>
        <v>0</v>
      </c>
      <c r="AF51" s="462">
        <f t="shared" si="85"/>
        <v>0</v>
      </c>
      <c r="AG51" s="462">
        <f t="shared" si="85"/>
        <v>0</v>
      </c>
      <c r="AH51" s="462">
        <f t="shared" si="85"/>
        <v>0</v>
      </c>
      <c r="AI51" s="462">
        <f t="shared" si="85"/>
        <v>0</v>
      </c>
      <c r="AJ51" s="462">
        <f t="shared" si="85"/>
        <v>0</v>
      </c>
      <c r="AK51" s="462">
        <f t="shared" si="85"/>
        <v>0</v>
      </c>
      <c r="AL51" s="462">
        <f t="shared" si="85"/>
        <v>0</v>
      </c>
      <c r="AM51" s="462">
        <f t="shared" si="85"/>
        <v>0</v>
      </c>
      <c r="AN51" s="691">
        <v>1</v>
      </c>
      <c r="AO51" s="463">
        <v>21</v>
      </c>
      <c r="AP51" s="464"/>
      <c r="AQ51" s="464"/>
      <c r="AR51" s="463"/>
      <c r="AS51" s="464"/>
      <c r="AT51" s="463"/>
      <c r="AU51" s="464"/>
      <c r="AV51" s="463"/>
      <c r="AW51" s="464"/>
      <c r="AX51" s="764"/>
      <c r="AY51" s="762"/>
      <c r="AZ51" s="764"/>
      <c r="BA51" s="1">
        <f t="shared" si="36"/>
        <v>0</v>
      </c>
      <c r="BB51" s="1">
        <f t="shared" si="37"/>
        <v>0</v>
      </c>
      <c r="BC51" s="1">
        <f t="shared" si="38"/>
        <v>0</v>
      </c>
      <c r="BD51" s="1">
        <f t="shared" si="39"/>
        <v>0</v>
      </c>
      <c r="BE51" s="1">
        <f t="shared" si="40"/>
        <v>0</v>
      </c>
      <c r="BF51" s="1">
        <f t="shared" si="41"/>
        <v>0</v>
      </c>
      <c r="BG51" s="1">
        <f t="shared" si="42"/>
        <v>0</v>
      </c>
      <c r="BH51" s="1">
        <f t="shared" si="43"/>
        <v>0</v>
      </c>
      <c r="BJ51" s="56">
        <f t="shared" si="44"/>
        <v>0</v>
      </c>
      <c r="BK51" s="56">
        <f t="shared" si="45"/>
        <v>0</v>
      </c>
      <c r="BL51" s="56"/>
      <c r="BM51" s="1">
        <f t="shared" si="18"/>
        <v>0</v>
      </c>
      <c r="BN51" s="1">
        <f t="shared" si="19"/>
        <v>0</v>
      </c>
      <c r="BO51" s="1">
        <f t="shared" si="20"/>
        <v>0</v>
      </c>
      <c r="BP51" s="1">
        <f t="shared" si="21"/>
        <v>0</v>
      </c>
      <c r="BQ51" s="1">
        <f t="shared" si="22"/>
        <v>0</v>
      </c>
      <c r="BR51" s="1">
        <f t="shared" si="23"/>
        <v>0</v>
      </c>
      <c r="BS51" s="1">
        <f t="shared" si="24"/>
        <v>0</v>
      </c>
      <c r="BT51" s="1">
        <f t="shared" si="25"/>
        <v>0</v>
      </c>
      <c r="BU51" s="1">
        <f t="shared" si="26"/>
        <v>0</v>
      </c>
      <c r="BV51" s="1">
        <f t="shared" si="27"/>
        <v>0</v>
      </c>
      <c r="BW51" s="1">
        <f t="shared" si="28"/>
        <v>0</v>
      </c>
      <c r="BX51" s="1">
        <f t="shared" si="29"/>
        <v>0</v>
      </c>
      <c r="BY51" s="1">
        <f t="shared" si="30"/>
        <v>0</v>
      </c>
      <c r="BZ51" s="1">
        <f t="shared" si="31"/>
        <v>0</v>
      </c>
      <c r="CA51" s="1">
        <f t="shared" si="32"/>
        <v>0</v>
      </c>
      <c r="CB51" s="1">
        <f t="shared" si="33"/>
        <v>0</v>
      </c>
    </row>
    <row r="55" spans="1:80" ht="18">
      <c r="AA55" s="337"/>
    </row>
  </sheetData>
  <sheetProtection algorithmName="SHA-512" hashValue="s0b2/J3kfh+x2/X4GOIZAZzep2r/m7ejNy/JNHDqzQxKESjWHi/WEFSCd0ucoxqO4yKc5Xn7UifKrbtl5E/82g==" saltValue="E5f1KRinfifgLxr/m5o7yQ==" spinCount="100000" sheet="1" autoFilter="0"/>
  <autoFilter ref="V9:W12" xr:uid="{766C79A4-2A19-4010-8EDD-9BF35F65748B}"/>
  <mergeCells count="8">
    <mergeCell ref="CC3:CC6"/>
    <mergeCell ref="BB11:BL11"/>
    <mergeCell ref="C2:C6"/>
    <mergeCell ref="K6:N6"/>
    <mergeCell ref="O6:T6"/>
    <mergeCell ref="K1:L1"/>
    <mergeCell ref="K2:L2"/>
    <mergeCell ref="K3:L3"/>
  </mergeCells>
  <phoneticPr fontId="14" type="noConversion"/>
  <conditionalFormatting sqref="K12:K51">
    <cfRule type="notContainsBlanks" dxfId="43" priority="30">
      <formula>LEN(TRIM(K12))&gt;0</formula>
    </cfRule>
  </conditionalFormatting>
  <conditionalFormatting sqref="L12:L51">
    <cfRule type="notContainsBlanks" dxfId="42" priority="3">
      <formula>LEN(TRIM(L12))&gt;0</formula>
    </cfRule>
  </conditionalFormatting>
  <conditionalFormatting sqref="M12:M51">
    <cfRule type="notContainsBlanks" dxfId="41" priority="37">
      <formula>LEN(TRIM(M12))&gt;0</formula>
    </cfRule>
  </conditionalFormatting>
  <conditionalFormatting sqref="N12:N51">
    <cfRule type="notContainsBlanks" dxfId="40" priority="38">
      <formula>LEN(TRIM(N12))&gt;0</formula>
    </cfRule>
  </conditionalFormatting>
  <conditionalFormatting sqref="O12:O51">
    <cfRule type="notContainsBlanks" dxfId="39" priority="39">
      <formula>LEN(TRIM(O12))&gt;0</formula>
    </cfRule>
  </conditionalFormatting>
  <conditionalFormatting sqref="P12:P51">
    <cfRule type="notContainsBlanks" dxfId="38" priority="40">
      <formula>LEN(TRIM(P12))&gt;0</formula>
    </cfRule>
  </conditionalFormatting>
  <conditionalFormatting sqref="Q12:Q51">
    <cfRule type="notContainsBlanks" dxfId="37" priority="36">
      <formula>LEN(TRIM(Q12))&gt;0</formula>
    </cfRule>
  </conditionalFormatting>
  <conditionalFormatting sqref="R12:R51">
    <cfRule type="notContainsBlanks" dxfId="36" priority="35">
      <formula>LEN(TRIM(R12))&gt;0</formula>
    </cfRule>
  </conditionalFormatting>
  <conditionalFormatting sqref="S12:S51">
    <cfRule type="notContainsBlanks" dxfId="35" priority="31">
      <formula>LEN(TRIM(S12))&gt;0</formula>
    </cfRule>
  </conditionalFormatting>
  <conditionalFormatting sqref="T12:T51">
    <cfRule type="notContainsBlanks" dxfId="34" priority="34">
      <formula>LEN(TRIM(T12))&gt;0</formula>
    </cfRule>
  </conditionalFormatting>
  <pageMargins left="0.75000000000000011" right="0.75000000000000011" top="1" bottom="1" header="0.5" footer="0.5"/>
  <pageSetup paperSize="9" fitToWidth="2" orientation="portrait" horizontalDpi="4294967292" verticalDpi="4294967292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053BB1-50F4-4825-8A65-FB57278768C2}">
  <sheetPr codeName="Sheet3">
    <tabColor theme="8" tint="0.59999389629810485"/>
  </sheetPr>
  <dimension ref="A1:BH19"/>
  <sheetViews>
    <sheetView showGridLines="0" showRowColHeaders="0" zoomScale="70" zoomScaleNormal="70" workbookViewId="0">
      <pane ySplit="8" topLeftCell="A10" activePane="bottomLeft" state="frozen"/>
      <selection activeCell="Q1" sqref="Q1"/>
      <selection pane="bottomLeft" activeCell="AB21" sqref="AB21"/>
    </sheetView>
  </sheetViews>
  <sheetFormatPr defaultColWidth="11" defaultRowHeight="15.6"/>
  <cols>
    <col min="1" max="1" width="2" customWidth="1"/>
    <col min="2" max="2" width="13" customWidth="1"/>
    <col min="3" max="3" width="10.5" hidden="1" customWidth="1"/>
    <col min="4" max="4" width="12.19921875" style="1" customWidth="1"/>
    <col min="5" max="5" width="5.5" style="1" customWidth="1"/>
    <col min="6" max="7" width="6.5" style="1" hidden="1" customWidth="1"/>
    <col min="8" max="8" width="5.69921875" style="177" hidden="1" customWidth="1"/>
    <col min="9" max="9" width="4.69921875" style="159" hidden="1" customWidth="1"/>
    <col min="10" max="10" width="6.69921875" style="159" hidden="1" customWidth="1"/>
    <col min="11" max="11" width="5" style="159" hidden="1" customWidth="1"/>
    <col min="12" max="13" width="4" style="159" hidden="1" customWidth="1"/>
    <col min="14" max="17" width="4" style="1" hidden="1" customWidth="1"/>
    <col min="18" max="19" width="4" style="178" hidden="1" customWidth="1"/>
    <col min="20" max="21" width="7.69921875" style="178" hidden="1" customWidth="1"/>
    <col min="22" max="22" width="5.5" style="159" customWidth="1"/>
    <col min="23" max="23" width="6.19921875" customWidth="1"/>
    <col min="24" max="24" width="4" customWidth="1"/>
    <col min="25" max="25" width="9.19921875" customWidth="1"/>
    <col min="26" max="27" width="6.5" customWidth="1"/>
    <col min="28" max="28" width="8.5" style="58" customWidth="1"/>
    <col min="29" max="29" width="11" customWidth="1"/>
    <col min="30" max="30" width="12.19921875" style="1" customWidth="1"/>
    <col min="31" max="32" width="11" style="1" customWidth="1"/>
    <col min="33" max="33" width="12" style="1" bestFit="1" customWidth="1"/>
    <col min="34" max="42" width="11" style="1" customWidth="1"/>
    <col min="43" max="43" width="14" style="62" customWidth="1"/>
    <col min="44" max="44" width="8.19921875" style="63" customWidth="1"/>
    <col min="45" max="45" width="11" customWidth="1"/>
    <col min="46" max="46" width="11" hidden="1" customWidth="1"/>
    <col min="47" max="47" width="12" hidden="1" customWidth="1"/>
    <col min="48" max="48" width="12.69921875" hidden="1" customWidth="1"/>
    <col min="49" max="49" width="11" style="152" hidden="1" customWidth="1"/>
    <col min="50" max="51" width="11" hidden="1" customWidth="1"/>
    <col min="52" max="52" width="11" style="153" hidden="1" customWidth="1"/>
    <col min="53" max="53" width="11" style="152" hidden="1" customWidth="1"/>
    <col min="54" max="54" width="11" hidden="1" customWidth="1"/>
    <col min="55" max="55" width="11" style="152" hidden="1" customWidth="1"/>
    <col min="56" max="56" width="11.69921875" style="152" hidden="1" customWidth="1"/>
    <col min="57" max="57" width="11" hidden="1" customWidth="1"/>
    <col min="58" max="62" width="11" customWidth="1"/>
  </cols>
  <sheetData>
    <row r="1" spans="1:60" ht="24" customHeight="1">
      <c r="D1" s="76"/>
      <c r="E1" s="76"/>
      <c r="F1" s="274"/>
      <c r="G1" s="274"/>
      <c r="H1" s="274"/>
      <c r="I1" s="274"/>
      <c r="J1" s="274"/>
      <c r="K1" s="274"/>
      <c r="L1" s="274"/>
      <c r="M1" s="274"/>
      <c r="N1" s="274"/>
      <c r="O1" s="274"/>
      <c r="P1" s="274"/>
      <c r="Q1" s="274"/>
      <c r="R1" s="274"/>
      <c r="S1" s="274"/>
      <c r="T1" s="275"/>
      <c r="U1" s="275"/>
      <c r="V1" s="76"/>
      <c r="W1" s="76"/>
      <c r="X1" s="76"/>
      <c r="Z1" s="57"/>
      <c r="AA1" s="57"/>
      <c r="AD1"/>
      <c r="AE1" s="59"/>
      <c r="AF1" s="60" t="s">
        <v>7</v>
      </c>
      <c r="AG1" s="176">
        <f>SUM(AQ$10:AQ$1048576)</f>
        <v>0</v>
      </c>
      <c r="AH1" s="61" t="s">
        <v>8</v>
      </c>
      <c r="AI1"/>
      <c r="AJ1"/>
      <c r="AK1"/>
      <c r="AL1"/>
      <c r="AM1"/>
      <c r="AN1"/>
      <c r="AO1"/>
      <c r="AP1"/>
    </row>
    <row r="2" spans="1:60" ht="16.2" customHeight="1">
      <c r="A2" s="1030" t="s">
        <v>122</v>
      </c>
      <c r="B2" s="1030"/>
      <c r="C2" s="1030"/>
      <c r="D2" s="76"/>
      <c r="E2" s="76"/>
      <c r="F2" s="76"/>
      <c r="G2" s="76"/>
      <c r="H2" s="76"/>
      <c r="I2" s="76"/>
      <c r="J2" s="76"/>
      <c r="K2" s="76"/>
      <c r="L2" s="76"/>
      <c r="M2" s="76"/>
      <c r="N2" s="76"/>
      <c r="O2" s="76"/>
      <c r="P2" s="76"/>
      <c r="Q2" s="76"/>
      <c r="R2" s="76"/>
      <c r="S2" s="76"/>
      <c r="T2" s="76"/>
      <c r="U2" s="76"/>
      <c r="V2" s="76"/>
      <c r="W2" s="76"/>
      <c r="X2" s="76"/>
      <c r="Z2" s="57"/>
      <c r="AA2" s="57"/>
      <c r="AD2"/>
      <c r="AE2" s="59"/>
      <c r="AF2" s="60" t="s">
        <v>14</v>
      </c>
      <c r="AG2" s="64">
        <f>SUM(AD9:AP19)</f>
        <v>0</v>
      </c>
      <c r="AH2" s="61"/>
      <c r="AI2"/>
      <c r="AJ2"/>
      <c r="AK2"/>
      <c r="AL2"/>
      <c r="AM2"/>
      <c r="AN2"/>
      <c r="AO2"/>
      <c r="AP2"/>
    </row>
    <row r="3" spans="1:60" ht="18">
      <c r="A3" s="1030"/>
      <c r="B3" s="1030"/>
      <c r="C3" s="1030"/>
      <c r="D3" s="76"/>
      <c r="E3" s="76"/>
      <c r="F3" s="76"/>
      <c r="G3" s="76"/>
      <c r="H3" s="76"/>
      <c r="I3" s="76"/>
      <c r="J3" s="76"/>
      <c r="K3" s="76"/>
      <c r="L3" s="76"/>
      <c r="M3" s="76"/>
      <c r="N3" s="76"/>
      <c r="O3" s="76"/>
      <c r="P3" s="76"/>
      <c r="Q3" s="76"/>
      <c r="R3" s="76"/>
      <c r="S3" s="76"/>
      <c r="T3" s="76"/>
      <c r="U3" s="76"/>
      <c r="V3" s="76"/>
      <c r="W3" s="76"/>
      <c r="X3" s="76"/>
      <c r="Z3" s="57"/>
      <c r="AA3" s="57"/>
      <c r="AD3"/>
      <c r="AE3" s="59"/>
      <c r="AF3" s="60" t="s">
        <v>11</v>
      </c>
      <c r="AG3" s="65">
        <f>SUM(G:G)</f>
        <v>0</v>
      </c>
      <c r="AH3" s="66" t="s">
        <v>12</v>
      </c>
      <c r="AI3"/>
      <c r="AJ3"/>
      <c r="AK3"/>
      <c r="AL3"/>
      <c r="AM3"/>
      <c r="AN3"/>
      <c r="AO3"/>
      <c r="AP3"/>
    </row>
    <row r="4" spans="1:60" ht="18">
      <c r="A4" s="1030"/>
      <c r="B4" s="1030"/>
      <c r="C4" s="1030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Z4" s="57"/>
      <c r="AA4" s="57"/>
      <c r="AD4"/>
      <c r="AE4" s="59"/>
      <c r="AF4" s="60"/>
      <c r="AG4" s="65"/>
      <c r="AH4" s="66"/>
      <c r="AI4"/>
      <c r="AJ4"/>
      <c r="AK4"/>
      <c r="AL4"/>
      <c r="AM4"/>
      <c r="AN4"/>
      <c r="AO4"/>
      <c r="AP4"/>
    </row>
    <row r="5" spans="1:60" ht="17.25" customHeight="1">
      <c r="A5" s="1030"/>
      <c r="B5" s="1030"/>
      <c r="C5" s="1030"/>
      <c r="D5" s="76"/>
      <c r="E5" s="76"/>
      <c r="F5" s="76"/>
      <c r="G5" s="76"/>
      <c r="H5" s="76"/>
      <c r="I5" s="76"/>
      <c r="J5" s="76"/>
      <c r="K5" s="76"/>
      <c r="L5" s="76"/>
      <c r="M5" s="76"/>
      <c r="N5" s="76"/>
      <c r="O5" s="76"/>
      <c r="P5" s="76"/>
      <c r="Q5" s="76"/>
      <c r="R5" s="76"/>
      <c r="S5" s="76"/>
      <c r="T5" s="76"/>
      <c r="U5" s="76"/>
      <c r="V5" s="76"/>
      <c r="W5" s="76"/>
      <c r="X5" s="76"/>
      <c r="AC5" s="1"/>
      <c r="AD5" s="1031" t="s">
        <v>156</v>
      </c>
      <c r="AE5" s="1031"/>
      <c r="AF5" s="1031"/>
      <c r="AG5" s="1031"/>
      <c r="AH5" s="1031"/>
      <c r="AI5" s="298" t="s">
        <v>155</v>
      </c>
      <c r="AJ5" s="298"/>
      <c r="AK5" s="299" t="s">
        <v>185</v>
      </c>
      <c r="AL5" s="298"/>
      <c r="AM5" s="298"/>
      <c r="AN5" s="298"/>
      <c r="AO5" s="298"/>
      <c r="AP5" s="298"/>
      <c r="AQ5" s="154" t="s">
        <v>131</v>
      </c>
    </row>
    <row r="6" spans="1:60" ht="16.2" hidden="1" customHeight="1">
      <c r="A6" s="1030"/>
      <c r="B6" s="1030"/>
      <c r="C6" s="1030"/>
      <c r="D6" s="76"/>
      <c r="E6" s="76"/>
      <c r="F6" s="76"/>
      <c r="G6" s="76"/>
      <c r="H6" s="76"/>
      <c r="I6" s="76"/>
      <c r="J6" s="76"/>
      <c r="K6" s="76"/>
      <c r="L6" s="76"/>
      <c r="M6" s="76"/>
      <c r="N6" s="76"/>
      <c r="O6" s="76"/>
      <c r="P6" s="76"/>
      <c r="Q6" s="76"/>
      <c r="R6" s="76"/>
      <c r="S6" s="76"/>
      <c r="T6" s="76"/>
      <c r="U6" s="76"/>
      <c r="V6" s="76"/>
      <c r="W6" s="76"/>
      <c r="X6" s="76"/>
    </row>
    <row r="7" spans="1:60" ht="19.2" customHeight="1">
      <c r="A7" s="1030"/>
      <c r="B7" s="1030"/>
      <c r="C7" s="1030"/>
      <c r="D7" s="76"/>
      <c r="E7" s="76"/>
      <c r="F7" s="76"/>
      <c r="G7" s="76"/>
      <c r="H7" s="76"/>
      <c r="I7" s="76"/>
      <c r="J7" s="76"/>
      <c r="K7" s="76"/>
      <c r="L7" s="76"/>
      <c r="M7" s="76"/>
      <c r="N7" s="76"/>
      <c r="O7" s="76"/>
      <c r="P7" s="76"/>
      <c r="Q7" s="76"/>
      <c r="R7" s="76"/>
      <c r="S7" s="76"/>
      <c r="T7" s="76"/>
      <c r="U7" s="76"/>
      <c r="V7" s="76"/>
      <c r="W7" s="76"/>
      <c r="X7" s="76"/>
      <c r="Y7" s="67"/>
      <c r="Z7" s="67"/>
      <c r="AA7" s="67"/>
      <c r="AB7" s="68"/>
      <c r="AC7" s="69"/>
      <c r="AD7" s="70">
        <f t="shared" ref="AD7:AP7" si="0">SUM(H:H)</f>
        <v>0</v>
      </c>
      <c r="AE7" s="71">
        <f t="shared" si="0"/>
        <v>0</v>
      </c>
      <c r="AF7" s="71">
        <f t="shared" si="0"/>
        <v>0</v>
      </c>
      <c r="AG7" s="71">
        <f t="shared" si="0"/>
        <v>0</v>
      </c>
      <c r="AH7" s="185">
        <f t="shared" si="0"/>
        <v>0</v>
      </c>
      <c r="AI7" s="70">
        <f t="shared" si="0"/>
        <v>0</v>
      </c>
      <c r="AJ7" s="71">
        <f t="shared" si="0"/>
        <v>0</v>
      </c>
      <c r="AK7" s="71">
        <f t="shared" si="0"/>
        <v>0</v>
      </c>
      <c r="AL7" s="71">
        <f t="shared" si="0"/>
        <v>0</v>
      </c>
      <c r="AM7" s="71">
        <f t="shared" si="0"/>
        <v>0</v>
      </c>
      <c r="AN7" s="71">
        <f t="shared" si="0"/>
        <v>0</v>
      </c>
      <c r="AO7" s="71">
        <f t="shared" si="0"/>
        <v>0</v>
      </c>
      <c r="AP7" s="72">
        <f t="shared" si="0"/>
        <v>0</v>
      </c>
      <c r="AQ7" s="131">
        <f>SUM(AD7:AP7)</f>
        <v>0</v>
      </c>
      <c r="AR7" s="73"/>
      <c r="BG7" s="276" t="s">
        <v>172</v>
      </c>
      <c r="BH7" s="290">
        <f>SUM(BH10:BH199)</f>
        <v>0</v>
      </c>
    </row>
    <row r="8" spans="1:60" s="79" customFormat="1" ht="40.5" customHeight="1">
      <c r="A8" s="187"/>
      <c r="B8" s="188"/>
      <c r="C8" s="189"/>
      <c r="D8" s="190" t="s">
        <v>57</v>
      </c>
      <c r="E8" s="190" t="s">
        <v>130</v>
      </c>
      <c r="F8" s="190" t="s">
        <v>5</v>
      </c>
      <c r="G8" s="190" t="s">
        <v>6</v>
      </c>
      <c r="H8" s="190" t="s">
        <v>2</v>
      </c>
      <c r="I8" s="190" t="s">
        <v>9</v>
      </c>
      <c r="J8" s="190" t="s">
        <v>10</v>
      </c>
      <c r="K8" s="190" t="s">
        <v>3</v>
      </c>
      <c r="L8" s="190" t="s">
        <v>18</v>
      </c>
      <c r="M8" s="190" t="s">
        <v>16</v>
      </c>
      <c r="N8" s="190" t="s">
        <v>149</v>
      </c>
      <c r="O8" s="190" t="s">
        <v>176</v>
      </c>
      <c r="P8" s="190" t="s">
        <v>150</v>
      </c>
      <c r="Q8" s="190" t="s">
        <v>151</v>
      </c>
      <c r="R8" s="190" t="s">
        <v>128</v>
      </c>
      <c r="S8" s="190" t="s">
        <v>129</v>
      </c>
      <c r="T8" s="190" t="s">
        <v>89</v>
      </c>
      <c r="U8" s="190" t="s">
        <v>171</v>
      </c>
      <c r="V8" s="190" t="s">
        <v>124</v>
      </c>
      <c r="W8" s="190" t="s">
        <v>148</v>
      </c>
      <c r="X8" s="190" t="s">
        <v>0</v>
      </c>
      <c r="Y8" s="191" t="s">
        <v>17</v>
      </c>
      <c r="Z8" s="190" t="s">
        <v>45</v>
      </c>
      <c r="AA8" s="192" t="s">
        <v>47</v>
      </c>
      <c r="AB8" s="193" t="s">
        <v>48</v>
      </c>
      <c r="AC8" s="194" t="s">
        <v>46</v>
      </c>
      <c r="AD8" s="147" t="s">
        <v>132</v>
      </c>
      <c r="AE8" s="148" t="s">
        <v>133</v>
      </c>
      <c r="AF8" s="149" t="s">
        <v>134</v>
      </c>
      <c r="AG8" s="150" t="s">
        <v>135</v>
      </c>
      <c r="AH8" s="151" t="s">
        <v>136</v>
      </c>
      <c r="AI8" s="186" t="s">
        <v>137</v>
      </c>
      <c r="AJ8" s="195" t="s">
        <v>154</v>
      </c>
      <c r="AK8" s="277" t="s">
        <v>175</v>
      </c>
      <c r="AL8" s="196" t="s">
        <v>153</v>
      </c>
      <c r="AM8" s="197" t="s">
        <v>152</v>
      </c>
      <c r="AN8" s="155" t="s">
        <v>138</v>
      </c>
      <c r="AO8" s="156" t="s">
        <v>139</v>
      </c>
      <c r="AP8" s="146" t="s">
        <v>89</v>
      </c>
      <c r="AQ8" s="201" t="s">
        <v>4</v>
      </c>
      <c r="AR8" s="201" t="s">
        <v>13</v>
      </c>
      <c r="AS8" s="201" t="s">
        <v>130</v>
      </c>
      <c r="AU8" s="157" t="s">
        <v>22</v>
      </c>
      <c r="AV8" s="157" t="s">
        <v>23</v>
      </c>
      <c r="AW8" s="157" t="s">
        <v>24</v>
      </c>
      <c r="AX8" s="157" t="s">
        <v>25</v>
      </c>
      <c r="AY8" s="157" t="s">
        <v>26</v>
      </c>
      <c r="AZ8" s="157" t="s">
        <v>27</v>
      </c>
      <c r="BA8" s="157" t="s">
        <v>28</v>
      </c>
      <c r="BB8" s="157" t="s">
        <v>29</v>
      </c>
      <c r="BC8" s="157" t="s">
        <v>30</v>
      </c>
      <c r="BD8" s="157" t="s">
        <v>35</v>
      </c>
      <c r="BG8" s="278" t="s">
        <v>173</v>
      </c>
      <c r="BH8" s="278" t="s">
        <v>174</v>
      </c>
    </row>
    <row r="9" spans="1:60" s="56" customFormat="1" ht="34.200000000000003" customHeight="1">
      <c r="C9" s="80"/>
      <c r="D9" s="81"/>
      <c r="E9" s="81"/>
      <c r="F9" s="75"/>
      <c r="G9" s="75"/>
      <c r="H9" s="82"/>
      <c r="I9" s="82"/>
      <c r="J9" s="82"/>
      <c r="K9" s="82"/>
      <c r="L9" s="82"/>
      <c r="M9" s="82"/>
      <c r="N9" s="75"/>
      <c r="O9" s="75"/>
      <c r="P9" s="75"/>
      <c r="Q9" s="75"/>
      <c r="R9" s="83"/>
      <c r="S9" s="83"/>
      <c r="T9" s="83"/>
      <c r="U9" s="83"/>
      <c r="V9" s="82"/>
      <c r="W9" s="75"/>
      <c r="X9" s="75"/>
      <c r="Y9" s="84"/>
      <c r="Z9" s="75"/>
      <c r="AA9" s="75"/>
      <c r="AB9" s="85" t="s">
        <v>92</v>
      </c>
      <c r="AC9" s="86"/>
      <c r="AE9" s="75"/>
      <c r="AF9" s="75"/>
      <c r="AG9" s="75"/>
      <c r="AH9" s="75"/>
      <c r="AI9" s="75"/>
      <c r="AJ9" s="75"/>
      <c r="AK9" s="75"/>
      <c r="AL9" s="75"/>
      <c r="AM9" s="75"/>
      <c r="AN9" s="75"/>
      <c r="AO9" s="75"/>
      <c r="AP9" s="75"/>
      <c r="AQ9" s="198"/>
      <c r="AR9" s="88"/>
      <c r="AS9" s="1"/>
      <c r="AT9" s="1"/>
      <c r="AU9" s="1"/>
      <c r="AV9" s="1"/>
      <c r="AZ9" s="158"/>
      <c r="BB9" s="1"/>
      <c r="BC9" s="1"/>
      <c r="BD9" s="1"/>
      <c r="BE9" s="1" t="s">
        <v>106</v>
      </c>
      <c r="BG9" s="1"/>
      <c r="BH9" s="1"/>
    </row>
    <row r="10" spans="1:60" s="56" customFormat="1" ht="65.25" customHeight="1">
      <c r="B10" s="89"/>
      <c r="C10" s="90" t="s">
        <v>108</v>
      </c>
      <c r="D10" s="91" t="s">
        <v>71</v>
      </c>
      <c r="E10" s="91"/>
      <c r="F10" s="92">
        <v>1.7</v>
      </c>
      <c r="G10" s="92">
        <f t="shared" ref="G10:G19" si="1">SUM(AD10:AP10)*F10</f>
        <v>0</v>
      </c>
      <c r="H10" s="93">
        <f t="shared" ref="H10:H19" si="2">AD10*Z10</f>
        <v>0</v>
      </c>
      <c r="I10" s="93">
        <f>Z10*AE10</f>
        <v>0</v>
      </c>
      <c r="J10" s="93">
        <f>Z10*AF10</f>
        <v>0</v>
      </c>
      <c r="K10" s="93">
        <f>Z10*AG10</f>
        <v>0</v>
      </c>
      <c r="L10" s="93">
        <f>Z10*AH10</f>
        <v>0</v>
      </c>
      <c r="M10" s="93">
        <f t="shared" ref="M10:M19" si="3">AI10*Z10</f>
        <v>0</v>
      </c>
      <c r="N10" s="92">
        <f t="shared" ref="N10:N19" si="4">AJ10*Z10</f>
        <v>0</v>
      </c>
      <c r="O10" s="92">
        <f t="shared" ref="O10:O19" si="5">AK10*Z10</f>
        <v>0</v>
      </c>
      <c r="P10" s="92">
        <f t="shared" ref="P10:P19" si="6">AL10*Z10</f>
        <v>0</v>
      </c>
      <c r="Q10" s="92">
        <f t="shared" ref="Q10:Q19" si="7">AM10*Z10</f>
        <v>0</v>
      </c>
      <c r="R10" s="93">
        <f t="shared" ref="R10:R19" si="8">AN10*Z10</f>
        <v>0</v>
      </c>
      <c r="S10" s="93">
        <f t="shared" ref="S10:S19" si="9">AO10*Z10</f>
        <v>0</v>
      </c>
      <c r="T10" s="93">
        <f t="shared" ref="T10:T19" si="10">AP10*Z10</f>
        <v>0</v>
      </c>
      <c r="U10" s="92">
        <v>1</v>
      </c>
      <c r="V10" s="93"/>
      <c r="W10" s="92" t="s">
        <v>21</v>
      </c>
      <c r="X10" s="92" t="s">
        <v>58</v>
      </c>
      <c r="Y10" s="94" t="s">
        <v>81</v>
      </c>
      <c r="Z10" s="92">
        <v>1</v>
      </c>
      <c r="AA10" s="92">
        <v>5</v>
      </c>
      <c r="AB10" s="94" t="s">
        <v>121</v>
      </c>
      <c r="AC10" s="128">
        <v>69</v>
      </c>
      <c r="AD10" s="41"/>
      <c r="AE10" s="41"/>
      <c r="AF10" s="41"/>
      <c r="AG10" s="41"/>
      <c r="AH10" s="41"/>
      <c r="AI10" s="41"/>
      <c r="AJ10" s="169"/>
      <c r="AK10" s="169"/>
      <c r="AL10" s="169"/>
      <c r="AM10" s="169"/>
      <c r="AN10" s="169"/>
      <c r="AO10" s="169"/>
      <c r="AP10" s="179"/>
      <c r="AQ10" s="132">
        <f t="shared" ref="AQ10:AQ19" si="11">AC10*AD10+AC10*AE10+AC10*AF10+AC10*AG10+AC10*AH10+AC10*AI10+AC10*AJ10+AC10*AK10+AC10*AL10+AC10*AM10+AC10*AN10+AC10*AO10+AC10*AP10</f>
        <v>0</v>
      </c>
      <c r="AR10" s="137" t="str">
        <f t="shared" ref="AR10:AR19" si="12">IF(SUM(AD10:AP10)&gt;0,"Yes","No")</f>
        <v>No</v>
      </c>
      <c r="AS10" s="133" t="str">
        <f t="shared" ref="AS10:AS19" si="13">IF(E10="New","Yes","No")</f>
        <v>No</v>
      </c>
      <c r="AT10" s="1"/>
      <c r="AU10" s="101">
        <v>1</v>
      </c>
      <c r="AV10" s="160"/>
      <c r="AW10" s="161"/>
      <c r="AX10" s="162"/>
      <c r="AY10" s="163"/>
      <c r="AZ10" s="164">
        <v>5</v>
      </c>
      <c r="BA10" s="165">
        <v>120</v>
      </c>
      <c r="BB10" s="160">
        <f t="shared" ref="BB10:BB11" si="14">BA10/10</f>
        <v>12</v>
      </c>
      <c r="BC10" s="165">
        <f t="shared" ref="BC10:BC11" si="15">(3/100)*BA10</f>
        <v>3.5999999999999996</v>
      </c>
      <c r="BD10" s="165">
        <f t="shared" ref="BD10:BD19" si="16">F10*SUM(AD10:AI10)</f>
        <v>0</v>
      </c>
      <c r="BE10" s="101">
        <v>0.37621500000000008</v>
      </c>
      <c r="BG10" s="255">
        <v>1</v>
      </c>
      <c r="BH10" s="256">
        <f t="shared" ref="BH10:BH19" si="17">BG10*AD10+BG10*AE10+BG10*AF10+BG10*AG10+BG10*AH10+BG10*AI10+BG10*AJ10+BG10*AK10+BG10*AL10+BG10*AM10+BG10*AN10+BG10*AO10+BG10*AP10</f>
        <v>0</v>
      </c>
    </row>
    <row r="11" spans="1:60" s="1" customFormat="1" ht="65.25" customHeight="1">
      <c r="B11" s="95"/>
      <c r="C11" s="96" t="s">
        <v>109</v>
      </c>
      <c r="D11" s="104" t="s">
        <v>72</v>
      </c>
      <c r="E11" s="104"/>
      <c r="F11" s="105">
        <v>2.2999999999999998</v>
      </c>
      <c r="G11" s="105">
        <f t="shared" si="1"/>
        <v>0</v>
      </c>
      <c r="H11" s="106">
        <f t="shared" si="2"/>
        <v>0</v>
      </c>
      <c r="I11" s="106">
        <f t="shared" ref="I11:I19" si="18">AE11*Z11</f>
        <v>0</v>
      </c>
      <c r="J11" s="106">
        <f t="shared" ref="J11:J19" si="19">AF11*Z11</f>
        <v>0</v>
      </c>
      <c r="K11" s="106">
        <f t="shared" ref="K11:K19" si="20">AG11*Z11</f>
        <v>0</v>
      </c>
      <c r="L11" s="106">
        <f t="shared" ref="L11:L19" si="21">AH11*Z11</f>
        <v>0</v>
      </c>
      <c r="M11" s="106">
        <f t="shared" si="3"/>
        <v>0</v>
      </c>
      <c r="N11" s="106">
        <f t="shared" si="4"/>
        <v>0</v>
      </c>
      <c r="O11" s="106">
        <f t="shared" si="5"/>
        <v>0</v>
      </c>
      <c r="P11" s="106">
        <f t="shared" si="6"/>
        <v>0</v>
      </c>
      <c r="Q11" s="106">
        <f t="shared" si="7"/>
        <v>0</v>
      </c>
      <c r="R11" s="106">
        <f t="shared" si="8"/>
        <v>0</v>
      </c>
      <c r="S11" s="106">
        <f t="shared" si="9"/>
        <v>0</v>
      </c>
      <c r="T11" s="106">
        <f t="shared" si="10"/>
        <v>0</v>
      </c>
      <c r="U11" s="105">
        <v>1</v>
      </c>
      <c r="V11" s="106"/>
      <c r="W11" s="105" t="s">
        <v>21</v>
      </c>
      <c r="X11" s="105" t="s">
        <v>58</v>
      </c>
      <c r="Y11" s="107" t="s">
        <v>82</v>
      </c>
      <c r="Z11" s="105">
        <v>1</v>
      </c>
      <c r="AA11" s="105">
        <v>5</v>
      </c>
      <c r="AB11" s="107" t="s">
        <v>121</v>
      </c>
      <c r="AC11" s="144">
        <v>78</v>
      </c>
      <c r="AD11" s="38"/>
      <c r="AE11" s="38"/>
      <c r="AF11" s="38"/>
      <c r="AG11" s="38"/>
      <c r="AH11" s="38"/>
      <c r="AI11" s="38"/>
      <c r="AJ11" s="170"/>
      <c r="AK11" s="170"/>
      <c r="AL11" s="170"/>
      <c r="AM11" s="170"/>
      <c r="AN11" s="170"/>
      <c r="AO11" s="170"/>
      <c r="AP11" s="180"/>
      <c r="AQ11" s="200">
        <f t="shared" si="11"/>
        <v>0</v>
      </c>
      <c r="AR11" s="138" t="str">
        <f t="shared" si="12"/>
        <v>No</v>
      </c>
      <c r="AS11" s="139" t="str">
        <f t="shared" si="13"/>
        <v>No</v>
      </c>
      <c r="AU11" s="101">
        <v>1</v>
      </c>
      <c r="AV11" s="160"/>
      <c r="AW11" s="165"/>
      <c r="AX11" s="101"/>
      <c r="AY11" s="160"/>
      <c r="AZ11" s="166">
        <v>5</v>
      </c>
      <c r="BA11" s="165">
        <v>150</v>
      </c>
      <c r="BB11" s="160">
        <f t="shared" si="14"/>
        <v>15</v>
      </c>
      <c r="BC11" s="165">
        <f t="shared" si="15"/>
        <v>4.5</v>
      </c>
      <c r="BD11" s="165">
        <f t="shared" si="16"/>
        <v>0</v>
      </c>
      <c r="BE11" s="101">
        <v>0.45421600000000001</v>
      </c>
      <c r="BG11" s="257">
        <v>1</v>
      </c>
      <c r="BH11" s="258">
        <f t="shared" si="17"/>
        <v>0</v>
      </c>
    </row>
    <row r="12" spans="1:60" s="1" customFormat="1" ht="65.25" customHeight="1">
      <c r="B12" s="95"/>
      <c r="C12" s="97" t="s">
        <v>59</v>
      </c>
      <c r="D12" s="108" t="s">
        <v>73</v>
      </c>
      <c r="E12" s="108"/>
      <c r="F12" s="74">
        <v>2.2999999999999998</v>
      </c>
      <c r="G12" s="74">
        <f t="shared" si="1"/>
        <v>0</v>
      </c>
      <c r="H12" s="109">
        <f t="shared" si="2"/>
        <v>0</v>
      </c>
      <c r="I12" s="109">
        <f t="shared" si="18"/>
        <v>0</v>
      </c>
      <c r="J12" s="109">
        <f t="shared" si="19"/>
        <v>0</v>
      </c>
      <c r="K12" s="109">
        <f t="shared" si="20"/>
        <v>0</v>
      </c>
      <c r="L12" s="109">
        <f t="shared" si="21"/>
        <v>0</v>
      </c>
      <c r="M12" s="109">
        <f t="shared" si="3"/>
        <v>0</v>
      </c>
      <c r="N12" s="75">
        <f t="shared" si="4"/>
        <v>0</v>
      </c>
      <c r="O12" s="75">
        <f t="shared" si="5"/>
        <v>0</v>
      </c>
      <c r="P12" s="75">
        <f t="shared" si="6"/>
        <v>0</v>
      </c>
      <c r="Q12" s="75">
        <f t="shared" si="7"/>
        <v>0</v>
      </c>
      <c r="R12" s="109">
        <f t="shared" si="8"/>
        <v>0</v>
      </c>
      <c r="S12" s="109">
        <f t="shared" si="9"/>
        <v>0</v>
      </c>
      <c r="T12" s="82">
        <f t="shared" si="10"/>
        <v>0</v>
      </c>
      <c r="U12" s="74">
        <v>1</v>
      </c>
      <c r="V12" s="82"/>
      <c r="W12" s="74" t="s">
        <v>21</v>
      </c>
      <c r="X12" s="74" t="s">
        <v>168</v>
      </c>
      <c r="Y12" s="78" t="s">
        <v>83</v>
      </c>
      <c r="Z12" s="74">
        <v>1</v>
      </c>
      <c r="AA12" s="74">
        <v>8</v>
      </c>
      <c r="AB12" s="77" t="s">
        <v>121</v>
      </c>
      <c r="AC12" s="130">
        <v>86</v>
      </c>
      <c r="AD12" s="32"/>
      <c r="AE12" s="32"/>
      <c r="AF12" s="32"/>
      <c r="AG12" s="32"/>
      <c r="AH12" s="33"/>
      <c r="AI12" s="34"/>
      <c r="AJ12" s="171"/>
      <c r="AK12" s="171"/>
      <c r="AL12" s="171"/>
      <c r="AM12" s="171"/>
      <c r="AN12" s="171"/>
      <c r="AO12" s="171"/>
      <c r="AP12" s="181"/>
      <c r="AQ12" s="134">
        <f t="shared" si="11"/>
        <v>0</v>
      </c>
      <c r="AR12" s="140" t="str">
        <f t="shared" si="12"/>
        <v>No</v>
      </c>
      <c r="AS12" s="136" t="str">
        <f t="shared" si="13"/>
        <v>No</v>
      </c>
      <c r="AU12" s="101">
        <v>1</v>
      </c>
      <c r="AV12" s="160"/>
      <c r="AW12" s="165"/>
      <c r="AX12" s="101"/>
      <c r="AY12" s="160"/>
      <c r="AZ12" s="166">
        <v>6</v>
      </c>
      <c r="BA12" s="165">
        <v>200</v>
      </c>
      <c r="BB12" s="160">
        <f>BA12/10</f>
        <v>20</v>
      </c>
      <c r="BC12" s="165">
        <f>(3/100)*BA12</f>
        <v>6</v>
      </c>
      <c r="BD12" s="165">
        <f t="shared" si="16"/>
        <v>0</v>
      </c>
      <c r="BE12" s="101">
        <v>0.58455000000000001</v>
      </c>
      <c r="BG12" s="257">
        <v>1</v>
      </c>
      <c r="BH12" s="258">
        <f t="shared" si="17"/>
        <v>0</v>
      </c>
    </row>
    <row r="13" spans="1:60" s="56" customFormat="1" ht="65.25" customHeight="1">
      <c r="B13" s="98"/>
      <c r="C13" s="96" t="s">
        <v>60</v>
      </c>
      <c r="D13" s="104" t="s">
        <v>74</v>
      </c>
      <c r="E13" s="104"/>
      <c r="F13" s="105">
        <v>3.1</v>
      </c>
      <c r="G13" s="105">
        <f t="shared" si="1"/>
        <v>0</v>
      </c>
      <c r="H13" s="106">
        <f t="shared" si="2"/>
        <v>0</v>
      </c>
      <c r="I13" s="106">
        <f t="shared" si="18"/>
        <v>0</v>
      </c>
      <c r="J13" s="106">
        <f t="shared" si="19"/>
        <v>0</v>
      </c>
      <c r="K13" s="106">
        <f t="shared" si="20"/>
        <v>0</v>
      </c>
      <c r="L13" s="106">
        <f t="shared" si="21"/>
        <v>0</v>
      </c>
      <c r="M13" s="106">
        <f t="shared" si="3"/>
        <v>0</v>
      </c>
      <c r="N13" s="106">
        <f t="shared" si="4"/>
        <v>0</v>
      </c>
      <c r="O13" s="106">
        <f t="shared" si="5"/>
        <v>0</v>
      </c>
      <c r="P13" s="106">
        <f t="shared" si="6"/>
        <v>0</v>
      </c>
      <c r="Q13" s="106">
        <f t="shared" si="7"/>
        <v>0</v>
      </c>
      <c r="R13" s="106">
        <f t="shared" si="8"/>
        <v>0</v>
      </c>
      <c r="S13" s="106">
        <f t="shared" si="9"/>
        <v>0</v>
      </c>
      <c r="T13" s="106">
        <f t="shared" si="10"/>
        <v>0</v>
      </c>
      <c r="U13" s="105">
        <v>1</v>
      </c>
      <c r="V13" s="106"/>
      <c r="W13" s="105" t="s">
        <v>21</v>
      </c>
      <c r="X13" s="105" t="s">
        <v>168</v>
      </c>
      <c r="Y13" s="107" t="s">
        <v>84</v>
      </c>
      <c r="Z13" s="105">
        <v>1</v>
      </c>
      <c r="AA13" s="105">
        <v>9</v>
      </c>
      <c r="AB13" s="107" t="s">
        <v>121</v>
      </c>
      <c r="AC13" s="144">
        <v>92</v>
      </c>
      <c r="AD13" s="38"/>
      <c r="AE13" s="38"/>
      <c r="AF13" s="38"/>
      <c r="AG13" s="38"/>
      <c r="AH13" s="38"/>
      <c r="AI13" s="39"/>
      <c r="AJ13" s="172"/>
      <c r="AK13" s="172"/>
      <c r="AL13" s="172"/>
      <c r="AM13" s="172"/>
      <c r="AN13" s="172"/>
      <c r="AO13" s="172"/>
      <c r="AP13" s="182"/>
      <c r="AQ13" s="200">
        <f t="shared" si="11"/>
        <v>0</v>
      </c>
      <c r="AR13" s="138" t="str">
        <f t="shared" si="12"/>
        <v>No</v>
      </c>
      <c r="AS13" s="139" t="str">
        <f t="shared" si="13"/>
        <v>No</v>
      </c>
      <c r="AT13" s="1"/>
      <c r="AU13" s="101">
        <v>1</v>
      </c>
      <c r="AV13" s="160"/>
      <c r="AW13" s="161"/>
      <c r="AX13" s="162"/>
      <c r="AY13" s="163"/>
      <c r="AZ13" s="164">
        <v>6</v>
      </c>
      <c r="BA13" s="165">
        <v>250</v>
      </c>
      <c r="BB13" s="160">
        <f>BA13/10</f>
        <v>25</v>
      </c>
      <c r="BC13" s="165">
        <f>(3/100)*BA13</f>
        <v>7.5</v>
      </c>
      <c r="BD13" s="165">
        <f t="shared" si="16"/>
        <v>0</v>
      </c>
      <c r="BE13" s="101">
        <v>0.70246200000000003</v>
      </c>
      <c r="BG13" s="257">
        <v>1</v>
      </c>
      <c r="BH13" s="258">
        <f t="shared" si="17"/>
        <v>0</v>
      </c>
    </row>
    <row r="14" spans="1:60" s="1" customFormat="1" ht="65.25" customHeight="1">
      <c r="B14" s="95"/>
      <c r="C14" s="99" t="s">
        <v>67</v>
      </c>
      <c r="D14" s="81" t="s">
        <v>75</v>
      </c>
      <c r="E14" s="81"/>
      <c r="F14" s="75">
        <v>3.9</v>
      </c>
      <c r="G14" s="75">
        <f t="shared" si="1"/>
        <v>0</v>
      </c>
      <c r="H14" s="82">
        <f t="shared" si="2"/>
        <v>0</v>
      </c>
      <c r="I14" s="75">
        <f t="shared" si="18"/>
        <v>0</v>
      </c>
      <c r="J14" s="75">
        <f t="shared" si="19"/>
        <v>0</v>
      </c>
      <c r="K14" s="75">
        <f t="shared" si="20"/>
        <v>0</v>
      </c>
      <c r="L14" s="75">
        <f t="shared" si="21"/>
        <v>0</v>
      </c>
      <c r="M14" s="75">
        <f>AI14*Z14</f>
        <v>0</v>
      </c>
      <c r="N14" s="75">
        <f t="shared" si="4"/>
        <v>0</v>
      </c>
      <c r="O14" s="75">
        <f t="shared" si="5"/>
        <v>0</v>
      </c>
      <c r="P14" s="75">
        <f t="shared" si="6"/>
        <v>0</v>
      </c>
      <c r="Q14" s="75">
        <f t="shared" si="7"/>
        <v>0</v>
      </c>
      <c r="R14" s="82">
        <f t="shared" si="8"/>
        <v>0</v>
      </c>
      <c r="S14" s="82">
        <f t="shared" si="9"/>
        <v>0</v>
      </c>
      <c r="T14" s="82">
        <f t="shared" si="10"/>
        <v>0</v>
      </c>
      <c r="U14" s="75">
        <v>1</v>
      </c>
      <c r="V14" s="82"/>
      <c r="W14" s="75" t="s">
        <v>21</v>
      </c>
      <c r="X14" s="75" t="s">
        <v>168</v>
      </c>
      <c r="Y14" s="84" t="s">
        <v>85</v>
      </c>
      <c r="Z14" s="75">
        <v>1</v>
      </c>
      <c r="AA14" s="75">
        <v>10</v>
      </c>
      <c r="AB14" s="84" t="s">
        <v>121</v>
      </c>
      <c r="AC14" s="129">
        <v>156</v>
      </c>
      <c r="AD14" s="35"/>
      <c r="AE14" s="35"/>
      <c r="AF14" s="35"/>
      <c r="AG14" s="35"/>
      <c r="AH14" s="35"/>
      <c r="AI14" s="36"/>
      <c r="AJ14" s="173"/>
      <c r="AK14" s="173"/>
      <c r="AL14" s="173"/>
      <c r="AM14" s="173"/>
      <c r="AN14" s="173"/>
      <c r="AO14" s="173"/>
      <c r="AP14" s="183"/>
      <c r="AQ14" s="134">
        <f t="shared" si="11"/>
        <v>0</v>
      </c>
      <c r="AR14" s="141" t="str">
        <f t="shared" si="12"/>
        <v>No</v>
      </c>
      <c r="AS14" s="136" t="str">
        <f t="shared" si="13"/>
        <v>No</v>
      </c>
      <c r="AU14" s="101">
        <v>1</v>
      </c>
      <c r="AV14" s="160"/>
      <c r="AW14" s="165"/>
      <c r="AX14" s="101"/>
      <c r="AY14" s="160"/>
      <c r="AZ14" s="166">
        <v>7</v>
      </c>
      <c r="BA14" s="167">
        <v>300</v>
      </c>
      <c r="BB14" s="168">
        <f>BA14/10</f>
        <v>30</v>
      </c>
      <c r="BC14" s="167">
        <f>(3/100)*BA14</f>
        <v>9</v>
      </c>
      <c r="BD14" s="165">
        <f t="shared" si="16"/>
        <v>0</v>
      </c>
      <c r="BE14" s="101">
        <v>0.83076099999999997</v>
      </c>
      <c r="BG14" s="257">
        <v>1</v>
      </c>
      <c r="BH14" s="258">
        <f t="shared" si="17"/>
        <v>0</v>
      </c>
    </row>
    <row r="15" spans="1:60" s="1" customFormat="1" ht="65.25" customHeight="1">
      <c r="B15" s="95"/>
      <c r="C15" s="80" t="s">
        <v>66</v>
      </c>
      <c r="D15" s="104" t="s">
        <v>76</v>
      </c>
      <c r="E15" s="104"/>
      <c r="F15" s="105">
        <v>4.4000000000000004</v>
      </c>
      <c r="G15" s="105">
        <f t="shared" si="1"/>
        <v>0</v>
      </c>
      <c r="H15" s="106">
        <f t="shared" si="2"/>
        <v>0</v>
      </c>
      <c r="I15" s="106">
        <f t="shared" si="18"/>
        <v>0</v>
      </c>
      <c r="J15" s="106">
        <f t="shared" si="19"/>
        <v>0</v>
      </c>
      <c r="K15" s="106">
        <f t="shared" si="20"/>
        <v>0</v>
      </c>
      <c r="L15" s="106">
        <f t="shared" si="21"/>
        <v>0</v>
      </c>
      <c r="M15" s="106">
        <f t="shared" si="3"/>
        <v>0</v>
      </c>
      <c r="N15" s="106">
        <f t="shared" si="4"/>
        <v>0</v>
      </c>
      <c r="O15" s="106">
        <f t="shared" si="5"/>
        <v>0</v>
      </c>
      <c r="P15" s="106">
        <f t="shared" si="6"/>
        <v>0</v>
      </c>
      <c r="Q15" s="106">
        <f t="shared" si="7"/>
        <v>0</v>
      </c>
      <c r="R15" s="106">
        <f t="shared" si="8"/>
        <v>0</v>
      </c>
      <c r="S15" s="106">
        <f t="shared" si="9"/>
        <v>0</v>
      </c>
      <c r="T15" s="106">
        <f t="shared" si="10"/>
        <v>0</v>
      </c>
      <c r="U15" s="105">
        <v>1</v>
      </c>
      <c r="V15" s="106"/>
      <c r="W15" s="105" t="s">
        <v>21</v>
      </c>
      <c r="X15" s="105" t="s">
        <v>168</v>
      </c>
      <c r="Y15" s="107" t="s">
        <v>86</v>
      </c>
      <c r="Z15" s="105">
        <v>1</v>
      </c>
      <c r="AA15" s="105">
        <v>12</v>
      </c>
      <c r="AB15" s="107" t="s">
        <v>121</v>
      </c>
      <c r="AC15" s="144">
        <v>181</v>
      </c>
      <c r="AD15" s="38"/>
      <c r="AE15" s="38"/>
      <c r="AF15" s="38"/>
      <c r="AG15" s="38"/>
      <c r="AH15" s="40"/>
      <c r="AI15" s="39"/>
      <c r="AJ15" s="172"/>
      <c r="AK15" s="172"/>
      <c r="AL15" s="172"/>
      <c r="AM15" s="172"/>
      <c r="AN15" s="172"/>
      <c r="AO15" s="172"/>
      <c r="AP15" s="182"/>
      <c r="AQ15" s="200">
        <f t="shared" si="11"/>
        <v>0</v>
      </c>
      <c r="AR15" s="138" t="str">
        <f t="shared" si="12"/>
        <v>No</v>
      </c>
      <c r="AS15" s="139" t="str">
        <f t="shared" si="13"/>
        <v>No</v>
      </c>
      <c r="AU15" s="101">
        <v>1</v>
      </c>
      <c r="AV15" s="160"/>
      <c r="AW15" s="165"/>
      <c r="AX15" s="101"/>
      <c r="AY15" s="160"/>
      <c r="AZ15" s="166">
        <v>7</v>
      </c>
      <c r="BA15" s="165">
        <v>350</v>
      </c>
      <c r="BB15" s="160">
        <f>BA15/10</f>
        <v>35</v>
      </c>
      <c r="BC15" s="165">
        <f>(3/100)*BA15</f>
        <v>10.5</v>
      </c>
      <c r="BD15" s="165">
        <f t="shared" si="16"/>
        <v>0</v>
      </c>
      <c r="BE15" s="101">
        <v>0.92208800000000002</v>
      </c>
      <c r="BG15" s="257">
        <v>1</v>
      </c>
      <c r="BH15" s="258">
        <f t="shared" si="17"/>
        <v>0</v>
      </c>
    </row>
    <row r="16" spans="1:60" s="1" customFormat="1" ht="65.25" customHeight="1">
      <c r="B16" s="95"/>
      <c r="C16" s="97" t="s">
        <v>63</v>
      </c>
      <c r="D16" s="108" t="s">
        <v>78</v>
      </c>
      <c r="E16" s="108"/>
      <c r="F16" s="74">
        <v>8.1999999999999993</v>
      </c>
      <c r="G16" s="74">
        <f t="shared" si="1"/>
        <v>0</v>
      </c>
      <c r="H16" s="109">
        <f>AD16*Z16</f>
        <v>0</v>
      </c>
      <c r="I16" s="109">
        <f>AE16*Z16</f>
        <v>0</v>
      </c>
      <c r="J16" s="109">
        <f>AF16*Z16</f>
        <v>0</v>
      </c>
      <c r="K16" s="109">
        <f>AG16*Z16</f>
        <v>0</v>
      </c>
      <c r="L16" s="109">
        <f>AH16*Z16</f>
        <v>0</v>
      </c>
      <c r="M16" s="109">
        <f>AI16*Z16</f>
        <v>0</v>
      </c>
      <c r="N16" s="75">
        <f t="shared" si="4"/>
        <v>0</v>
      </c>
      <c r="O16" s="75">
        <f t="shared" si="5"/>
        <v>0</v>
      </c>
      <c r="P16" s="75">
        <f t="shared" si="6"/>
        <v>0</v>
      </c>
      <c r="Q16" s="75">
        <f t="shared" si="7"/>
        <v>0</v>
      </c>
      <c r="R16" s="82">
        <f t="shared" si="8"/>
        <v>0</v>
      </c>
      <c r="S16" s="82">
        <f t="shared" si="9"/>
        <v>0</v>
      </c>
      <c r="T16" s="82">
        <f t="shared" si="10"/>
        <v>0</v>
      </c>
      <c r="U16" s="74">
        <v>1</v>
      </c>
      <c r="V16" s="82"/>
      <c r="W16" s="74" t="s">
        <v>21</v>
      </c>
      <c r="X16" s="74" t="s">
        <v>186</v>
      </c>
      <c r="Y16" s="77" t="s">
        <v>87</v>
      </c>
      <c r="Z16" s="74">
        <v>1</v>
      </c>
      <c r="AA16" s="74">
        <v>19</v>
      </c>
      <c r="AB16" s="77" t="s">
        <v>121</v>
      </c>
      <c r="AC16" s="130">
        <v>296</v>
      </c>
      <c r="AD16" s="32"/>
      <c r="AE16" s="32"/>
      <c r="AF16" s="32"/>
      <c r="AG16" s="32"/>
      <c r="AH16" s="32"/>
      <c r="AI16" s="34"/>
      <c r="AJ16" s="171"/>
      <c r="AK16" s="171"/>
      <c r="AL16" s="171"/>
      <c r="AM16" s="171"/>
      <c r="AN16" s="171"/>
      <c r="AO16" s="171"/>
      <c r="AP16" s="181"/>
      <c r="AQ16" s="134">
        <f t="shared" si="11"/>
        <v>0</v>
      </c>
      <c r="AR16" s="140" t="str">
        <f t="shared" si="12"/>
        <v>No</v>
      </c>
      <c r="AS16" s="136" t="str">
        <f t="shared" si="13"/>
        <v>No</v>
      </c>
      <c r="AU16" s="101"/>
      <c r="AV16" s="160">
        <v>1</v>
      </c>
      <c r="AW16" s="165"/>
      <c r="AX16" s="101"/>
      <c r="AY16" s="160"/>
      <c r="AZ16" s="166">
        <v>8</v>
      </c>
      <c r="BA16" s="165">
        <v>400</v>
      </c>
      <c r="BB16" s="160">
        <f>BA16/10</f>
        <v>40</v>
      </c>
      <c r="BC16" s="165">
        <f>(3/100)*BA16</f>
        <v>12</v>
      </c>
      <c r="BD16" s="165">
        <f t="shared" si="16"/>
        <v>0</v>
      </c>
      <c r="BE16" s="101">
        <v>1.494148</v>
      </c>
      <c r="BG16" s="257">
        <v>1</v>
      </c>
      <c r="BH16" s="258">
        <f t="shared" si="17"/>
        <v>0</v>
      </c>
    </row>
    <row r="17" spans="2:60" s="1" customFormat="1" ht="65.25" customHeight="1">
      <c r="B17" s="95"/>
      <c r="C17" s="100" t="s">
        <v>64</v>
      </c>
      <c r="D17" s="104" t="s">
        <v>77</v>
      </c>
      <c r="E17" s="104"/>
      <c r="F17" s="105">
        <v>9.1999999999999993</v>
      </c>
      <c r="G17" s="105">
        <f t="shared" si="1"/>
        <v>0</v>
      </c>
      <c r="H17" s="106">
        <f t="shared" si="2"/>
        <v>0</v>
      </c>
      <c r="I17" s="106">
        <f t="shared" si="18"/>
        <v>0</v>
      </c>
      <c r="J17" s="106">
        <f t="shared" si="19"/>
        <v>0</v>
      </c>
      <c r="K17" s="106">
        <f t="shared" si="20"/>
        <v>0</v>
      </c>
      <c r="L17" s="106">
        <f t="shared" si="21"/>
        <v>0</v>
      </c>
      <c r="M17" s="106">
        <f t="shared" si="3"/>
        <v>0</v>
      </c>
      <c r="N17" s="106">
        <f t="shared" si="4"/>
        <v>0</v>
      </c>
      <c r="O17" s="106">
        <f t="shared" si="5"/>
        <v>0</v>
      </c>
      <c r="P17" s="106">
        <f t="shared" si="6"/>
        <v>0</v>
      </c>
      <c r="Q17" s="106">
        <f t="shared" si="7"/>
        <v>0</v>
      </c>
      <c r="R17" s="106">
        <f t="shared" si="8"/>
        <v>0</v>
      </c>
      <c r="S17" s="106">
        <f t="shared" si="9"/>
        <v>0</v>
      </c>
      <c r="T17" s="106">
        <f t="shared" si="10"/>
        <v>0</v>
      </c>
      <c r="U17" s="105">
        <v>1</v>
      </c>
      <c r="V17" s="106"/>
      <c r="W17" s="105" t="s">
        <v>21</v>
      </c>
      <c r="X17" s="105" t="s">
        <v>186</v>
      </c>
      <c r="Y17" s="107" t="s">
        <v>88</v>
      </c>
      <c r="Z17" s="105">
        <v>1</v>
      </c>
      <c r="AA17" s="105">
        <v>19</v>
      </c>
      <c r="AB17" s="107" t="s">
        <v>121</v>
      </c>
      <c r="AC17" s="144">
        <v>307</v>
      </c>
      <c r="AD17" s="38"/>
      <c r="AE17" s="38"/>
      <c r="AF17" s="38"/>
      <c r="AG17" s="38"/>
      <c r="AH17" s="40"/>
      <c r="AI17" s="39"/>
      <c r="AJ17" s="172"/>
      <c r="AK17" s="172"/>
      <c r="AL17" s="172"/>
      <c r="AM17" s="172"/>
      <c r="AN17" s="172"/>
      <c r="AO17" s="172"/>
      <c r="AP17" s="182"/>
      <c r="AQ17" s="200">
        <f t="shared" si="11"/>
        <v>0</v>
      </c>
      <c r="AR17" s="138" t="str">
        <f t="shared" si="12"/>
        <v>No</v>
      </c>
      <c r="AS17" s="139" t="str">
        <f t="shared" si="13"/>
        <v>No</v>
      </c>
      <c r="AU17" s="101"/>
      <c r="AV17" s="101">
        <v>1</v>
      </c>
      <c r="AW17" s="165"/>
      <c r="AX17" s="101"/>
      <c r="AY17" s="160"/>
      <c r="AZ17" s="166">
        <v>8</v>
      </c>
      <c r="BA17" s="167">
        <v>450</v>
      </c>
      <c r="BB17" s="168">
        <f t="shared" ref="BB17:BB18" si="22">BA17/10</f>
        <v>45</v>
      </c>
      <c r="BC17" s="167">
        <f t="shared" ref="BC17:BC18" si="23">(3/100)*BA17</f>
        <v>13.5</v>
      </c>
      <c r="BD17" s="165">
        <f t="shared" si="16"/>
        <v>0</v>
      </c>
      <c r="BE17" s="101">
        <v>1.5737040000000002</v>
      </c>
      <c r="BG17" s="257">
        <v>1</v>
      </c>
      <c r="BH17" s="258">
        <f t="shared" si="17"/>
        <v>0</v>
      </c>
    </row>
    <row r="18" spans="2:60" s="1" customFormat="1" ht="65.25" customHeight="1">
      <c r="B18" s="95"/>
      <c r="C18" s="99" t="s">
        <v>65</v>
      </c>
      <c r="D18" s="81" t="s">
        <v>79</v>
      </c>
      <c r="E18" s="81"/>
      <c r="F18" s="75">
        <v>9.1999999999999993</v>
      </c>
      <c r="G18" s="75">
        <f t="shared" si="1"/>
        <v>0</v>
      </c>
      <c r="H18" s="82">
        <f t="shared" si="2"/>
        <v>0</v>
      </c>
      <c r="I18" s="82">
        <f t="shared" si="18"/>
        <v>0</v>
      </c>
      <c r="J18" s="82">
        <f t="shared" si="19"/>
        <v>0</v>
      </c>
      <c r="K18" s="82">
        <f t="shared" si="20"/>
        <v>0</v>
      </c>
      <c r="L18" s="82">
        <f t="shared" si="21"/>
        <v>0</v>
      </c>
      <c r="M18" s="82">
        <f t="shared" si="3"/>
        <v>0</v>
      </c>
      <c r="N18" s="75">
        <f t="shared" si="4"/>
        <v>0</v>
      </c>
      <c r="O18" s="75">
        <f t="shared" si="5"/>
        <v>0</v>
      </c>
      <c r="P18" s="75">
        <f t="shared" si="6"/>
        <v>0</v>
      </c>
      <c r="Q18" s="75">
        <f t="shared" si="7"/>
        <v>0</v>
      </c>
      <c r="R18" s="82">
        <f t="shared" si="8"/>
        <v>0</v>
      </c>
      <c r="S18" s="82">
        <f t="shared" si="9"/>
        <v>0</v>
      </c>
      <c r="T18" s="82">
        <f t="shared" si="10"/>
        <v>0</v>
      </c>
      <c r="U18" s="75">
        <v>1</v>
      </c>
      <c r="V18" s="82"/>
      <c r="W18" s="75" t="s">
        <v>21</v>
      </c>
      <c r="X18" s="75" t="s">
        <v>186</v>
      </c>
      <c r="Y18" s="84" t="s">
        <v>88</v>
      </c>
      <c r="Z18" s="75">
        <v>1</v>
      </c>
      <c r="AA18" s="75">
        <v>24</v>
      </c>
      <c r="AB18" s="84" t="s">
        <v>121</v>
      </c>
      <c r="AC18" s="129">
        <v>307</v>
      </c>
      <c r="AD18" s="35"/>
      <c r="AE18" s="35"/>
      <c r="AF18" s="35"/>
      <c r="AG18" s="35"/>
      <c r="AH18" s="35"/>
      <c r="AI18" s="36"/>
      <c r="AJ18" s="173"/>
      <c r="AK18" s="173"/>
      <c r="AL18" s="173"/>
      <c r="AM18" s="173"/>
      <c r="AN18" s="173"/>
      <c r="AO18" s="173"/>
      <c r="AP18" s="183"/>
      <c r="AQ18" s="134">
        <f t="shared" si="11"/>
        <v>0</v>
      </c>
      <c r="AR18" s="141" t="str">
        <f t="shared" si="12"/>
        <v>No</v>
      </c>
      <c r="AS18" s="136" t="str">
        <f t="shared" si="13"/>
        <v>No</v>
      </c>
      <c r="AU18" s="101"/>
      <c r="AV18" s="101">
        <v>1</v>
      </c>
      <c r="AW18" s="165"/>
      <c r="AX18" s="101"/>
      <c r="AY18" s="160"/>
      <c r="AZ18" s="166">
        <v>8</v>
      </c>
      <c r="BA18" s="167">
        <v>450</v>
      </c>
      <c r="BB18" s="168">
        <f t="shared" si="22"/>
        <v>45</v>
      </c>
      <c r="BC18" s="167">
        <f t="shared" si="23"/>
        <v>13.5</v>
      </c>
      <c r="BD18" s="165">
        <f t="shared" si="16"/>
        <v>0</v>
      </c>
      <c r="BE18" s="101">
        <v>1.5368539999999999</v>
      </c>
      <c r="BG18" s="257">
        <v>1</v>
      </c>
      <c r="BH18" s="258">
        <f t="shared" si="17"/>
        <v>0</v>
      </c>
    </row>
    <row r="19" spans="2:60" s="1" customFormat="1" ht="65.25" customHeight="1">
      <c r="B19" s="102"/>
      <c r="C19" s="103" t="s">
        <v>68</v>
      </c>
      <c r="D19" s="110" t="s">
        <v>80</v>
      </c>
      <c r="E19" s="110"/>
      <c r="F19" s="111">
        <v>17.3</v>
      </c>
      <c r="G19" s="111">
        <f t="shared" si="1"/>
        <v>0</v>
      </c>
      <c r="H19" s="112">
        <f t="shared" si="2"/>
        <v>0</v>
      </c>
      <c r="I19" s="112">
        <f t="shared" si="18"/>
        <v>0</v>
      </c>
      <c r="J19" s="112">
        <f t="shared" si="19"/>
        <v>0</v>
      </c>
      <c r="K19" s="112">
        <f t="shared" si="20"/>
        <v>0</v>
      </c>
      <c r="L19" s="112">
        <f t="shared" si="21"/>
        <v>0</v>
      </c>
      <c r="M19" s="112">
        <f t="shared" si="3"/>
        <v>0</v>
      </c>
      <c r="N19" s="112">
        <f t="shared" si="4"/>
        <v>0</v>
      </c>
      <c r="O19" s="112">
        <f t="shared" si="5"/>
        <v>0</v>
      </c>
      <c r="P19" s="112">
        <f t="shared" si="6"/>
        <v>0</v>
      </c>
      <c r="Q19" s="112">
        <f t="shared" si="7"/>
        <v>0</v>
      </c>
      <c r="R19" s="112">
        <f t="shared" si="8"/>
        <v>0</v>
      </c>
      <c r="S19" s="112">
        <f t="shared" si="9"/>
        <v>0</v>
      </c>
      <c r="T19" s="112">
        <f t="shared" si="10"/>
        <v>0</v>
      </c>
      <c r="U19" s="111">
        <v>1</v>
      </c>
      <c r="V19" s="112"/>
      <c r="W19" s="111" t="s">
        <v>21</v>
      </c>
      <c r="X19" s="111" t="s">
        <v>187</v>
      </c>
      <c r="Y19" s="113" t="s">
        <v>90</v>
      </c>
      <c r="Z19" s="111">
        <v>1</v>
      </c>
      <c r="AA19" s="111">
        <v>38</v>
      </c>
      <c r="AB19" s="113" t="s">
        <v>121</v>
      </c>
      <c r="AC19" s="145">
        <v>379</v>
      </c>
      <c r="AD19" s="42"/>
      <c r="AE19" s="42"/>
      <c r="AF19" s="42"/>
      <c r="AG19" s="42"/>
      <c r="AH19" s="42"/>
      <c r="AI19" s="43"/>
      <c r="AJ19" s="174"/>
      <c r="AK19" s="174"/>
      <c r="AL19" s="174"/>
      <c r="AM19" s="174"/>
      <c r="AN19" s="174"/>
      <c r="AO19" s="174"/>
      <c r="AP19" s="184"/>
      <c r="AQ19" s="199">
        <f t="shared" si="11"/>
        <v>0</v>
      </c>
      <c r="AR19" s="142" t="str">
        <f t="shared" si="12"/>
        <v>No</v>
      </c>
      <c r="AS19" s="143" t="str">
        <f t="shared" si="13"/>
        <v>No</v>
      </c>
      <c r="AU19" s="101"/>
      <c r="AV19" s="160">
        <v>1</v>
      </c>
      <c r="AW19" s="165"/>
      <c r="AX19" s="101"/>
      <c r="AY19" s="160"/>
      <c r="AZ19" s="166">
        <v>10</v>
      </c>
      <c r="BA19" s="167">
        <v>600</v>
      </c>
      <c r="BB19" s="168">
        <f>BA19/10</f>
        <v>60</v>
      </c>
      <c r="BC19" s="167">
        <f>(3/100)*BA19</f>
        <v>18</v>
      </c>
      <c r="BD19" s="165">
        <f t="shared" si="16"/>
        <v>0</v>
      </c>
      <c r="BE19" s="101">
        <v>2.9173880000000003</v>
      </c>
      <c r="BG19" s="259">
        <v>1</v>
      </c>
      <c r="BH19" s="260">
        <f t="shared" si="17"/>
        <v>0</v>
      </c>
    </row>
  </sheetData>
  <sheetProtection algorithmName="SHA-512" hashValue="k4/OMZr/FvkXfBJPSir0M5qhi7fQ8gp19GydB46tKSP5tMXameHoeh9CW47MSNOj+hEgI6o2DmQewC50shQZ1w==" saltValue="vGvVZbjio5Xp/CwG2HGwKQ==" spinCount="100000" sheet="1" autoFilter="0"/>
  <autoFilter ref="AR8:AS19" xr:uid="{766C79A4-2A19-4010-8EDD-9BF35F65748B}"/>
  <mergeCells count="2">
    <mergeCell ref="A2:C7"/>
    <mergeCell ref="AD5:AH5"/>
  </mergeCells>
  <conditionalFormatting sqref="AD10:AD19">
    <cfRule type="notContainsBlanks" dxfId="33" priority="69">
      <formula>LEN(TRIM(AD10))&gt;0</formula>
    </cfRule>
  </conditionalFormatting>
  <conditionalFormatting sqref="AE10:AE19">
    <cfRule type="notContainsBlanks" dxfId="32" priority="68">
      <formula>LEN(TRIM(AE10))&gt;0</formula>
    </cfRule>
  </conditionalFormatting>
  <conditionalFormatting sqref="AF10:AF19">
    <cfRule type="notContainsBlanks" dxfId="31" priority="67">
      <formula>LEN(TRIM(AF10))&gt;0</formula>
    </cfRule>
  </conditionalFormatting>
  <conditionalFormatting sqref="AG10:AG19">
    <cfRule type="notContainsBlanks" dxfId="30" priority="63">
      <formula>LEN(TRIM(AG10))&gt;0</formula>
    </cfRule>
  </conditionalFormatting>
  <conditionalFormatting sqref="AH10:AH19">
    <cfRule type="notContainsBlanks" dxfId="29" priority="62">
      <formula>LEN(TRIM(AH10))&gt;0</formula>
    </cfRule>
  </conditionalFormatting>
  <conditionalFormatting sqref="AI10:AI19">
    <cfRule type="notContainsBlanks" dxfId="28" priority="61">
      <formula>LEN(TRIM(AI10))&gt;0</formula>
    </cfRule>
  </conditionalFormatting>
  <conditionalFormatting sqref="AJ10:AK19">
    <cfRule type="notContainsBlanks" dxfId="27" priority="4">
      <formula>LEN(TRIM(AJ10))&gt;0</formula>
    </cfRule>
    <cfRule type="notContainsBlanks" dxfId="26" priority="5">
      <formula>LEN(TRIM(AJ10))&gt;0</formula>
    </cfRule>
  </conditionalFormatting>
  <conditionalFormatting sqref="AK10:AK19">
    <cfRule type="notContainsBlanks" dxfId="25" priority="1">
      <formula>LEN(TRIM(AK10))&gt;0</formula>
    </cfRule>
  </conditionalFormatting>
  <conditionalFormatting sqref="AL10:AL19">
    <cfRule type="notContainsBlanks" dxfId="24" priority="3">
      <formula>LEN(TRIM(AL10))&gt;0</formula>
    </cfRule>
  </conditionalFormatting>
  <conditionalFormatting sqref="AM10:AM19">
    <cfRule type="notContainsBlanks" dxfId="23" priority="2">
      <formula>LEN(TRIM(AM10))&gt;0</formula>
    </cfRule>
  </conditionalFormatting>
  <conditionalFormatting sqref="AN10:AN19">
    <cfRule type="notContainsBlanks" dxfId="22" priority="60">
      <formula>LEN(TRIM(AN10))&gt;0</formula>
    </cfRule>
  </conditionalFormatting>
  <conditionalFormatting sqref="AO10:AO19">
    <cfRule type="notContainsBlanks" dxfId="21" priority="72">
      <formula>LEN(TRIM(AO10))&gt;0</formula>
    </cfRule>
  </conditionalFormatting>
  <conditionalFormatting sqref="AP10:AP19">
    <cfRule type="notContainsBlanks" dxfId="20" priority="71">
      <formula>LEN(TRIM(AP10))&gt;0</formula>
    </cfRule>
  </conditionalFormatting>
  <pageMargins left="0.75000000000000011" right="0.75000000000000011" top="1" bottom="1" header="0.5" footer="0.5"/>
  <pageSetup paperSize="9" fitToWidth="2" orientation="portrait" horizontalDpi="4294967292" verticalDpi="4294967292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5D182D-30D6-43B9-9F80-1276894F5D2E}">
  <sheetPr codeName="Sheet4">
    <tabColor theme="8" tint="0.59999389629810485"/>
  </sheetPr>
  <dimension ref="A1:S17"/>
  <sheetViews>
    <sheetView showGridLines="0" zoomScaleNormal="100" workbookViewId="0">
      <selection activeCell="D8" sqref="D8"/>
    </sheetView>
  </sheetViews>
  <sheetFormatPr defaultColWidth="12.19921875" defaultRowHeight="23.25" customHeight="1"/>
  <cols>
    <col min="1" max="1" width="4" style="2" customWidth="1"/>
    <col min="2" max="2" width="9" style="2" customWidth="1"/>
    <col min="3" max="3" width="5.5" style="2" customWidth="1"/>
    <col min="4" max="16" width="7.19921875" style="2" customWidth="1"/>
    <col min="17" max="19" width="5.5" style="2" customWidth="1"/>
    <col min="20" max="16384" width="12.19921875" style="2"/>
  </cols>
  <sheetData>
    <row r="1" spans="1:19" ht="23.25" customHeight="1">
      <c r="B1" s="18"/>
      <c r="C1" s="18"/>
      <c r="D1" s="18"/>
      <c r="G1" s="124" t="s">
        <v>112</v>
      </c>
      <c r="H1" s="294">
        <f>R5</f>
        <v>0</v>
      </c>
      <c r="I1" s="126"/>
      <c r="J1" s="49" t="s">
        <v>5</v>
      </c>
      <c r="K1" s="1032">
        <f>'Ready Wood'!AG3</f>
        <v>0</v>
      </c>
      <c r="L1" s="1033"/>
      <c r="M1" s="1034"/>
    </row>
    <row r="2" spans="1:19" ht="23.25" customHeight="1">
      <c r="F2" s="125"/>
      <c r="G2" s="124"/>
      <c r="H2" s="291"/>
      <c r="I2" s="19"/>
      <c r="J2" s="19"/>
      <c r="K2" s="19"/>
      <c r="L2" s="19"/>
      <c r="M2" s="19"/>
      <c r="N2" s="19"/>
      <c r="O2" s="19"/>
      <c r="P2" s="20"/>
    </row>
    <row r="3" spans="1:19" ht="23.25" customHeight="1">
      <c r="B3" s="16" t="s">
        <v>19</v>
      </c>
      <c r="C3" s="121"/>
      <c r="D3" s="16"/>
      <c r="G3" s="208"/>
      <c r="H3" s="207"/>
      <c r="K3" s="208" t="s">
        <v>100</v>
      </c>
      <c r="L3" s="292"/>
      <c r="M3" s="292"/>
    </row>
    <row r="4" spans="1:19" ht="47.25" customHeight="1">
      <c r="B4" s="1035" t="e">
        <f>'PRODUCTION LIST READY GRP'!C4:I4</f>
        <v>#VALUE!</v>
      </c>
      <c r="C4" s="1036"/>
      <c r="D4" s="1036"/>
      <c r="E4" s="1036"/>
      <c r="F4" s="1036"/>
      <c r="G4" s="1036"/>
      <c r="H4" s="1037"/>
      <c r="I4" s="261"/>
      <c r="K4" s="1038">
        <f>'PRODUCTION LIST READY GRP'!M4</f>
        <v>0</v>
      </c>
      <c r="L4" s="1039"/>
      <c r="M4" s="1040"/>
      <c r="N4" s="262"/>
      <c r="O4" s="262"/>
      <c r="P4" s="262"/>
    </row>
    <row r="5" spans="1:19" ht="20.25" customHeight="1" thickBot="1">
      <c r="B5" s="271"/>
      <c r="C5" s="271"/>
      <c r="D5" s="271"/>
      <c r="E5" s="271"/>
      <c r="F5" s="271"/>
      <c r="G5" s="271"/>
      <c r="H5" s="271"/>
      <c r="I5" s="261"/>
      <c r="J5" s="262"/>
      <c r="K5" s="262"/>
      <c r="L5" s="262"/>
      <c r="M5" s="262"/>
      <c r="N5" s="262"/>
      <c r="O5" s="262"/>
      <c r="P5" s="262"/>
      <c r="Q5" s="295">
        <f>SUM(Q8:Q17)</f>
        <v>0</v>
      </c>
      <c r="R5" s="295">
        <f>SUM(R8:R17)</f>
        <v>0</v>
      </c>
      <c r="S5" s="295">
        <f>SUM(S8:S17)</f>
        <v>0</v>
      </c>
    </row>
    <row r="6" spans="1:19" ht="48.75" customHeight="1" thickBot="1">
      <c r="A6" s="268" t="s">
        <v>124</v>
      </c>
      <c r="B6" s="267" t="s">
        <v>20</v>
      </c>
      <c r="C6" s="270" t="s">
        <v>110</v>
      </c>
      <c r="D6" s="269" t="s">
        <v>2</v>
      </c>
      <c r="E6" s="265" t="s">
        <v>9</v>
      </c>
      <c r="F6" s="265" t="s">
        <v>10</v>
      </c>
      <c r="G6" s="265" t="s">
        <v>3</v>
      </c>
      <c r="H6" s="265" t="s">
        <v>15</v>
      </c>
      <c r="I6" s="266" t="s">
        <v>50</v>
      </c>
      <c r="J6" s="266" t="s">
        <v>149</v>
      </c>
      <c r="K6" s="263" t="s">
        <v>177</v>
      </c>
      <c r="L6" s="266" t="s">
        <v>150</v>
      </c>
      <c r="M6" s="266" t="s">
        <v>151</v>
      </c>
      <c r="N6" s="266" t="s">
        <v>140</v>
      </c>
      <c r="O6" s="263" t="s">
        <v>129</v>
      </c>
      <c r="P6" s="263" t="s">
        <v>91</v>
      </c>
      <c r="Q6" s="264" t="s">
        <v>178</v>
      </c>
      <c r="R6" s="264" t="s">
        <v>49</v>
      </c>
      <c r="S6" s="264" t="s">
        <v>182</v>
      </c>
    </row>
    <row r="7" spans="1:19" ht="23.25" customHeight="1" thickBot="1">
      <c r="A7" s="211" t="s">
        <v>181</v>
      </c>
      <c r="B7" s="212"/>
      <c r="C7" s="212"/>
      <c r="D7" s="212"/>
      <c r="E7" s="212"/>
      <c r="F7" s="212"/>
      <c r="G7" s="212"/>
      <c r="H7" s="212"/>
      <c r="I7" s="212"/>
      <c r="J7" s="212"/>
      <c r="K7" s="212"/>
      <c r="L7" s="212"/>
      <c r="M7" s="212"/>
      <c r="N7" s="212"/>
      <c r="O7" s="212"/>
      <c r="P7" s="212"/>
      <c r="Q7" s="281"/>
      <c r="R7" s="281"/>
      <c r="S7" s="281"/>
    </row>
    <row r="8" spans="1:19" ht="23.25" customHeight="1">
      <c r="A8" s="127">
        <f>'Ready Wood'!V10</f>
        <v>0</v>
      </c>
      <c r="B8" s="283" t="str">
        <f>'Ready Wood'!D10</f>
        <v>hut</v>
      </c>
      <c r="C8" s="203" t="str">
        <f>'Ready Wood'!C10</f>
        <v>R11</v>
      </c>
      <c r="D8" s="204" t="str">
        <f>IF('Ready Wood'!AD10=0,"",'Ready Wood'!AD10)</f>
        <v/>
      </c>
      <c r="E8" s="204" t="str">
        <f>IF('Ready Wood'!AE10=0,"",'Ready Wood'!AE10)</f>
        <v/>
      </c>
      <c r="F8" s="204" t="str">
        <f>IF('Ready Wood'!AF10=0,"",'Ready Wood'!AF10)</f>
        <v/>
      </c>
      <c r="G8" s="204" t="str">
        <f>IF('Ready Wood'!AG10=0,"",'Ready Wood'!AG10)</f>
        <v/>
      </c>
      <c r="H8" s="204" t="str">
        <f>IF('Ready Wood'!AH10=0,"",'Ready Wood'!AH10)</f>
        <v/>
      </c>
      <c r="I8" s="204" t="str">
        <f>IF('Ready Wood'!AI10=0,"",'Ready Wood'!AI10)</f>
        <v/>
      </c>
      <c r="J8" s="204" t="str">
        <f>IF('Ready Wood'!AJ10=0,"",'Ready Wood'!AJ10)</f>
        <v/>
      </c>
      <c r="K8" s="204" t="str">
        <f>IF('Ready Wood'!AK10=0,"",'Ready Wood'!AK10)</f>
        <v/>
      </c>
      <c r="L8" s="204" t="str">
        <f>IF('Ready Wood'!AL10=0,"",'Ready Wood'!AL10)</f>
        <v/>
      </c>
      <c r="M8" s="204" t="str">
        <f>IF('Ready Wood'!AM10=0,"",'Ready Wood'!AM10)</f>
        <v/>
      </c>
      <c r="N8" s="204" t="str">
        <f>IF('Ready Wood'!AN10=0,"",'Ready Wood'!AN10)</f>
        <v/>
      </c>
      <c r="O8" s="204" t="str">
        <f>IF('Ready Wood'!AO10=0,"",'Ready Wood'!AO10)</f>
        <v/>
      </c>
      <c r="P8" s="204" t="str">
        <f>IF('Ready Wood'!AP10=0,"",'Ready Wood'!AP10)</f>
        <v/>
      </c>
      <c r="Q8" s="219">
        <f>SUM(D8:P8)</f>
        <v>0</v>
      </c>
      <c r="R8" s="219">
        <f>Q8*'Ready Wood'!Z10</f>
        <v>0</v>
      </c>
      <c r="S8" s="219">
        <f>Q8*'Ready Wood'!U10</f>
        <v>0</v>
      </c>
    </row>
    <row r="9" spans="1:19" ht="23.25" customHeight="1">
      <c r="A9" s="127">
        <f>'Ready Wood'!V11</f>
        <v>0</v>
      </c>
      <c r="B9" s="283" t="str">
        <f>'Ready Wood'!D11</f>
        <v>house</v>
      </c>
      <c r="C9" s="203" t="str">
        <f>'Ready Wood'!C11</f>
        <v>R12</v>
      </c>
      <c r="D9" s="204" t="str">
        <f>IF('Ready Wood'!AD11=0,"",'Ready Wood'!AD11)</f>
        <v/>
      </c>
      <c r="E9" s="204" t="str">
        <f>IF('Ready Wood'!AE11=0,"",'Ready Wood'!AE11)</f>
        <v/>
      </c>
      <c r="F9" s="204" t="str">
        <f>IF('Ready Wood'!AF11=0,"",'Ready Wood'!AF11)</f>
        <v/>
      </c>
      <c r="G9" s="204" t="str">
        <f>IF('Ready Wood'!AG11=0,"",'Ready Wood'!AG11)</f>
        <v/>
      </c>
      <c r="H9" s="204" t="str">
        <f>IF('Ready Wood'!AH11=0,"",'Ready Wood'!AH11)</f>
        <v/>
      </c>
      <c r="I9" s="204" t="str">
        <f>IF('Ready Wood'!AI11=0,"",'Ready Wood'!AI11)</f>
        <v/>
      </c>
      <c r="J9" s="204" t="str">
        <f>IF('Ready Wood'!AJ11=0,"",'Ready Wood'!AJ11)</f>
        <v/>
      </c>
      <c r="K9" s="204" t="str">
        <f>IF('Ready Wood'!AK11=0,"",'Ready Wood'!AK11)</f>
        <v/>
      </c>
      <c r="L9" s="204" t="str">
        <f>IF('Ready Wood'!AL11=0,"",'Ready Wood'!AL11)</f>
        <v/>
      </c>
      <c r="M9" s="204" t="str">
        <f>IF('Ready Wood'!AM11=0,"",'Ready Wood'!AM11)</f>
        <v/>
      </c>
      <c r="N9" s="204" t="str">
        <f>IF('Ready Wood'!AN11=0,"",'Ready Wood'!AN11)</f>
        <v/>
      </c>
      <c r="O9" s="204" t="str">
        <f>IF('Ready Wood'!AO11=0,"",'Ready Wood'!AO11)</f>
        <v/>
      </c>
      <c r="P9" s="204" t="str">
        <f>IF('Ready Wood'!AP11=0,"",'Ready Wood'!AP11)</f>
        <v/>
      </c>
      <c r="Q9" s="220">
        <f t="shared" ref="Q9:Q17" si="0">SUM(D9:P9)</f>
        <v>0</v>
      </c>
      <c r="R9" s="220">
        <f>Q9*'Ready Wood'!Z11</f>
        <v>0</v>
      </c>
      <c r="S9" s="220">
        <f>Q9*'Ready Wood'!U11</f>
        <v>0</v>
      </c>
    </row>
    <row r="10" spans="1:19" ht="23.25" customHeight="1">
      <c r="A10" s="127">
        <f>'Ready Wood'!V12</f>
        <v>0</v>
      </c>
      <c r="B10" s="283" t="str">
        <f>'Ready Wood'!D12</f>
        <v>bakery</v>
      </c>
      <c r="C10" s="203" t="str">
        <f>'Ready Wood'!C12</f>
        <v>R1</v>
      </c>
      <c r="D10" s="204" t="str">
        <f>IF('Ready Wood'!AD12=0,"",'Ready Wood'!AD12)</f>
        <v/>
      </c>
      <c r="E10" s="204" t="str">
        <f>IF('Ready Wood'!AE12=0,"",'Ready Wood'!AE12)</f>
        <v/>
      </c>
      <c r="F10" s="204" t="str">
        <f>IF('Ready Wood'!AF12=0,"",'Ready Wood'!AF12)</f>
        <v/>
      </c>
      <c r="G10" s="204" t="str">
        <f>IF('Ready Wood'!AG12=0,"",'Ready Wood'!AG12)</f>
        <v/>
      </c>
      <c r="H10" s="204" t="str">
        <f>IF('Ready Wood'!AH12=0,"",'Ready Wood'!AH12)</f>
        <v/>
      </c>
      <c r="I10" s="204" t="str">
        <f>IF('Ready Wood'!AI12=0,"",'Ready Wood'!AI12)</f>
        <v/>
      </c>
      <c r="J10" s="204" t="str">
        <f>IF('Ready Wood'!AJ12=0,"",'Ready Wood'!AJ12)</f>
        <v/>
      </c>
      <c r="K10" s="204" t="str">
        <f>IF('Ready Wood'!AK12=0,"",'Ready Wood'!AK12)</f>
        <v/>
      </c>
      <c r="L10" s="204" t="str">
        <f>IF('Ready Wood'!AL12=0,"",'Ready Wood'!AL12)</f>
        <v/>
      </c>
      <c r="M10" s="204" t="str">
        <f>IF('Ready Wood'!AM12=0,"",'Ready Wood'!AM12)</f>
        <v/>
      </c>
      <c r="N10" s="204" t="str">
        <f>IF('Ready Wood'!AN12=0,"",'Ready Wood'!AN12)</f>
        <v/>
      </c>
      <c r="O10" s="204" t="str">
        <f>IF('Ready Wood'!AO12=0,"",'Ready Wood'!AO12)</f>
        <v/>
      </c>
      <c r="P10" s="204" t="str">
        <f>IF('Ready Wood'!AP12=0,"",'Ready Wood'!AP12)</f>
        <v/>
      </c>
      <c r="Q10" s="220">
        <f t="shared" si="0"/>
        <v>0</v>
      </c>
      <c r="R10" s="220">
        <f>Q10*'Ready Wood'!Z12</f>
        <v>0</v>
      </c>
      <c r="S10" s="220">
        <f>Q10*'Ready Wood'!U12</f>
        <v>0</v>
      </c>
    </row>
    <row r="11" spans="1:19" ht="23.25" customHeight="1">
      <c r="A11" s="127">
        <f>'Ready Wood'!V13</f>
        <v>0</v>
      </c>
      <c r="B11" s="283" t="str">
        <f>'Ready Wood'!D13</f>
        <v>library</v>
      </c>
      <c r="C11" s="203" t="str">
        <f>'Ready Wood'!C13</f>
        <v>R2</v>
      </c>
      <c r="D11" s="204" t="str">
        <f>IF('Ready Wood'!AD13=0,"",'Ready Wood'!AD13)</f>
        <v/>
      </c>
      <c r="E11" s="204" t="str">
        <f>IF('Ready Wood'!AE13=0,"",'Ready Wood'!AE13)</f>
        <v/>
      </c>
      <c r="F11" s="204" t="str">
        <f>IF('Ready Wood'!AF13=0,"",'Ready Wood'!AF13)</f>
        <v/>
      </c>
      <c r="G11" s="204" t="str">
        <f>IF('Ready Wood'!AG13=0,"",'Ready Wood'!AG13)</f>
        <v/>
      </c>
      <c r="H11" s="204" t="str">
        <f>IF('Ready Wood'!AH13=0,"",'Ready Wood'!AH13)</f>
        <v/>
      </c>
      <c r="I11" s="204" t="str">
        <f>IF('Ready Wood'!AI13=0,"",'Ready Wood'!AI13)</f>
        <v/>
      </c>
      <c r="J11" s="204" t="str">
        <f>IF('Ready Wood'!AJ13=0,"",'Ready Wood'!AJ13)</f>
        <v/>
      </c>
      <c r="K11" s="204" t="str">
        <f>IF('Ready Wood'!AK13=0,"",'Ready Wood'!AK13)</f>
        <v/>
      </c>
      <c r="L11" s="204" t="str">
        <f>IF('Ready Wood'!AL13=0,"",'Ready Wood'!AL13)</f>
        <v/>
      </c>
      <c r="M11" s="204" t="str">
        <f>IF('Ready Wood'!AM13=0,"",'Ready Wood'!AM13)</f>
        <v/>
      </c>
      <c r="N11" s="204" t="str">
        <f>IF('Ready Wood'!AN13=0,"",'Ready Wood'!AN13)</f>
        <v/>
      </c>
      <c r="O11" s="204" t="str">
        <f>IF('Ready Wood'!AO13=0,"",'Ready Wood'!AO13)</f>
        <v/>
      </c>
      <c r="P11" s="204" t="str">
        <f>IF('Ready Wood'!AP13=0,"",'Ready Wood'!AP13)</f>
        <v/>
      </c>
      <c r="Q11" s="220">
        <f t="shared" si="0"/>
        <v>0</v>
      </c>
      <c r="R11" s="220">
        <f>Q11*'Ready Wood'!Z13</f>
        <v>0</v>
      </c>
      <c r="S11" s="220">
        <f>Q11*'Ready Wood'!U13</f>
        <v>0</v>
      </c>
    </row>
    <row r="12" spans="1:19" ht="23.25" customHeight="1">
      <c r="A12" s="127">
        <f>'Ready Wood'!V14</f>
        <v>0</v>
      </c>
      <c r="B12" s="283" t="str">
        <f>'Ready Wood'!D14</f>
        <v>gallery</v>
      </c>
      <c r="C12" s="203" t="str">
        <f>'Ready Wood'!C14</f>
        <v>R9</v>
      </c>
      <c r="D12" s="204" t="str">
        <f>IF('Ready Wood'!AD14=0,"",'Ready Wood'!AD14)</f>
        <v/>
      </c>
      <c r="E12" s="204" t="str">
        <f>IF('Ready Wood'!AE14=0,"",'Ready Wood'!AE14)</f>
        <v/>
      </c>
      <c r="F12" s="204" t="str">
        <f>IF('Ready Wood'!AF14=0,"",'Ready Wood'!AF14)</f>
        <v/>
      </c>
      <c r="G12" s="204" t="str">
        <f>IF('Ready Wood'!AG14=0,"",'Ready Wood'!AG14)</f>
        <v/>
      </c>
      <c r="H12" s="204" t="str">
        <f>IF('Ready Wood'!AH14=0,"",'Ready Wood'!AH14)</f>
        <v/>
      </c>
      <c r="I12" s="204" t="str">
        <f>IF('Ready Wood'!AI14=0,"",'Ready Wood'!AI14)</f>
        <v/>
      </c>
      <c r="J12" s="204" t="str">
        <f>IF('Ready Wood'!AJ14=0,"",'Ready Wood'!AJ14)</f>
        <v/>
      </c>
      <c r="K12" s="204" t="str">
        <f>IF('Ready Wood'!AK14=0,"",'Ready Wood'!AK14)</f>
        <v/>
      </c>
      <c r="L12" s="204" t="str">
        <f>IF('Ready Wood'!AL14=0,"",'Ready Wood'!AL14)</f>
        <v/>
      </c>
      <c r="M12" s="204" t="str">
        <f>IF('Ready Wood'!AM14=0,"",'Ready Wood'!AM14)</f>
        <v/>
      </c>
      <c r="N12" s="204" t="str">
        <f>IF('Ready Wood'!AN14=0,"",'Ready Wood'!AN14)</f>
        <v/>
      </c>
      <c r="O12" s="204" t="str">
        <f>IF('Ready Wood'!AO14=0,"",'Ready Wood'!AO14)</f>
        <v/>
      </c>
      <c r="P12" s="204" t="str">
        <f>IF('Ready Wood'!AP14=0,"",'Ready Wood'!AP14)</f>
        <v/>
      </c>
      <c r="Q12" s="220">
        <f t="shared" si="0"/>
        <v>0</v>
      </c>
      <c r="R12" s="220">
        <f>Q12*'Ready Wood'!Z14</f>
        <v>0</v>
      </c>
      <c r="S12" s="220">
        <f>Q12*'Ready Wood'!U14</f>
        <v>0</v>
      </c>
    </row>
    <row r="13" spans="1:19" ht="23.25" customHeight="1">
      <c r="A13" s="127">
        <f>'Ready Wood'!V15</f>
        <v>0</v>
      </c>
      <c r="B13" s="283" t="str">
        <f>'Ready Wood'!D15</f>
        <v>palace</v>
      </c>
      <c r="C13" s="203" t="str">
        <f>'Ready Wood'!C15</f>
        <v>R8</v>
      </c>
      <c r="D13" s="204" t="str">
        <f>IF('Ready Wood'!AD15=0,"",'Ready Wood'!AD15)</f>
        <v/>
      </c>
      <c r="E13" s="204" t="str">
        <f>IF('Ready Wood'!AE15=0,"",'Ready Wood'!AE15)</f>
        <v/>
      </c>
      <c r="F13" s="204" t="str">
        <f>IF('Ready Wood'!AF15=0,"",'Ready Wood'!AF15)</f>
        <v/>
      </c>
      <c r="G13" s="204" t="str">
        <f>IF('Ready Wood'!AG15=0,"",'Ready Wood'!AG15)</f>
        <v/>
      </c>
      <c r="H13" s="204" t="str">
        <f>IF('Ready Wood'!AH15=0,"",'Ready Wood'!AH15)</f>
        <v/>
      </c>
      <c r="I13" s="204" t="str">
        <f>IF('Ready Wood'!AI15=0,"",'Ready Wood'!AI15)</f>
        <v/>
      </c>
      <c r="J13" s="204" t="str">
        <f>IF('Ready Wood'!AJ15=0,"",'Ready Wood'!AJ15)</f>
        <v/>
      </c>
      <c r="K13" s="204" t="str">
        <f>IF('Ready Wood'!AK15=0,"",'Ready Wood'!AK15)</f>
        <v/>
      </c>
      <c r="L13" s="204" t="str">
        <f>IF('Ready Wood'!AL15=0,"",'Ready Wood'!AL15)</f>
        <v/>
      </c>
      <c r="M13" s="204" t="str">
        <f>IF('Ready Wood'!AM15=0,"",'Ready Wood'!AM15)</f>
        <v/>
      </c>
      <c r="N13" s="204" t="str">
        <f>IF('Ready Wood'!AN15=0,"",'Ready Wood'!AN15)</f>
        <v/>
      </c>
      <c r="O13" s="204" t="str">
        <f>IF('Ready Wood'!AO15=0,"",'Ready Wood'!AO15)</f>
        <v/>
      </c>
      <c r="P13" s="204" t="str">
        <f>IF('Ready Wood'!AP15=0,"",'Ready Wood'!AP15)</f>
        <v/>
      </c>
      <c r="Q13" s="220">
        <f t="shared" si="0"/>
        <v>0</v>
      </c>
      <c r="R13" s="220">
        <f>Q13*'Ready Wood'!Z15</f>
        <v>0</v>
      </c>
      <c r="S13" s="220">
        <f>Q13*'Ready Wood'!U15</f>
        <v>0</v>
      </c>
    </row>
    <row r="14" spans="1:19" ht="23.25" customHeight="1">
      <c r="A14" s="127">
        <f>'Ready Wood'!V16</f>
        <v>0</v>
      </c>
      <c r="B14" s="283" t="str">
        <f>'Ready Wood'!D16</f>
        <v>pool</v>
      </c>
      <c r="C14" s="203" t="str">
        <f>'Ready Wood'!C16</f>
        <v>R5</v>
      </c>
      <c r="D14" s="204" t="str">
        <f>IF('Ready Wood'!AD16=0,"",'Ready Wood'!AD16)</f>
        <v/>
      </c>
      <c r="E14" s="204" t="str">
        <f>IF('Ready Wood'!AE16=0,"",'Ready Wood'!AE16)</f>
        <v/>
      </c>
      <c r="F14" s="204" t="str">
        <f>IF('Ready Wood'!AF16=0,"",'Ready Wood'!AF16)</f>
        <v/>
      </c>
      <c r="G14" s="204" t="str">
        <f>IF('Ready Wood'!AG16=0,"",'Ready Wood'!AG16)</f>
        <v/>
      </c>
      <c r="H14" s="204" t="str">
        <f>IF('Ready Wood'!AH16=0,"",'Ready Wood'!AH16)</f>
        <v/>
      </c>
      <c r="I14" s="204" t="str">
        <f>IF('Ready Wood'!AI16=0,"",'Ready Wood'!AI16)</f>
        <v/>
      </c>
      <c r="J14" s="204" t="str">
        <f>IF('Ready Wood'!AJ16=0,"",'Ready Wood'!AJ16)</f>
        <v/>
      </c>
      <c r="K14" s="204" t="str">
        <f>IF('Ready Wood'!AK16=0,"",'Ready Wood'!AK16)</f>
        <v/>
      </c>
      <c r="L14" s="204" t="str">
        <f>IF('Ready Wood'!AL16=0,"",'Ready Wood'!AL16)</f>
        <v/>
      </c>
      <c r="M14" s="204" t="str">
        <f>IF('Ready Wood'!AM16=0,"",'Ready Wood'!AM16)</f>
        <v/>
      </c>
      <c r="N14" s="204" t="str">
        <f>IF('Ready Wood'!AN16=0,"",'Ready Wood'!AN16)</f>
        <v/>
      </c>
      <c r="O14" s="204" t="str">
        <f>IF('Ready Wood'!AO16=0,"",'Ready Wood'!AO16)</f>
        <v/>
      </c>
      <c r="P14" s="204" t="str">
        <f>IF('Ready Wood'!AP16=0,"",'Ready Wood'!AP16)</f>
        <v/>
      </c>
      <c r="Q14" s="220">
        <f t="shared" si="0"/>
        <v>0</v>
      </c>
      <c r="R14" s="220">
        <f>Q14*'Ready Wood'!Z16</f>
        <v>0</v>
      </c>
      <c r="S14" s="220">
        <f>Q14*'Ready Wood'!U16</f>
        <v>0</v>
      </c>
    </row>
    <row r="15" spans="1:19" ht="23.25" customHeight="1">
      <c r="A15" s="127">
        <f>'Ready Wood'!V17</f>
        <v>0</v>
      </c>
      <c r="B15" s="283" t="str">
        <f>'Ready Wood'!D17</f>
        <v>bank</v>
      </c>
      <c r="C15" s="203" t="str">
        <f>'Ready Wood'!C17</f>
        <v>R6</v>
      </c>
      <c r="D15" s="204" t="str">
        <f>IF('Ready Wood'!AD17=0,"",'Ready Wood'!AD17)</f>
        <v/>
      </c>
      <c r="E15" s="204" t="str">
        <f>IF('Ready Wood'!AE17=0,"",'Ready Wood'!AE17)</f>
        <v/>
      </c>
      <c r="F15" s="204" t="str">
        <f>IF('Ready Wood'!AF17=0,"",'Ready Wood'!AF17)</f>
        <v/>
      </c>
      <c r="G15" s="204" t="str">
        <f>IF('Ready Wood'!AG17=0,"",'Ready Wood'!AG17)</f>
        <v/>
      </c>
      <c r="H15" s="204" t="str">
        <f>IF('Ready Wood'!AH17=0,"",'Ready Wood'!AH17)</f>
        <v/>
      </c>
      <c r="I15" s="204" t="str">
        <f>IF('Ready Wood'!AI17=0,"",'Ready Wood'!AI17)</f>
        <v/>
      </c>
      <c r="J15" s="204" t="str">
        <f>IF('Ready Wood'!AJ17=0,"",'Ready Wood'!AJ17)</f>
        <v/>
      </c>
      <c r="K15" s="204" t="str">
        <f>IF('Ready Wood'!AK17=0,"",'Ready Wood'!AK17)</f>
        <v/>
      </c>
      <c r="L15" s="204" t="str">
        <f>IF('Ready Wood'!AL17=0,"",'Ready Wood'!AL17)</f>
        <v/>
      </c>
      <c r="M15" s="204" t="str">
        <f>IF('Ready Wood'!AM17=0,"",'Ready Wood'!AM17)</f>
        <v/>
      </c>
      <c r="N15" s="204" t="str">
        <f>IF('Ready Wood'!AN17=0,"",'Ready Wood'!AN17)</f>
        <v/>
      </c>
      <c r="O15" s="204" t="str">
        <f>IF('Ready Wood'!AO17=0,"",'Ready Wood'!AO17)</f>
        <v/>
      </c>
      <c r="P15" s="204" t="str">
        <f>IF('Ready Wood'!AP17=0,"",'Ready Wood'!AP17)</f>
        <v/>
      </c>
      <c r="Q15" s="220">
        <f t="shared" si="0"/>
        <v>0</v>
      </c>
      <c r="R15" s="220">
        <f>Q15*'Ready Wood'!Z17</f>
        <v>0</v>
      </c>
      <c r="S15" s="220">
        <f>Q15*'Ready Wood'!U17</f>
        <v>0</v>
      </c>
    </row>
    <row r="16" spans="1:19" ht="23.25" customHeight="1">
      <c r="A16" s="127">
        <f>'Ready Wood'!V18</f>
        <v>0</v>
      </c>
      <c r="B16" s="283" t="str">
        <f>'Ready Wood'!D18</f>
        <v>plaza</v>
      </c>
      <c r="C16" s="203" t="str">
        <f>'Ready Wood'!C18</f>
        <v>R7</v>
      </c>
      <c r="D16" s="204" t="str">
        <f>IF('Ready Wood'!AD18=0,"",'Ready Wood'!AD18)</f>
        <v/>
      </c>
      <c r="E16" s="204" t="str">
        <f>IF('Ready Wood'!AE18=0,"",'Ready Wood'!AE18)</f>
        <v/>
      </c>
      <c r="F16" s="204" t="str">
        <f>IF('Ready Wood'!AF18=0,"",'Ready Wood'!AF18)</f>
        <v/>
      </c>
      <c r="G16" s="204" t="str">
        <f>IF('Ready Wood'!AG18=0,"",'Ready Wood'!AG18)</f>
        <v/>
      </c>
      <c r="H16" s="204" t="str">
        <f>IF('Ready Wood'!AH18=0,"",'Ready Wood'!AH18)</f>
        <v/>
      </c>
      <c r="I16" s="204" t="str">
        <f>IF('Ready Wood'!AI18=0,"",'Ready Wood'!AI18)</f>
        <v/>
      </c>
      <c r="J16" s="204" t="str">
        <f>IF('Ready Wood'!AJ18=0,"",'Ready Wood'!AJ18)</f>
        <v/>
      </c>
      <c r="K16" s="204" t="str">
        <f>IF('Ready Wood'!AK18=0,"",'Ready Wood'!AK18)</f>
        <v/>
      </c>
      <c r="L16" s="204" t="str">
        <f>IF('Ready Wood'!AL18=0,"",'Ready Wood'!AL18)</f>
        <v/>
      </c>
      <c r="M16" s="204" t="str">
        <f>IF('Ready Wood'!AM18=0,"",'Ready Wood'!AM18)</f>
        <v/>
      </c>
      <c r="N16" s="204" t="str">
        <f>IF('Ready Wood'!AN18=0,"",'Ready Wood'!AN18)</f>
        <v/>
      </c>
      <c r="O16" s="204" t="str">
        <f>IF('Ready Wood'!AO18=0,"",'Ready Wood'!AO18)</f>
        <v/>
      </c>
      <c r="P16" s="204" t="str">
        <f>IF('Ready Wood'!AP18=0,"",'Ready Wood'!AP18)</f>
        <v/>
      </c>
      <c r="Q16" s="220">
        <f t="shared" si="0"/>
        <v>0</v>
      </c>
      <c r="R16" s="220">
        <f>Q16*'Ready Wood'!Z18</f>
        <v>0</v>
      </c>
      <c r="S16" s="220">
        <f>Q16*'Ready Wood'!U18</f>
        <v>0</v>
      </c>
    </row>
    <row r="17" spans="1:19" ht="23.25" customHeight="1" thickBot="1">
      <c r="A17" s="127">
        <f>'Ready Wood'!V19</f>
        <v>0</v>
      </c>
      <c r="B17" s="283" t="str">
        <f>'Ready Wood'!D19</f>
        <v>stadium</v>
      </c>
      <c r="C17" s="203" t="str">
        <f>'Ready Wood'!C19</f>
        <v>R10</v>
      </c>
      <c r="D17" s="204" t="str">
        <f>IF('Ready Wood'!AD19=0,"",'Ready Wood'!AD19)</f>
        <v/>
      </c>
      <c r="E17" s="204" t="str">
        <f>IF('Ready Wood'!AE19=0,"",'Ready Wood'!AE19)</f>
        <v/>
      </c>
      <c r="F17" s="204" t="str">
        <f>IF('Ready Wood'!AF19=0,"",'Ready Wood'!AF19)</f>
        <v/>
      </c>
      <c r="G17" s="204" t="str">
        <f>IF('Ready Wood'!AG19=0,"",'Ready Wood'!AG19)</f>
        <v/>
      </c>
      <c r="H17" s="204" t="str">
        <f>IF('Ready Wood'!AH19=0,"",'Ready Wood'!AH19)</f>
        <v/>
      </c>
      <c r="I17" s="204" t="str">
        <f>IF('Ready Wood'!AI19=0,"",'Ready Wood'!AI19)</f>
        <v/>
      </c>
      <c r="J17" s="204" t="str">
        <f>IF('Ready Wood'!AJ19=0,"",'Ready Wood'!AJ19)</f>
        <v/>
      </c>
      <c r="K17" s="204" t="str">
        <f>IF('Ready Wood'!AK19=0,"",'Ready Wood'!AK19)</f>
        <v/>
      </c>
      <c r="L17" s="204" t="str">
        <f>IF('Ready Wood'!AL19=0,"",'Ready Wood'!AL19)</f>
        <v/>
      </c>
      <c r="M17" s="204" t="str">
        <f>IF('Ready Wood'!AM19=0,"",'Ready Wood'!AM19)</f>
        <v/>
      </c>
      <c r="N17" s="204" t="str">
        <f>IF('Ready Wood'!AN19=0,"",'Ready Wood'!AN19)</f>
        <v/>
      </c>
      <c r="O17" s="204" t="str">
        <f>IF('Ready Wood'!AO19=0,"",'Ready Wood'!AO19)</f>
        <v/>
      </c>
      <c r="P17" s="204" t="str">
        <f>IF('Ready Wood'!AP19=0,"",'Ready Wood'!AP19)</f>
        <v/>
      </c>
      <c r="Q17" s="221">
        <f t="shared" si="0"/>
        <v>0</v>
      </c>
      <c r="R17" s="221">
        <f>Q17*'Ready Wood'!Z19</f>
        <v>0</v>
      </c>
      <c r="S17" s="221">
        <f>Q17*'Ready Wood'!U19</f>
        <v>0</v>
      </c>
    </row>
  </sheetData>
  <sheetProtection selectLockedCells="1" selectUnlockedCells="1"/>
  <autoFilter ref="Q6:Q18" xr:uid="{EBC313F4-1601-964B-89C5-10A06E30931E}"/>
  <mergeCells count="3">
    <mergeCell ref="K1:M1"/>
    <mergeCell ref="B4:H4"/>
    <mergeCell ref="K4:M4"/>
  </mergeCells>
  <pageMargins left="0.25" right="0.25" top="0.75" bottom="0.75" header="0.3" footer="0.3"/>
  <pageSetup paperSize="9" orientation="landscape" horizontalDpi="4294967292" verticalDpi="4294967292" r:id="rId1"/>
  <headerFooter differentFirst="1" alignWithMargins="0">
    <oddFooter>Stran &amp;P od &amp;N</oddFooter>
    <firstFooter>Stran &amp;P od &amp;N</first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707867-E6DB-4F34-AB61-109C1261C245}">
  <sheetPr codeName="Sheet11">
    <tabColor theme="0" tint="-4.9989318521683403E-2"/>
  </sheetPr>
  <dimension ref="A1:S31"/>
  <sheetViews>
    <sheetView showGridLines="0" showWhiteSpace="0" topLeftCell="B1" zoomScaleNormal="100" workbookViewId="0">
      <selection activeCell="C4" sqref="C4"/>
    </sheetView>
  </sheetViews>
  <sheetFormatPr defaultColWidth="12" defaultRowHeight="23.25" customHeight="1"/>
  <cols>
    <col min="1" max="1" width="4.19921875" style="2" hidden="1" customWidth="1"/>
    <col min="2" max="2" width="11.69921875" style="30" customWidth="1"/>
    <col min="3" max="3" width="5.5" style="30" customWidth="1"/>
    <col min="4" max="17" width="4.69921875" style="2" customWidth="1"/>
    <col min="18" max="18" width="7.19921875" style="30" customWidth="1"/>
    <col min="19" max="19" width="7.69921875" style="2" hidden="1" customWidth="1"/>
    <col min="20" max="20" width="4.69921875" style="2" customWidth="1"/>
    <col min="21" max="16384" width="12" style="2"/>
  </cols>
  <sheetData>
    <row r="1" spans="1:19" ht="23.25" customHeight="1">
      <c r="A1" s="2" t="s">
        <v>70</v>
      </c>
      <c r="B1" s="1042" t="s">
        <v>183</v>
      </c>
      <c r="C1" s="1042"/>
      <c r="D1" s="1042"/>
      <c r="E1" s="1042"/>
      <c r="F1" s="1042"/>
      <c r="G1" s="1042"/>
      <c r="H1" s="1042"/>
      <c r="K1" s="222" t="s">
        <v>100</v>
      </c>
      <c r="L1" s="1043">
        <f>'PRODUCTION LIST READY GRP'!P4</f>
        <v>0</v>
      </c>
      <c r="M1" s="1044"/>
      <c r="N1" s="1045"/>
    </row>
    <row r="2" spans="1:19" ht="33" customHeight="1" thickBot="1">
      <c r="B2" s="1041">
        <f>'PRODUCTION LIST READY GRP'!C4</f>
        <v>0</v>
      </c>
      <c r="C2" s="1041"/>
      <c r="D2" s="1041"/>
      <c r="E2" s="1041"/>
      <c r="F2" s="1041"/>
      <c r="G2" s="1041"/>
      <c r="H2" s="1041"/>
      <c r="I2" s="1041"/>
      <c r="J2" s="703"/>
      <c r="K2" s="26"/>
      <c r="L2" s="46"/>
      <c r="M2" s="46"/>
      <c r="N2" s="46"/>
      <c r="O2" s="46"/>
      <c r="P2" s="46"/>
      <c r="Q2" s="46"/>
      <c r="S2" s="25"/>
    </row>
    <row r="3" spans="1:19" s="30" customFormat="1" ht="36.75" customHeight="1">
      <c r="A3" s="29" t="s">
        <v>43</v>
      </c>
      <c r="B3" s="27" t="s">
        <v>523</v>
      </c>
      <c r="C3" s="396" t="s">
        <v>656</v>
      </c>
      <c r="D3" s="272" t="s">
        <v>2</v>
      </c>
      <c r="E3" s="272" t="s">
        <v>105</v>
      </c>
      <c r="F3" s="272" t="s">
        <v>9</v>
      </c>
      <c r="G3" s="272" t="s">
        <v>10</v>
      </c>
      <c r="H3" s="272" t="s">
        <v>3</v>
      </c>
      <c r="I3" s="272" t="s">
        <v>748</v>
      </c>
      <c r="J3" s="272" t="s">
        <v>720</v>
      </c>
      <c r="K3" s="272" t="s">
        <v>750</v>
      </c>
      <c r="L3" s="273" t="s">
        <v>177</v>
      </c>
      <c r="M3" s="273" t="s">
        <v>150</v>
      </c>
      <c r="N3" s="273" t="s">
        <v>50</v>
      </c>
      <c r="O3" s="273" t="s">
        <v>151</v>
      </c>
      <c r="P3" s="273" t="s">
        <v>128</v>
      </c>
      <c r="Q3" s="273" t="s">
        <v>129</v>
      </c>
      <c r="R3" s="48" t="s">
        <v>11</v>
      </c>
      <c r="S3" s="47" t="s">
        <v>49</v>
      </c>
    </row>
    <row r="4" spans="1:19" s="30" customFormat="1" ht="23.25" customHeight="1">
      <c r="A4" s="29"/>
      <c r="B4" s="28" t="str">
        <f>'PRODUCTION LIST READY GRP'!C8</f>
        <v>RE-SEOUL-DT</v>
      </c>
      <c r="C4" s="699" t="str">
        <f>IF('READY GRP'!AC12,"MDT"," ")</f>
        <v xml:space="preserve"> </v>
      </c>
      <c r="D4" s="223" t="str">
        <f>'PRODUCTION LIST READY GRP'!E8</f>
        <v/>
      </c>
      <c r="E4" s="223" t="str">
        <f>'PRODUCTION LIST READY GRP'!F8</f>
        <v/>
      </c>
      <c r="F4" s="223" t="str">
        <f>'PRODUCTION LIST READY GRP'!G8</f>
        <v/>
      </c>
      <c r="G4" s="223" t="str">
        <f>'PRODUCTION LIST READY GRP'!H8</f>
        <v/>
      </c>
      <c r="H4" s="223" t="str">
        <f>'PRODUCTION LIST READY GRP'!I8</f>
        <v/>
      </c>
      <c r="I4" s="223" t="str">
        <f>'PRODUCTION LIST READY GRP'!J8</f>
        <v/>
      </c>
      <c r="J4" s="223" t="str">
        <f>'PRODUCTION LIST READY GRP'!K8</f>
        <v/>
      </c>
      <c r="K4" s="223" t="str">
        <f>'PRODUCTION LIST READY GRP'!L8</f>
        <v/>
      </c>
      <c r="L4" s="223" t="str">
        <f>'PRODUCTION LIST READY GRP'!M8</f>
        <v/>
      </c>
      <c r="M4" s="223" t="str">
        <f>'PRODUCTION LIST READY GRP'!N8</f>
        <v/>
      </c>
      <c r="N4" s="223" t="str">
        <f>'PRODUCTION LIST READY GRP'!O8</f>
        <v/>
      </c>
      <c r="O4" s="223" t="str">
        <f>'PRODUCTION LIST READY GRP'!P8</f>
        <v/>
      </c>
      <c r="P4" s="223" t="str">
        <f>'PRODUCTION LIST READY GRP'!Q8</f>
        <v/>
      </c>
      <c r="Q4" s="223" t="str">
        <f>'PRODUCTION LIST READY GRP'!R8</f>
        <v/>
      </c>
      <c r="R4" s="224">
        <f>'PRODUCTION LIST READY GRP'!S8+'PRODUCTION LIST READY GRP'!S31</f>
        <v>0</v>
      </c>
      <c r="S4" s="47"/>
    </row>
    <row r="5" spans="1:19" s="30" customFormat="1" ht="23.25" customHeight="1">
      <c r="A5" s="29"/>
      <c r="B5" s="28" t="str">
        <f>'PRODUCTION LIST READY GRP'!C9</f>
        <v>RE-BERLIN-DT</v>
      </c>
      <c r="C5" s="699" t="str">
        <f>IF('READY GRP'!AC13,"MDT"," ")</f>
        <v xml:space="preserve"> </v>
      </c>
      <c r="D5" s="223" t="str">
        <f>'PRODUCTION LIST READY GRP'!E9</f>
        <v/>
      </c>
      <c r="E5" s="223" t="str">
        <f>'PRODUCTION LIST READY GRP'!F9</f>
        <v/>
      </c>
      <c r="F5" s="223" t="str">
        <f>'PRODUCTION LIST READY GRP'!G9</f>
        <v/>
      </c>
      <c r="G5" s="223" t="str">
        <f>'PRODUCTION LIST READY GRP'!H9</f>
        <v/>
      </c>
      <c r="H5" s="223" t="str">
        <f>'PRODUCTION LIST READY GRP'!I9</f>
        <v/>
      </c>
      <c r="I5" s="223" t="str">
        <f>'PRODUCTION LIST READY GRP'!J9</f>
        <v/>
      </c>
      <c r="J5" s="223" t="str">
        <f>'PRODUCTION LIST READY GRP'!K9</f>
        <v/>
      </c>
      <c r="K5" s="223" t="str">
        <f>'PRODUCTION LIST READY GRP'!L9</f>
        <v/>
      </c>
      <c r="L5" s="223" t="str">
        <f>'PRODUCTION LIST READY GRP'!M9</f>
        <v/>
      </c>
      <c r="M5" s="223" t="str">
        <f>'PRODUCTION LIST READY GRP'!N9</f>
        <v/>
      </c>
      <c r="N5" s="223" t="str">
        <f>'PRODUCTION LIST READY GRP'!O9</f>
        <v/>
      </c>
      <c r="O5" s="223" t="str">
        <f>'PRODUCTION LIST READY GRP'!P9</f>
        <v/>
      </c>
      <c r="P5" s="223" t="str">
        <f>'PRODUCTION LIST READY GRP'!Q9</f>
        <v/>
      </c>
      <c r="Q5" s="223" t="str">
        <f>'PRODUCTION LIST READY GRP'!R9</f>
        <v/>
      </c>
      <c r="R5" s="224">
        <f>'PRODUCTION LIST READY GRP'!S9+'PRODUCTION LIST READY GRP'!S32</f>
        <v>0</v>
      </c>
      <c r="S5" s="47"/>
    </row>
    <row r="6" spans="1:19" s="30" customFormat="1" ht="23.25" customHeight="1">
      <c r="A6" s="29"/>
      <c r="B6" s="28" t="str">
        <f>'PRODUCTION LIST READY GRP'!C10</f>
        <v>RE-VENICE-DT</v>
      </c>
      <c r="C6" s="699" t="str">
        <f>IF('READY GRP'!AC14,"MDT"," ")</f>
        <v xml:space="preserve"> </v>
      </c>
      <c r="D6" s="223" t="str">
        <f>'PRODUCTION LIST READY GRP'!E10</f>
        <v/>
      </c>
      <c r="E6" s="223" t="str">
        <f>'PRODUCTION LIST READY GRP'!F10</f>
        <v/>
      </c>
      <c r="F6" s="223" t="str">
        <f>'PRODUCTION LIST READY GRP'!G10</f>
        <v/>
      </c>
      <c r="G6" s="223" t="str">
        <f>'PRODUCTION LIST READY GRP'!H10</f>
        <v/>
      </c>
      <c r="H6" s="223" t="str">
        <f>'PRODUCTION LIST READY GRP'!I10</f>
        <v/>
      </c>
      <c r="I6" s="223" t="str">
        <f>'PRODUCTION LIST READY GRP'!J10</f>
        <v/>
      </c>
      <c r="J6" s="223" t="str">
        <f>'PRODUCTION LIST READY GRP'!K10</f>
        <v/>
      </c>
      <c r="K6" s="223" t="str">
        <f>'PRODUCTION LIST READY GRP'!L10</f>
        <v/>
      </c>
      <c r="L6" s="223" t="str">
        <f>'PRODUCTION LIST READY GRP'!M10</f>
        <v/>
      </c>
      <c r="M6" s="223" t="str">
        <f>'PRODUCTION LIST READY GRP'!N10</f>
        <v/>
      </c>
      <c r="N6" s="223" t="str">
        <f>'PRODUCTION LIST READY GRP'!O10</f>
        <v/>
      </c>
      <c r="O6" s="223" t="str">
        <f>'PRODUCTION LIST READY GRP'!P10</f>
        <v/>
      </c>
      <c r="P6" s="223" t="str">
        <f>'PRODUCTION LIST READY GRP'!Q10</f>
        <v/>
      </c>
      <c r="Q6" s="223" t="str">
        <f>'PRODUCTION LIST READY GRP'!R10</f>
        <v/>
      </c>
      <c r="R6" s="224">
        <f>'PRODUCTION LIST READY GRP'!S10+'PRODUCTION LIST READY GRP'!S33</f>
        <v>0</v>
      </c>
      <c r="S6" s="47"/>
    </row>
    <row r="7" spans="1:19" s="30" customFormat="1" ht="23.25" customHeight="1">
      <c r="A7" s="29"/>
      <c r="B7" s="28" t="str">
        <f>'PRODUCTION LIST READY GRP'!C11</f>
        <v>RE-LA PAZ-DT</v>
      </c>
      <c r="C7" s="699" t="str">
        <f>IF('READY GRP'!AC15,"MDT"," ")</f>
        <v xml:space="preserve"> </v>
      </c>
      <c r="D7" s="223" t="str">
        <f>'PRODUCTION LIST READY GRP'!E11</f>
        <v/>
      </c>
      <c r="E7" s="223" t="str">
        <f>'PRODUCTION LIST READY GRP'!F11</f>
        <v/>
      </c>
      <c r="F7" s="223" t="str">
        <f>'PRODUCTION LIST READY GRP'!G11</f>
        <v/>
      </c>
      <c r="G7" s="223" t="str">
        <f>'PRODUCTION LIST READY GRP'!H11</f>
        <v/>
      </c>
      <c r="H7" s="223" t="str">
        <f>'PRODUCTION LIST READY GRP'!I11</f>
        <v/>
      </c>
      <c r="I7" s="223" t="str">
        <f>'PRODUCTION LIST READY GRP'!J11</f>
        <v/>
      </c>
      <c r="J7" s="223" t="str">
        <f>'PRODUCTION LIST READY GRP'!K11</f>
        <v/>
      </c>
      <c r="K7" s="223" t="str">
        <f>'PRODUCTION LIST READY GRP'!L11</f>
        <v/>
      </c>
      <c r="L7" s="223" t="str">
        <f>'PRODUCTION LIST READY GRP'!M11</f>
        <v/>
      </c>
      <c r="M7" s="223" t="str">
        <f>'PRODUCTION LIST READY GRP'!N11</f>
        <v/>
      </c>
      <c r="N7" s="223" t="str">
        <f>'PRODUCTION LIST READY GRP'!O11</f>
        <v/>
      </c>
      <c r="O7" s="223" t="str">
        <f>'PRODUCTION LIST READY GRP'!P11</f>
        <v/>
      </c>
      <c r="P7" s="223" t="str">
        <f>'PRODUCTION LIST READY GRP'!Q11</f>
        <v/>
      </c>
      <c r="Q7" s="223" t="str">
        <f>'PRODUCTION LIST READY GRP'!R11</f>
        <v/>
      </c>
      <c r="R7" s="224">
        <f>'PRODUCTION LIST READY GRP'!S11+'PRODUCTION LIST READY GRP'!S34</f>
        <v>0</v>
      </c>
      <c r="S7" s="47"/>
    </row>
    <row r="8" spans="1:19" s="30" customFormat="1" ht="23.25" customHeight="1">
      <c r="A8" s="29"/>
      <c r="B8" s="28" t="str">
        <f>'PRODUCTION LIST READY GRP'!C12</f>
        <v>RE-MONTREAL-DT</v>
      </c>
      <c r="C8" s="699" t="str">
        <f>IF('READY GRP'!AC16,"MDT"," ")</f>
        <v xml:space="preserve"> </v>
      </c>
      <c r="D8" s="223" t="str">
        <f>'PRODUCTION LIST READY GRP'!E12</f>
        <v/>
      </c>
      <c r="E8" s="223" t="str">
        <f>'PRODUCTION LIST READY GRP'!F12</f>
        <v/>
      </c>
      <c r="F8" s="223" t="str">
        <f>'PRODUCTION LIST READY GRP'!G12</f>
        <v/>
      </c>
      <c r="G8" s="223" t="str">
        <f>'PRODUCTION LIST READY GRP'!H12</f>
        <v/>
      </c>
      <c r="H8" s="223" t="str">
        <f>'PRODUCTION LIST READY GRP'!I12</f>
        <v/>
      </c>
      <c r="I8" s="223" t="str">
        <f>'PRODUCTION LIST READY GRP'!J12</f>
        <v/>
      </c>
      <c r="J8" s="223" t="str">
        <f>'PRODUCTION LIST READY GRP'!K12</f>
        <v/>
      </c>
      <c r="K8" s="223" t="str">
        <f>'PRODUCTION LIST READY GRP'!L12</f>
        <v/>
      </c>
      <c r="L8" s="223" t="str">
        <f>'PRODUCTION LIST READY GRP'!M12</f>
        <v/>
      </c>
      <c r="M8" s="223" t="str">
        <f>'PRODUCTION LIST READY GRP'!N12</f>
        <v/>
      </c>
      <c r="N8" s="223" t="str">
        <f>'PRODUCTION LIST READY GRP'!O12</f>
        <v/>
      </c>
      <c r="O8" s="223" t="str">
        <f>'PRODUCTION LIST READY GRP'!P12</f>
        <v/>
      </c>
      <c r="P8" s="223" t="str">
        <f>'PRODUCTION LIST READY GRP'!Q12</f>
        <v/>
      </c>
      <c r="Q8" s="223" t="str">
        <f>'PRODUCTION LIST READY GRP'!R12</f>
        <v/>
      </c>
      <c r="R8" s="224">
        <f>'PRODUCTION LIST READY GRP'!S12+'PRODUCTION LIST READY GRP'!S35</f>
        <v>0</v>
      </c>
      <c r="S8" s="47"/>
    </row>
    <row r="9" spans="1:19" s="30" customFormat="1" ht="23.25" customHeight="1">
      <c r="A9" s="29"/>
      <c r="B9" s="28" t="str">
        <f>'PRODUCTION LIST READY GRP'!C13</f>
        <v>RE-CAIRO-DT</v>
      </c>
      <c r="C9" s="699" t="str">
        <f>IF('READY GRP'!AC17,"MDT"," ")</f>
        <v xml:space="preserve"> </v>
      </c>
      <c r="D9" s="223" t="str">
        <f>'PRODUCTION LIST READY GRP'!E13</f>
        <v/>
      </c>
      <c r="E9" s="223" t="str">
        <f>'PRODUCTION LIST READY GRP'!F13</f>
        <v/>
      </c>
      <c r="F9" s="223" t="str">
        <f>'PRODUCTION LIST READY GRP'!G13</f>
        <v/>
      </c>
      <c r="G9" s="223" t="str">
        <f>'PRODUCTION LIST READY GRP'!H13</f>
        <v/>
      </c>
      <c r="H9" s="223" t="str">
        <f>'PRODUCTION LIST READY GRP'!I13</f>
        <v/>
      </c>
      <c r="I9" s="223" t="str">
        <f>'PRODUCTION LIST READY GRP'!J13</f>
        <v/>
      </c>
      <c r="J9" s="223" t="str">
        <f>'PRODUCTION LIST READY GRP'!K13</f>
        <v/>
      </c>
      <c r="K9" s="223" t="str">
        <f>'PRODUCTION LIST READY GRP'!L13</f>
        <v/>
      </c>
      <c r="L9" s="223" t="str">
        <f>'PRODUCTION LIST READY GRP'!M13</f>
        <v/>
      </c>
      <c r="M9" s="223" t="str">
        <f>'PRODUCTION LIST READY GRP'!N13</f>
        <v/>
      </c>
      <c r="N9" s="223" t="str">
        <f>'PRODUCTION LIST READY GRP'!O13</f>
        <v/>
      </c>
      <c r="O9" s="223" t="str">
        <f>'PRODUCTION LIST READY GRP'!P13</f>
        <v/>
      </c>
      <c r="P9" s="223" t="str">
        <f>'PRODUCTION LIST READY GRP'!Q13</f>
        <v/>
      </c>
      <c r="Q9" s="223" t="str">
        <f>'PRODUCTION LIST READY GRP'!R13</f>
        <v/>
      </c>
      <c r="R9" s="224">
        <f>'PRODUCTION LIST READY GRP'!S13+'PRODUCTION LIST READY GRP'!S36</f>
        <v>0</v>
      </c>
      <c r="S9" s="47"/>
    </row>
    <row r="10" spans="1:19" s="30" customFormat="1" ht="23.25" customHeight="1">
      <c r="A10" s="29"/>
      <c r="B10" s="28" t="str">
        <f>'PRODUCTION LIST READY GRP'!C14</f>
        <v>RE-HAVANA-DT</v>
      </c>
      <c r="C10" s="699" t="str">
        <f>IF('READY GRP'!AC18,"MDT"," ")</f>
        <v xml:space="preserve"> </v>
      </c>
      <c r="D10" s="223" t="str">
        <f>'PRODUCTION LIST READY GRP'!E14</f>
        <v/>
      </c>
      <c r="E10" s="223" t="str">
        <f>'PRODUCTION LIST READY GRP'!F14</f>
        <v/>
      </c>
      <c r="F10" s="223" t="str">
        <f>'PRODUCTION LIST READY GRP'!G14</f>
        <v/>
      </c>
      <c r="G10" s="223" t="str">
        <f>'PRODUCTION LIST READY GRP'!H14</f>
        <v/>
      </c>
      <c r="H10" s="223" t="str">
        <f>'PRODUCTION LIST READY GRP'!I14</f>
        <v/>
      </c>
      <c r="I10" s="223" t="str">
        <f>'PRODUCTION LIST READY GRP'!J14</f>
        <v/>
      </c>
      <c r="J10" s="223" t="str">
        <f>'PRODUCTION LIST READY GRP'!K14</f>
        <v/>
      </c>
      <c r="K10" s="223" t="str">
        <f>'PRODUCTION LIST READY GRP'!L14</f>
        <v/>
      </c>
      <c r="L10" s="223" t="str">
        <f>'PRODUCTION LIST READY GRP'!M14</f>
        <v/>
      </c>
      <c r="M10" s="223" t="str">
        <f>'PRODUCTION LIST READY GRP'!N14</f>
        <v/>
      </c>
      <c r="N10" s="223" t="str">
        <f>'PRODUCTION LIST READY GRP'!O14</f>
        <v/>
      </c>
      <c r="O10" s="223" t="str">
        <f>'PRODUCTION LIST READY GRP'!P14</f>
        <v/>
      </c>
      <c r="P10" s="223" t="str">
        <f>'PRODUCTION LIST READY GRP'!Q14</f>
        <v/>
      </c>
      <c r="Q10" s="223" t="str">
        <f>'PRODUCTION LIST READY GRP'!R14</f>
        <v/>
      </c>
      <c r="R10" s="224">
        <f>'PRODUCTION LIST READY GRP'!S14+'PRODUCTION LIST READY GRP'!S37</f>
        <v>0</v>
      </c>
      <c r="S10" s="47"/>
    </row>
    <row r="11" spans="1:19" s="30" customFormat="1" ht="23.25" customHeight="1">
      <c r="A11" s="29"/>
      <c r="B11" s="28" t="str">
        <f>'PRODUCTION LIST READY GRP'!C15</f>
        <v>RE-JAKARTA-DT</v>
      </c>
      <c r="C11" s="699" t="str">
        <f>IF('READY GRP'!AC19,"MDT"," ")</f>
        <v xml:space="preserve"> </v>
      </c>
      <c r="D11" s="223" t="str">
        <f>'PRODUCTION LIST READY GRP'!E15</f>
        <v/>
      </c>
      <c r="E11" s="223" t="str">
        <f>'PRODUCTION LIST READY GRP'!F15</f>
        <v/>
      </c>
      <c r="F11" s="223" t="str">
        <f>'PRODUCTION LIST READY GRP'!G15</f>
        <v/>
      </c>
      <c r="G11" s="223" t="str">
        <f>'PRODUCTION LIST READY GRP'!H15</f>
        <v/>
      </c>
      <c r="H11" s="223" t="str">
        <f>'PRODUCTION LIST READY GRP'!I15</f>
        <v/>
      </c>
      <c r="I11" s="223" t="str">
        <f>'PRODUCTION LIST READY GRP'!J15</f>
        <v/>
      </c>
      <c r="J11" s="223" t="str">
        <f>'PRODUCTION LIST READY GRP'!K15</f>
        <v/>
      </c>
      <c r="K11" s="223" t="str">
        <f>'PRODUCTION LIST READY GRP'!L15</f>
        <v/>
      </c>
      <c r="L11" s="223" t="str">
        <f>'PRODUCTION LIST READY GRP'!M15</f>
        <v/>
      </c>
      <c r="M11" s="223" t="str">
        <f>'PRODUCTION LIST READY GRP'!N15</f>
        <v/>
      </c>
      <c r="N11" s="223" t="str">
        <f>'PRODUCTION LIST READY GRP'!O15</f>
        <v/>
      </c>
      <c r="O11" s="223" t="str">
        <f>'PRODUCTION LIST READY GRP'!P15</f>
        <v/>
      </c>
      <c r="P11" s="223" t="str">
        <f>'PRODUCTION LIST READY GRP'!Q15</f>
        <v/>
      </c>
      <c r="Q11" s="223" t="str">
        <f>'PRODUCTION LIST READY GRP'!R15</f>
        <v/>
      </c>
      <c r="R11" s="224">
        <f>'PRODUCTION LIST READY GRP'!S15+'PRODUCTION LIST READY GRP'!S38</f>
        <v>0</v>
      </c>
      <c r="S11" s="47"/>
    </row>
    <row r="12" spans="1:19" s="30" customFormat="1" ht="23.25" customHeight="1">
      <c r="A12" s="29"/>
      <c r="B12" s="28" t="str">
        <f>'PRODUCTION LIST READY GRP'!C16</f>
        <v>RE-LONDON-DT</v>
      </c>
      <c r="C12" s="699" t="str">
        <f>IF('READY GRP'!AC20,"MDT"," ")</f>
        <v xml:space="preserve"> </v>
      </c>
      <c r="D12" s="223" t="str">
        <f>'PRODUCTION LIST READY GRP'!E16</f>
        <v/>
      </c>
      <c r="E12" s="223" t="str">
        <f>'PRODUCTION LIST READY GRP'!F16</f>
        <v/>
      </c>
      <c r="F12" s="223" t="str">
        <f>'PRODUCTION LIST READY GRP'!G16</f>
        <v/>
      </c>
      <c r="G12" s="223" t="str">
        <f>'PRODUCTION LIST READY GRP'!H16</f>
        <v/>
      </c>
      <c r="H12" s="223" t="str">
        <f>'PRODUCTION LIST READY GRP'!I16</f>
        <v/>
      </c>
      <c r="I12" s="223" t="str">
        <f>'PRODUCTION LIST READY GRP'!J16</f>
        <v/>
      </c>
      <c r="J12" s="223" t="str">
        <f>'PRODUCTION LIST READY GRP'!K16</f>
        <v/>
      </c>
      <c r="K12" s="223" t="str">
        <f>'PRODUCTION LIST READY GRP'!L16</f>
        <v/>
      </c>
      <c r="L12" s="223" t="str">
        <f>'PRODUCTION LIST READY GRP'!M16</f>
        <v/>
      </c>
      <c r="M12" s="223" t="str">
        <f>'PRODUCTION LIST READY GRP'!N16</f>
        <v/>
      </c>
      <c r="N12" s="223" t="str">
        <f>'PRODUCTION LIST READY GRP'!O16</f>
        <v/>
      </c>
      <c r="O12" s="223" t="str">
        <f>'PRODUCTION LIST READY GRP'!P16</f>
        <v/>
      </c>
      <c r="P12" s="223" t="str">
        <f>'PRODUCTION LIST READY GRP'!Q16</f>
        <v/>
      </c>
      <c r="Q12" s="223" t="str">
        <f>'PRODUCTION LIST READY GRP'!R16</f>
        <v/>
      </c>
      <c r="R12" s="224">
        <f>'PRODUCTION LIST READY GRP'!S16+'PRODUCTION LIST READY GRP'!S39</f>
        <v>0</v>
      </c>
      <c r="S12" s="47"/>
    </row>
    <row r="13" spans="1:19" s="30" customFormat="1" ht="23.25" customHeight="1">
      <c r="A13" s="29"/>
      <c r="B13" s="28" t="str">
        <f>'PRODUCTION LIST READY GRP'!C17</f>
        <v>RE-MUMBAI-DT</v>
      </c>
      <c r="C13" s="699" t="str">
        <f>IF('READY GRP'!AC21,"MDT"," ")</f>
        <v xml:space="preserve"> </v>
      </c>
      <c r="D13" s="223" t="str">
        <f>'PRODUCTION LIST READY GRP'!E17</f>
        <v/>
      </c>
      <c r="E13" s="223" t="str">
        <f>'PRODUCTION LIST READY GRP'!F17</f>
        <v/>
      </c>
      <c r="F13" s="223" t="str">
        <f>'PRODUCTION LIST READY GRP'!G17</f>
        <v/>
      </c>
      <c r="G13" s="223" t="str">
        <f>'PRODUCTION LIST READY GRP'!H17</f>
        <v/>
      </c>
      <c r="H13" s="223" t="str">
        <f>'PRODUCTION LIST READY GRP'!I17</f>
        <v/>
      </c>
      <c r="I13" s="223" t="str">
        <f>'PRODUCTION LIST READY GRP'!J17</f>
        <v/>
      </c>
      <c r="J13" s="223" t="str">
        <f>'PRODUCTION LIST READY GRP'!K17</f>
        <v/>
      </c>
      <c r="K13" s="223" t="str">
        <f>'PRODUCTION LIST READY GRP'!L17</f>
        <v/>
      </c>
      <c r="L13" s="223" t="str">
        <f>'PRODUCTION LIST READY GRP'!M17</f>
        <v/>
      </c>
      <c r="M13" s="223" t="str">
        <f>'PRODUCTION LIST READY GRP'!N17</f>
        <v/>
      </c>
      <c r="N13" s="223" t="str">
        <f>'PRODUCTION LIST READY GRP'!O17</f>
        <v/>
      </c>
      <c r="O13" s="223" t="str">
        <f>'PRODUCTION LIST READY GRP'!P17</f>
        <v/>
      </c>
      <c r="P13" s="223" t="str">
        <f>'PRODUCTION LIST READY GRP'!Q17</f>
        <v/>
      </c>
      <c r="Q13" s="223" t="str">
        <f>'PRODUCTION LIST READY GRP'!R17</f>
        <v/>
      </c>
      <c r="R13" s="224">
        <f>'PRODUCTION LIST READY GRP'!S17+'PRODUCTION LIST READY GRP'!S40</f>
        <v>0</v>
      </c>
      <c r="S13" s="47"/>
    </row>
    <row r="14" spans="1:19" s="30" customFormat="1" ht="23.25" customHeight="1">
      <c r="A14" s="29"/>
      <c r="B14" s="28" t="str">
        <f>'PRODUCTION LIST READY GRP'!C18</f>
        <v>RE-L.A.-DT</v>
      </c>
      <c r="C14" s="699" t="str">
        <f>IF('READY GRP'!AC22,"MDT"," ")</f>
        <v xml:space="preserve"> </v>
      </c>
      <c r="D14" s="223" t="str">
        <f>'PRODUCTION LIST READY GRP'!E18</f>
        <v/>
      </c>
      <c r="E14" s="223" t="str">
        <f>'PRODUCTION LIST READY GRP'!F18</f>
        <v/>
      </c>
      <c r="F14" s="223" t="str">
        <f>'PRODUCTION LIST READY GRP'!G18</f>
        <v/>
      </c>
      <c r="G14" s="223" t="str">
        <f>'PRODUCTION LIST READY GRP'!H18</f>
        <v/>
      </c>
      <c r="H14" s="223" t="str">
        <f>'PRODUCTION LIST READY GRP'!I18</f>
        <v/>
      </c>
      <c r="I14" s="223" t="str">
        <f>'PRODUCTION LIST READY GRP'!J18</f>
        <v/>
      </c>
      <c r="J14" s="223" t="str">
        <f>'PRODUCTION LIST READY GRP'!K18</f>
        <v/>
      </c>
      <c r="K14" s="223" t="str">
        <f>'PRODUCTION LIST READY GRP'!L18</f>
        <v/>
      </c>
      <c r="L14" s="223" t="str">
        <f>'PRODUCTION LIST READY GRP'!M18</f>
        <v/>
      </c>
      <c r="M14" s="223" t="str">
        <f>'PRODUCTION LIST READY GRP'!N18</f>
        <v/>
      </c>
      <c r="N14" s="223" t="str">
        <f>'PRODUCTION LIST READY GRP'!O18</f>
        <v/>
      </c>
      <c r="O14" s="223" t="str">
        <f>'PRODUCTION LIST READY GRP'!P18</f>
        <v/>
      </c>
      <c r="P14" s="223" t="str">
        <f>'PRODUCTION LIST READY GRP'!Q18</f>
        <v/>
      </c>
      <c r="Q14" s="223" t="str">
        <f>'PRODUCTION LIST READY GRP'!R18</f>
        <v/>
      </c>
      <c r="R14" s="224">
        <f>'PRODUCTION LIST READY GRP'!S18+'PRODUCTION LIST READY GRP'!S41</f>
        <v>0</v>
      </c>
      <c r="S14" s="47"/>
    </row>
    <row r="15" spans="1:19" ht="23.25" customHeight="1">
      <c r="A15" s="21" t="e">
        <f>'READY GRP'!#REF!</f>
        <v>#REF!</v>
      </c>
      <c r="B15" s="28" t="str">
        <f>'PRODUCTION LIST READY GRP'!C19</f>
        <v>RE-TOKYO-DT</v>
      </c>
      <c r="C15" s="699" t="str">
        <f>IF('READY GRP'!AC23,"MDT"," ")</f>
        <v xml:space="preserve"> </v>
      </c>
      <c r="D15" s="223" t="str">
        <f>'PRODUCTION LIST READY GRP'!E19</f>
        <v/>
      </c>
      <c r="E15" s="223" t="str">
        <f>'PRODUCTION LIST READY GRP'!F19</f>
        <v/>
      </c>
      <c r="F15" s="223" t="str">
        <f>'PRODUCTION LIST READY GRP'!G19</f>
        <v/>
      </c>
      <c r="G15" s="223" t="str">
        <f>'PRODUCTION LIST READY GRP'!H19</f>
        <v/>
      </c>
      <c r="H15" s="223" t="str">
        <f>'PRODUCTION LIST READY GRP'!I19</f>
        <v/>
      </c>
      <c r="I15" s="223" t="str">
        <f>'PRODUCTION LIST READY GRP'!J19</f>
        <v/>
      </c>
      <c r="J15" s="223" t="str">
        <f>'PRODUCTION LIST READY GRP'!K19</f>
        <v/>
      </c>
      <c r="K15" s="223" t="str">
        <f>'PRODUCTION LIST READY GRP'!L19</f>
        <v/>
      </c>
      <c r="L15" s="223" t="str">
        <f>'PRODUCTION LIST READY GRP'!M19</f>
        <v/>
      </c>
      <c r="M15" s="223" t="str">
        <f>'PRODUCTION LIST READY GRP'!N19</f>
        <v/>
      </c>
      <c r="N15" s="223" t="str">
        <f>'PRODUCTION LIST READY GRP'!O19</f>
        <v/>
      </c>
      <c r="O15" s="223" t="str">
        <f>'PRODUCTION LIST READY GRP'!P19</f>
        <v/>
      </c>
      <c r="P15" s="223" t="str">
        <f>'PRODUCTION LIST READY GRP'!Q19</f>
        <v/>
      </c>
      <c r="Q15" s="223" t="str">
        <f>'PRODUCTION LIST READY GRP'!R19</f>
        <v/>
      </c>
      <c r="R15" s="224">
        <f>'PRODUCTION LIST READY GRP'!S19+'PRODUCTION LIST READY GRP'!S42</f>
        <v>0</v>
      </c>
      <c r="S15" s="45">
        <f>'READY GRP'!K23*SUM('PACKING LIST READY GRP'!D15:K15)</f>
        <v>0</v>
      </c>
    </row>
    <row r="16" spans="1:19" ht="23.25" customHeight="1">
      <c r="A16" s="21" t="e">
        <f>'READY GRP'!#REF!</f>
        <v>#REF!</v>
      </c>
      <c r="B16" s="28" t="str">
        <f>'PRODUCTION LIST READY GRP'!C20</f>
        <v>RE-CHONGQING-DT</v>
      </c>
      <c r="C16" s="699" t="str">
        <f>IF('READY GRP'!AC24,"MDT"," ")</f>
        <v xml:space="preserve"> </v>
      </c>
      <c r="D16" s="223" t="str">
        <f>'PRODUCTION LIST READY GRP'!E20</f>
        <v/>
      </c>
      <c r="E16" s="223" t="str">
        <f>'PRODUCTION LIST READY GRP'!F20</f>
        <v/>
      </c>
      <c r="F16" s="223" t="str">
        <f>'PRODUCTION LIST READY GRP'!G20</f>
        <v/>
      </c>
      <c r="G16" s="223" t="str">
        <f>'PRODUCTION LIST READY GRP'!H20</f>
        <v/>
      </c>
      <c r="H16" s="223" t="str">
        <f>'PRODUCTION LIST READY GRP'!I20</f>
        <v/>
      </c>
      <c r="I16" s="223" t="str">
        <f>'PRODUCTION LIST READY GRP'!J20</f>
        <v/>
      </c>
      <c r="J16" s="223" t="str">
        <f>'PRODUCTION LIST READY GRP'!K20</f>
        <v/>
      </c>
      <c r="K16" s="223" t="str">
        <f>'PRODUCTION LIST READY GRP'!L20</f>
        <v/>
      </c>
      <c r="L16" s="223" t="str">
        <f>'PRODUCTION LIST READY GRP'!M20</f>
        <v/>
      </c>
      <c r="M16" s="223" t="str">
        <f>'PRODUCTION LIST READY GRP'!N20</f>
        <v/>
      </c>
      <c r="N16" s="223" t="str">
        <f>'PRODUCTION LIST READY GRP'!O20</f>
        <v/>
      </c>
      <c r="O16" s="223" t="str">
        <f>'PRODUCTION LIST READY GRP'!P20</f>
        <v/>
      </c>
      <c r="P16" s="223" t="str">
        <f>'PRODUCTION LIST READY GRP'!Q20</f>
        <v/>
      </c>
      <c r="Q16" s="223" t="str">
        <f>'PRODUCTION LIST READY GRP'!R20</f>
        <v/>
      </c>
      <c r="R16" s="224">
        <f>'PRODUCTION LIST READY GRP'!S20+'PRODUCTION LIST READY GRP'!S43</f>
        <v>0</v>
      </c>
      <c r="S16" s="45">
        <f>'READY GRP'!K24*SUM('PACKING LIST READY GRP'!D16:K16)</f>
        <v>0</v>
      </c>
    </row>
    <row r="17" spans="1:19" ht="23.25" customHeight="1">
      <c r="A17" s="21" t="e">
        <f>'READY GRP'!#REF!</f>
        <v>#REF!</v>
      </c>
      <c r="B17" s="21" t="str">
        <f>'PRODUCTION LIST READY GRP'!C21</f>
        <v>RE-CAPE TOWN-DT</v>
      </c>
      <c r="C17" s="699" t="str">
        <f>IF('READY GRP'!AC25,"MDT"," ")</f>
        <v xml:space="preserve"> </v>
      </c>
      <c r="D17" s="223" t="str">
        <f>'PRODUCTION LIST READY GRP'!E21</f>
        <v/>
      </c>
      <c r="E17" s="223" t="str">
        <f>'PRODUCTION LIST READY GRP'!F21</f>
        <v/>
      </c>
      <c r="F17" s="223" t="str">
        <f>'PRODUCTION LIST READY GRP'!G21</f>
        <v/>
      </c>
      <c r="G17" s="223" t="str">
        <f>'PRODUCTION LIST READY GRP'!H21</f>
        <v/>
      </c>
      <c r="H17" s="223" t="str">
        <f>'PRODUCTION LIST READY GRP'!I21</f>
        <v/>
      </c>
      <c r="I17" s="223" t="str">
        <f>'PRODUCTION LIST READY GRP'!J21</f>
        <v/>
      </c>
      <c r="J17" s="223" t="str">
        <f>'PRODUCTION LIST READY GRP'!K21</f>
        <v/>
      </c>
      <c r="K17" s="223" t="str">
        <f>'PRODUCTION LIST READY GRP'!L21</f>
        <v/>
      </c>
      <c r="L17" s="223" t="str">
        <f>'PRODUCTION LIST READY GRP'!M21</f>
        <v/>
      </c>
      <c r="M17" s="223" t="str">
        <f>'PRODUCTION LIST READY GRP'!N21</f>
        <v/>
      </c>
      <c r="N17" s="223" t="str">
        <f>'PRODUCTION LIST READY GRP'!O21</f>
        <v/>
      </c>
      <c r="O17" s="223" t="str">
        <f>'PRODUCTION LIST READY GRP'!P21</f>
        <v/>
      </c>
      <c r="P17" s="223" t="str">
        <f>'PRODUCTION LIST READY GRP'!Q21</f>
        <v/>
      </c>
      <c r="Q17" s="223" t="str">
        <f>'PRODUCTION LIST READY GRP'!R21</f>
        <v/>
      </c>
      <c r="R17" s="224">
        <f>'PRODUCTION LIST READY GRP'!S21+'PRODUCTION LIST READY GRP'!S44</f>
        <v>0</v>
      </c>
      <c r="S17" s="45">
        <f>'READY GRP'!K25*SUM('PACKING LIST READY GRP'!D17:K17)</f>
        <v>0</v>
      </c>
    </row>
    <row r="18" spans="1:19" ht="23.25" customHeight="1">
      <c r="A18" s="21" t="e">
        <f>'READY GRP'!#REF!</f>
        <v>#REF!</v>
      </c>
      <c r="B18" s="28" t="str">
        <f>'PRODUCTION LIST READY GRP'!C22</f>
        <v>RE-RIO-DT</v>
      </c>
      <c r="C18" s="699" t="str">
        <f>IF('READY GRP'!AC26,"MDT"," ")</f>
        <v xml:space="preserve"> </v>
      </c>
      <c r="D18" s="223" t="str">
        <f>'PRODUCTION LIST READY GRP'!E22</f>
        <v/>
      </c>
      <c r="E18" s="223" t="str">
        <f>'PRODUCTION LIST READY GRP'!F22</f>
        <v/>
      </c>
      <c r="F18" s="223" t="str">
        <f>'PRODUCTION LIST READY GRP'!G22</f>
        <v/>
      </c>
      <c r="G18" s="223" t="str">
        <f>'PRODUCTION LIST READY GRP'!H22</f>
        <v/>
      </c>
      <c r="H18" s="223" t="str">
        <f>'PRODUCTION LIST READY GRP'!I22</f>
        <v/>
      </c>
      <c r="I18" s="223" t="str">
        <f>'PRODUCTION LIST READY GRP'!J22</f>
        <v/>
      </c>
      <c r="J18" s="223" t="str">
        <f>'PRODUCTION LIST READY GRP'!K22</f>
        <v/>
      </c>
      <c r="K18" s="223" t="str">
        <f>'PRODUCTION LIST READY GRP'!L22</f>
        <v/>
      </c>
      <c r="L18" s="223" t="str">
        <f>'PRODUCTION LIST READY GRP'!M22</f>
        <v/>
      </c>
      <c r="M18" s="223" t="str">
        <f>'PRODUCTION LIST READY GRP'!N22</f>
        <v/>
      </c>
      <c r="N18" s="223" t="str">
        <f>'PRODUCTION LIST READY GRP'!O22</f>
        <v/>
      </c>
      <c r="O18" s="223" t="str">
        <f>'PRODUCTION LIST READY GRP'!P22</f>
        <v/>
      </c>
      <c r="P18" s="223" t="str">
        <f>'PRODUCTION LIST READY GRP'!Q22</f>
        <v/>
      </c>
      <c r="Q18" s="223" t="str">
        <f>'PRODUCTION LIST READY GRP'!R22</f>
        <v/>
      </c>
      <c r="R18" s="224">
        <f>'PRODUCTION LIST READY GRP'!S22+'PRODUCTION LIST READY GRP'!S45</f>
        <v>0</v>
      </c>
      <c r="S18" s="45">
        <f>'READY GRP'!K26*SUM('PACKING LIST READY GRP'!D18:K18)</f>
        <v>0</v>
      </c>
    </row>
    <row r="19" spans="1:19" ht="23.25" customHeight="1">
      <c r="A19" s="21" t="e">
        <f>'READY GRP'!#REF!</f>
        <v>#REF!</v>
      </c>
      <c r="B19" s="28" t="str">
        <f>'PRODUCTION LIST READY GRP'!C23</f>
        <v>RE-BARCELONA-DT</v>
      </c>
      <c r="C19" s="699" t="str">
        <f>IF('READY GRP'!AC27,"MDT"," ")</f>
        <v xml:space="preserve"> </v>
      </c>
      <c r="D19" s="223" t="str">
        <f>'PRODUCTION LIST READY GRP'!E23</f>
        <v/>
      </c>
      <c r="E19" s="223" t="str">
        <f>'PRODUCTION LIST READY GRP'!F23</f>
        <v/>
      </c>
      <c r="F19" s="223" t="str">
        <f>'PRODUCTION LIST READY GRP'!G23</f>
        <v/>
      </c>
      <c r="G19" s="223" t="str">
        <f>'PRODUCTION LIST READY GRP'!H23</f>
        <v/>
      </c>
      <c r="H19" s="223" t="str">
        <f>'PRODUCTION LIST READY GRP'!I23</f>
        <v/>
      </c>
      <c r="I19" s="223" t="str">
        <f>'PRODUCTION LIST READY GRP'!J23</f>
        <v/>
      </c>
      <c r="J19" s="223" t="str">
        <f>'PRODUCTION LIST READY GRP'!K23</f>
        <v/>
      </c>
      <c r="K19" s="223" t="str">
        <f>'PRODUCTION LIST READY GRP'!L23</f>
        <v/>
      </c>
      <c r="L19" s="223" t="str">
        <f>'PRODUCTION LIST READY GRP'!M23</f>
        <v/>
      </c>
      <c r="M19" s="223" t="str">
        <f>'PRODUCTION LIST READY GRP'!N23</f>
        <v/>
      </c>
      <c r="N19" s="223" t="str">
        <f>'PRODUCTION LIST READY GRP'!O23</f>
        <v/>
      </c>
      <c r="O19" s="223" t="str">
        <f>'PRODUCTION LIST READY GRP'!P23</f>
        <v/>
      </c>
      <c r="P19" s="223" t="str">
        <f>'PRODUCTION LIST READY GRP'!Q23</f>
        <v/>
      </c>
      <c r="Q19" s="223" t="str">
        <f>'PRODUCTION LIST READY GRP'!R23</f>
        <v/>
      </c>
      <c r="R19" s="224">
        <f>'PRODUCTION LIST READY GRP'!S23+'PRODUCTION LIST READY GRP'!S46</f>
        <v>0</v>
      </c>
      <c r="S19" s="45">
        <f>'READY GRP'!K27*SUM('PACKING LIST READY GRP'!D19:K19)</f>
        <v>0</v>
      </c>
    </row>
    <row r="20" spans="1:19" ht="23.25" customHeight="1">
      <c r="A20" s="21" t="e">
        <f>'READY GRP'!#REF!</f>
        <v>#REF!</v>
      </c>
      <c r="B20" s="28" t="str">
        <f>'PRODUCTION LIST READY GRP'!C24</f>
        <v>RE-SYDNEY-DT</v>
      </c>
      <c r="C20" s="699" t="str">
        <f>IF('READY GRP'!AC28,"MDT"," ")</f>
        <v xml:space="preserve"> </v>
      </c>
      <c r="D20" s="223" t="str">
        <f>'PRODUCTION LIST READY GRP'!E24</f>
        <v/>
      </c>
      <c r="E20" s="223" t="str">
        <f>'PRODUCTION LIST READY GRP'!F24</f>
        <v/>
      </c>
      <c r="F20" s="223" t="str">
        <f>'PRODUCTION LIST READY GRP'!G24</f>
        <v/>
      </c>
      <c r="G20" s="223" t="str">
        <f>'PRODUCTION LIST READY GRP'!H24</f>
        <v/>
      </c>
      <c r="H20" s="223" t="str">
        <f>'PRODUCTION LIST READY GRP'!I24</f>
        <v/>
      </c>
      <c r="I20" s="223" t="str">
        <f>'PRODUCTION LIST READY GRP'!J24</f>
        <v/>
      </c>
      <c r="J20" s="223" t="str">
        <f>'PRODUCTION LIST READY GRP'!K24</f>
        <v/>
      </c>
      <c r="K20" s="223" t="str">
        <f>'PRODUCTION LIST READY GRP'!L24</f>
        <v/>
      </c>
      <c r="L20" s="223" t="str">
        <f>'PRODUCTION LIST READY GRP'!M24</f>
        <v/>
      </c>
      <c r="M20" s="223" t="str">
        <f>'PRODUCTION LIST READY GRP'!N24</f>
        <v/>
      </c>
      <c r="N20" s="223" t="str">
        <f>'PRODUCTION LIST READY GRP'!O24</f>
        <v/>
      </c>
      <c r="O20" s="223" t="str">
        <f>'PRODUCTION LIST READY GRP'!P24</f>
        <v/>
      </c>
      <c r="P20" s="223" t="str">
        <f>'PRODUCTION LIST READY GRP'!Q24</f>
        <v/>
      </c>
      <c r="Q20" s="223" t="str">
        <f>'PRODUCTION LIST READY GRP'!R24</f>
        <v/>
      </c>
      <c r="R20" s="224">
        <f>'PRODUCTION LIST READY GRP'!S24+'PRODUCTION LIST READY GRP'!S47</f>
        <v>0</v>
      </c>
      <c r="S20" s="45">
        <f>'READY GRP'!K28*SUM('PACKING LIST READY GRP'!D20:K20)</f>
        <v>0</v>
      </c>
    </row>
    <row r="21" spans="1:19" ht="23.25" customHeight="1">
      <c r="A21" s="21" t="e">
        <f>'READY GRP'!#REF!</f>
        <v>#REF!</v>
      </c>
      <c r="B21" s="28" t="str">
        <f>'PRODUCTION LIST READY GRP'!C25</f>
        <v>RE-NYC-DT</v>
      </c>
      <c r="C21" s="699" t="str">
        <f>IF('READY GRP'!AC29,"MDT"," ")</f>
        <v xml:space="preserve"> </v>
      </c>
      <c r="D21" s="223" t="str">
        <f>'PRODUCTION LIST READY GRP'!E25</f>
        <v/>
      </c>
      <c r="E21" s="223" t="str">
        <f>'PRODUCTION LIST READY GRP'!F25</f>
        <v/>
      </c>
      <c r="F21" s="223" t="str">
        <f>'PRODUCTION LIST READY GRP'!G25</f>
        <v/>
      </c>
      <c r="G21" s="223" t="str">
        <f>'PRODUCTION LIST READY GRP'!H25</f>
        <v/>
      </c>
      <c r="H21" s="223" t="str">
        <f>'PRODUCTION LIST READY GRP'!I25</f>
        <v/>
      </c>
      <c r="I21" s="223" t="str">
        <f>'PRODUCTION LIST READY GRP'!J25</f>
        <v/>
      </c>
      <c r="J21" s="223" t="str">
        <f>'PRODUCTION LIST READY GRP'!K25</f>
        <v/>
      </c>
      <c r="K21" s="223" t="str">
        <f>'PRODUCTION LIST READY GRP'!L25</f>
        <v/>
      </c>
      <c r="L21" s="223" t="str">
        <f>'PRODUCTION LIST READY GRP'!M25</f>
        <v/>
      </c>
      <c r="M21" s="223" t="str">
        <f>'PRODUCTION LIST READY GRP'!N25</f>
        <v/>
      </c>
      <c r="N21" s="223" t="str">
        <f>'PRODUCTION LIST READY GRP'!O25</f>
        <v/>
      </c>
      <c r="O21" s="223" t="str">
        <f>'PRODUCTION LIST READY GRP'!P25</f>
        <v/>
      </c>
      <c r="P21" s="223" t="str">
        <f>'PRODUCTION LIST READY GRP'!Q25</f>
        <v/>
      </c>
      <c r="Q21" s="223" t="str">
        <f>'PRODUCTION LIST READY GRP'!R25</f>
        <v/>
      </c>
      <c r="R21" s="224">
        <f>'PRODUCTION LIST READY GRP'!S25+'PRODUCTION LIST READY GRP'!S48</f>
        <v>0</v>
      </c>
      <c r="S21" s="45">
        <f>'READY GRP'!K29*SUM('PACKING LIST READY GRP'!D21:K21)</f>
        <v>0</v>
      </c>
    </row>
    <row r="22" spans="1:19" ht="23.25" customHeight="1">
      <c r="A22" s="21" t="e">
        <f>'READY GRP'!#REF!</f>
        <v>#REF!</v>
      </c>
      <c r="B22" s="28" t="str">
        <f>'PRODUCTION LIST READY GRP'!C26</f>
        <v>RE-PARIS-DT</v>
      </c>
      <c r="C22" s="699" t="str">
        <f>IF('READY GRP'!AC30,"MDT"," ")</f>
        <v xml:space="preserve"> </v>
      </c>
      <c r="D22" s="223" t="str">
        <f>'PRODUCTION LIST READY GRP'!E26</f>
        <v/>
      </c>
      <c r="E22" s="223" t="str">
        <f>'PRODUCTION LIST READY GRP'!F26</f>
        <v/>
      </c>
      <c r="F22" s="223" t="str">
        <f>'PRODUCTION LIST READY GRP'!G26</f>
        <v/>
      </c>
      <c r="G22" s="223" t="str">
        <f>'PRODUCTION LIST READY GRP'!H26</f>
        <v/>
      </c>
      <c r="H22" s="223" t="str">
        <f>'PRODUCTION LIST READY GRP'!I26</f>
        <v/>
      </c>
      <c r="I22" s="223" t="str">
        <f>'PRODUCTION LIST READY GRP'!J26</f>
        <v/>
      </c>
      <c r="J22" s="223" t="str">
        <f>'PRODUCTION LIST READY GRP'!K26</f>
        <v/>
      </c>
      <c r="K22" s="223" t="str">
        <f>'PRODUCTION LIST READY GRP'!L26</f>
        <v/>
      </c>
      <c r="L22" s="223" t="str">
        <f>'PRODUCTION LIST READY GRP'!M26</f>
        <v/>
      </c>
      <c r="M22" s="223" t="str">
        <f>'PRODUCTION LIST READY GRP'!N26</f>
        <v/>
      </c>
      <c r="N22" s="223" t="str">
        <f>'PRODUCTION LIST READY GRP'!O26</f>
        <v/>
      </c>
      <c r="O22" s="223" t="str">
        <f>'PRODUCTION LIST READY GRP'!P26</f>
        <v/>
      </c>
      <c r="P22" s="223" t="str">
        <f>'PRODUCTION LIST READY GRP'!Q26</f>
        <v/>
      </c>
      <c r="Q22" s="223" t="str">
        <f>'PRODUCTION LIST READY GRP'!R26</f>
        <v/>
      </c>
      <c r="R22" s="224">
        <f>'PRODUCTION LIST READY GRP'!S26+'PRODUCTION LIST READY GRP'!S49</f>
        <v>0</v>
      </c>
      <c r="S22" s="45">
        <f>'READY GRP'!K30*SUM('PACKING LIST READY GRP'!D22:K22)</f>
        <v>0</v>
      </c>
    </row>
    <row r="23" spans="1:19" ht="23.25" customHeight="1">
      <c r="A23" s="21" t="e">
        <f>'READY GRP'!#REF!</f>
        <v>#REF!</v>
      </c>
      <c r="B23" s="28" t="str">
        <f>'PRODUCTION LIST READY GRP'!C27</f>
        <v>RE-LIMA-DT</v>
      </c>
      <c r="C23" s="699" t="str">
        <f>IF('READY GRP'!AC31,"MDT"," ")</f>
        <v xml:space="preserve"> </v>
      </c>
      <c r="D23" s="223" t="str">
        <f>'PRODUCTION LIST READY GRP'!E27</f>
        <v/>
      </c>
      <c r="E23" s="223" t="str">
        <f>'PRODUCTION LIST READY GRP'!F27</f>
        <v/>
      </c>
      <c r="F23" s="223" t="str">
        <f>'PRODUCTION LIST READY GRP'!G27</f>
        <v/>
      </c>
      <c r="G23" s="223" t="str">
        <f>'PRODUCTION LIST READY GRP'!H27</f>
        <v/>
      </c>
      <c r="H23" s="223" t="str">
        <f>'PRODUCTION LIST READY GRP'!I27</f>
        <v/>
      </c>
      <c r="I23" s="223" t="str">
        <f>'PRODUCTION LIST READY GRP'!J27</f>
        <v/>
      </c>
      <c r="J23" s="223" t="str">
        <f>'PRODUCTION LIST READY GRP'!K27</f>
        <v/>
      </c>
      <c r="K23" s="223" t="str">
        <f>'PRODUCTION LIST READY GRP'!L27</f>
        <v/>
      </c>
      <c r="L23" s="223" t="str">
        <f>'PRODUCTION LIST READY GRP'!M27</f>
        <v/>
      </c>
      <c r="M23" s="223" t="str">
        <f>'PRODUCTION LIST READY GRP'!N27</f>
        <v/>
      </c>
      <c r="N23" s="223" t="str">
        <f>'PRODUCTION LIST READY GRP'!O27</f>
        <v/>
      </c>
      <c r="O23" s="223" t="str">
        <f>'PRODUCTION LIST READY GRP'!P27</f>
        <v/>
      </c>
      <c r="P23" s="223" t="str">
        <f>'PRODUCTION LIST READY GRP'!Q27</f>
        <v/>
      </c>
      <c r="Q23" s="223" t="str">
        <f>'PRODUCTION LIST READY GRP'!R27</f>
        <v/>
      </c>
      <c r="R23" s="224">
        <f>'PRODUCTION LIST READY GRP'!S27+'PRODUCTION LIST READY GRP'!S50</f>
        <v>0</v>
      </c>
      <c r="S23" s="45">
        <f>'READY GRP'!K31*SUM('PACKING LIST READY GRP'!D23:K23)</f>
        <v>0</v>
      </c>
    </row>
    <row r="24" spans="1:19" ht="23.25" customHeight="1">
      <c r="A24" s="21" t="e">
        <f>'READY GRP'!#REF!</f>
        <v>#REF!</v>
      </c>
      <c r="B24" s="28" t="str">
        <f>'PRODUCTION LIST READY GRP'!C28</f>
        <v>RE-PHOENIX-DT</v>
      </c>
      <c r="C24" s="699" t="str">
        <f>IF('READY GRP'!AC32,"MDT"," ")</f>
        <v xml:space="preserve"> </v>
      </c>
      <c r="D24" s="223" t="str">
        <f>'PRODUCTION LIST READY GRP'!E28</f>
        <v/>
      </c>
      <c r="E24" s="223" t="str">
        <f>'PRODUCTION LIST READY GRP'!F28</f>
        <v/>
      </c>
      <c r="F24" s="223" t="str">
        <f>'PRODUCTION LIST READY GRP'!G28</f>
        <v/>
      </c>
      <c r="G24" s="223" t="str">
        <f>'PRODUCTION LIST READY GRP'!H28</f>
        <v/>
      </c>
      <c r="H24" s="223" t="str">
        <f>'PRODUCTION LIST READY GRP'!I28</f>
        <v/>
      </c>
      <c r="I24" s="223" t="str">
        <f>'PRODUCTION LIST READY GRP'!J28</f>
        <v/>
      </c>
      <c r="J24" s="223" t="str">
        <f>'PRODUCTION LIST READY GRP'!K28</f>
        <v/>
      </c>
      <c r="K24" s="223" t="str">
        <f>'PRODUCTION LIST READY GRP'!L28</f>
        <v/>
      </c>
      <c r="L24" s="223" t="str">
        <f>'PRODUCTION LIST READY GRP'!M28</f>
        <v/>
      </c>
      <c r="M24" s="223" t="str">
        <f>'PRODUCTION LIST READY GRP'!N28</f>
        <v/>
      </c>
      <c r="N24" s="223" t="str">
        <f>'PRODUCTION LIST READY GRP'!O28</f>
        <v/>
      </c>
      <c r="O24" s="223" t="str">
        <f>'PRODUCTION LIST READY GRP'!P28</f>
        <v/>
      </c>
      <c r="P24" s="223" t="str">
        <f>'PRODUCTION LIST READY GRP'!Q28</f>
        <v/>
      </c>
      <c r="Q24" s="223" t="str">
        <f>'PRODUCTION LIST READY GRP'!R28</f>
        <v/>
      </c>
      <c r="R24" s="224">
        <f>'PRODUCTION LIST READY GRP'!S28+'PRODUCTION LIST READY GRP'!S51</f>
        <v>0</v>
      </c>
      <c r="S24" s="45">
        <f>'READY GRP'!K32*SUM('PACKING LIST READY GRP'!D24:K24)</f>
        <v>0</v>
      </c>
    </row>
    <row r="25" spans="1:19" ht="23.25" customHeight="1">
      <c r="A25" s="175"/>
      <c r="B25" s="28"/>
      <c r="C25" s="699"/>
      <c r="D25" s="223"/>
      <c r="E25" s="223"/>
      <c r="F25" s="223"/>
      <c r="G25" s="223"/>
      <c r="H25" s="223"/>
      <c r="I25" s="223"/>
      <c r="J25" s="223"/>
      <c r="K25" s="223"/>
      <c r="L25" s="223"/>
      <c r="M25" s="223"/>
      <c r="N25" s="223"/>
      <c r="O25" s="223"/>
      <c r="P25" s="223"/>
      <c r="Q25" s="223"/>
      <c r="R25" s="224"/>
      <c r="S25" s="45"/>
    </row>
    <row r="26" spans="1:19" ht="23.25" customHeight="1">
      <c r="A26" s="175"/>
      <c r="B26" s="28" t="str">
        <f>'PRODUCTION LIST READY GRP'!C53</f>
        <v>RE-BASE1-WI</v>
      </c>
      <c r="C26" s="699"/>
      <c r="D26" s="223" t="str">
        <f>'PRODUCTION LIST READY GRP'!E53</f>
        <v/>
      </c>
      <c r="E26" s="223" t="str">
        <f>'PRODUCTION LIST READY GRP'!F53</f>
        <v/>
      </c>
      <c r="F26" s="223" t="str">
        <f>'PRODUCTION LIST READY GRP'!G53</f>
        <v/>
      </c>
      <c r="G26" s="223" t="str">
        <f>'PRODUCTION LIST READY GRP'!H53</f>
        <v/>
      </c>
      <c r="H26" s="223" t="str">
        <f>'PRODUCTION LIST READY GRP'!I53</f>
        <v/>
      </c>
      <c r="I26" s="223" t="str">
        <f>'PRODUCTION LIST READY GRP'!J53</f>
        <v/>
      </c>
      <c r="J26" s="223" t="str">
        <f>'PRODUCTION LIST READY GRP'!K53</f>
        <v/>
      </c>
      <c r="K26" s="223" t="str">
        <f>'PRODUCTION LIST READY GRP'!L53</f>
        <v/>
      </c>
      <c r="L26" s="223" t="str">
        <f>'PRODUCTION LIST READY GRP'!M53</f>
        <v/>
      </c>
      <c r="M26" s="223" t="str">
        <f>'PRODUCTION LIST READY GRP'!N53</f>
        <v/>
      </c>
      <c r="N26" s="223" t="str">
        <f>'PRODUCTION LIST READY GRP'!O53</f>
        <v/>
      </c>
      <c r="O26" s="223" t="str">
        <f>'PRODUCTION LIST READY GRP'!P53</f>
        <v/>
      </c>
      <c r="P26" s="223" t="str">
        <f>'PRODUCTION LIST READY GRP'!Q53</f>
        <v/>
      </c>
      <c r="Q26" s="223" t="str">
        <f>'PRODUCTION LIST READY GRP'!R53</f>
        <v/>
      </c>
      <c r="R26" s="224">
        <f>'PRODUCTION LIST READY GRP'!S53</f>
        <v>0</v>
      </c>
      <c r="S26" s="45"/>
    </row>
    <row r="27" spans="1:19" ht="23.25" customHeight="1">
      <c r="A27" s="175"/>
      <c r="B27" s="28" t="str">
        <f>'PRODUCTION LIST READY GRP'!C54</f>
        <v>RE-BASE2-WI</v>
      </c>
      <c r="C27" s="699"/>
      <c r="D27" s="223" t="str">
        <f>'PRODUCTION LIST READY GRP'!E54</f>
        <v/>
      </c>
      <c r="E27" s="223" t="str">
        <f>'PRODUCTION LIST READY GRP'!F54</f>
        <v/>
      </c>
      <c r="F27" s="223" t="str">
        <f>'PRODUCTION LIST READY GRP'!G54</f>
        <v/>
      </c>
      <c r="G27" s="223" t="str">
        <f>'PRODUCTION LIST READY GRP'!H54</f>
        <v/>
      </c>
      <c r="H27" s="223" t="str">
        <f>'PRODUCTION LIST READY GRP'!I54</f>
        <v/>
      </c>
      <c r="I27" s="223" t="str">
        <f>'PRODUCTION LIST READY GRP'!J54</f>
        <v/>
      </c>
      <c r="J27" s="223" t="str">
        <f>'PRODUCTION LIST READY GRP'!K54</f>
        <v/>
      </c>
      <c r="K27" s="223" t="str">
        <f>'PRODUCTION LIST READY GRP'!L54</f>
        <v/>
      </c>
      <c r="L27" s="223" t="str">
        <f>'PRODUCTION LIST READY GRP'!M54</f>
        <v/>
      </c>
      <c r="M27" s="223" t="str">
        <f>'PRODUCTION LIST READY GRP'!N54</f>
        <v/>
      </c>
      <c r="N27" s="223" t="str">
        <f>'PRODUCTION LIST READY GRP'!O54</f>
        <v/>
      </c>
      <c r="O27" s="223" t="str">
        <f>'PRODUCTION LIST READY GRP'!P54</f>
        <v/>
      </c>
      <c r="P27" s="223" t="str">
        <f>'PRODUCTION LIST READY GRP'!Q54</f>
        <v/>
      </c>
      <c r="Q27" s="223" t="str">
        <f>'PRODUCTION LIST READY GRP'!R54</f>
        <v/>
      </c>
      <c r="R27" s="224">
        <f>'PRODUCTION LIST READY GRP'!S54</f>
        <v>0</v>
      </c>
      <c r="S27" s="45"/>
    </row>
    <row r="29" spans="1:19" ht="23.25" customHeight="1">
      <c r="B29" s="22" t="s">
        <v>52</v>
      </c>
      <c r="C29" s="470"/>
      <c r="D29" s="468"/>
      <c r="E29" s="208"/>
      <c r="H29" s="24" t="s">
        <v>55</v>
      </c>
      <c r="I29" s="44"/>
      <c r="J29" s="44"/>
      <c r="K29" s="44"/>
      <c r="L29" s="44"/>
      <c r="M29" s="44"/>
      <c r="N29" s="44"/>
      <c r="O29" s="44"/>
      <c r="P29" s="44"/>
      <c r="Q29" s="44"/>
      <c r="R29" s="393"/>
    </row>
    <row r="30" spans="1:19" ht="23.25" customHeight="1">
      <c r="B30" s="22" t="s">
        <v>54</v>
      </c>
      <c r="C30" s="470"/>
      <c r="D30" s="469"/>
      <c r="E30" s="208"/>
      <c r="H30" s="24" t="s">
        <v>53</v>
      </c>
      <c r="I30" s="23"/>
      <c r="J30" s="23"/>
      <c r="K30" s="23"/>
      <c r="L30" s="44"/>
      <c r="M30" s="44"/>
      <c r="N30" s="44"/>
      <c r="O30" s="44"/>
      <c r="P30" s="44"/>
      <c r="Q30" s="44"/>
      <c r="R30" s="393"/>
    </row>
    <row r="31" spans="1:19" ht="23.25" customHeight="1">
      <c r="H31" s="24" t="s">
        <v>56</v>
      </c>
      <c r="I31" s="23"/>
      <c r="J31" s="44"/>
      <c r="K31" s="44"/>
      <c r="L31" s="44"/>
      <c r="M31" s="44"/>
      <c r="N31" s="44"/>
      <c r="O31" s="44"/>
      <c r="P31" s="44"/>
      <c r="Q31" s="44"/>
      <c r="R31" s="393"/>
    </row>
  </sheetData>
  <sheetProtection selectLockedCells="1" selectUnlockedCells="1"/>
  <autoFilter ref="R3:R27" xr:uid="{DFBFDA81-F110-874D-8055-EBDB4A3534EE}"/>
  <mergeCells count="3">
    <mergeCell ref="B2:I2"/>
    <mergeCell ref="B1:H1"/>
    <mergeCell ref="L1:N1"/>
  </mergeCells>
  <pageMargins left="0.25" right="0.25" top="0.75" bottom="0.75" header="0.3" footer="0.3"/>
  <pageSetup paperSize="9" scale="90" fitToWidth="0" fitToHeight="0" orientation="portrait" horizontalDpi="4294967292" verticalDpi="4294967292" r:id="rId1"/>
  <headerFooter alignWithMargins="0">
    <firstHeader>&amp;LPACKING LIST - 360 VOLUMES&amp;R&amp;G</firstHeader>
    <firstFooter>&amp;CStran &amp;P od &amp;N</first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AFFCD3-6C40-4E0F-803F-C76A08B73B9C}">
  <sheetPr codeName="Sheet5"/>
  <dimension ref="A1:T37"/>
  <sheetViews>
    <sheetView showGridLines="0" topLeftCell="A4" workbookViewId="0">
      <selection activeCell="H16" sqref="H16"/>
    </sheetView>
  </sheetViews>
  <sheetFormatPr defaultColWidth="11" defaultRowHeight="15.6"/>
  <cols>
    <col min="2" max="2" width="9.19921875" customWidth="1"/>
    <col min="3" max="4" width="8.5" customWidth="1"/>
    <col min="5" max="5" width="10.69921875" customWidth="1"/>
    <col min="6" max="6" width="11.09765625" customWidth="1"/>
    <col min="7" max="7" width="9" customWidth="1"/>
    <col min="8" max="8" width="9.59765625" customWidth="1"/>
    <col min="9" max="9" width="11" style="226"/>
    <col min="10" max="10" width="11" customWidth="1"/>
    <col min="11" max="11" width="8.19921875" customWidth="1"/>
  </cols>
  <sheetData>
    <row r="1" spans="1:20" ht="31.2">
      <c r="A1" s="225" t="s">
        <v>98</v>
      </c>
      <c r="B1" s="62"/>
      <c r="C1" s="62"/>
      <c r="D1" s="62"/>
      <c r="E1" s="62"/>
      <c r="F1" s="62"/>
      <c r="G1" s="62"/>
      <c r="H1" s="62"/>
      <c r="J1" s="62"/>
      <c r="K1" s="62"/>
      <c r="T1" s="62"/>
    </row>
    <row r="2" spans="1:20">
      <c r="A2" s="120" t="s">
        <v>99</v>
      </c>
      <c r="B2" s="62"/>
      <c r="C2" s="62"/>
      <c r="D2" s="62"/>
      <c r="E2" s="62"/>
      <c r="F2" s="62"/>
      <c r="H2" s="62"/>
      <c r="I2" s="120" t="s">
        <v>100</v>
      </c>
      <c r="M2" s="120"/>
      <c r="T2" s="62"/>
    </row>
    <row r="3" spans="1:20" ht="46.2">
      <c r="A3" s="1072">
        <f>'PRODUCTION LIST READY GRP'!C4</f>
        <v>0</v>
      </c>
      <c r="B3" s="1073"/>
      <c r="C3" s="1073"/>
      <c r="D3" s="1073"/>
      <c r="E3" s="1073"/>
      <c r="F3" s="1073"/>
      <c r="G3" s="1073"/>
      <c r="H3" s="1074"/>
      <c r="I3" s="1075">
        <f>'PRODUCTION LIST READY GRP'!P4</f>
        <v>0</v>
      </c>
      <c r="J3" s="1076"/>
      <c r="K3" s="1077"/>
      <c r="N3" s="227"/>
      <c r="O3" s="227"/>
      <c r="P3" s="227"/>
      <c r="Q3" s="227"/>
      <c r="R3" s="227"/>
    </row>
    <row r="4" spans="1:20" ht="23.25" customHeight="1">
      <c r="A4" s="120"/>
      <c r="B4" s="62"/>
      <c r="C4" s="232" t="s">
        <v>113</v>
      </c>
      <c r="D4" s="232"/>
      <c r="E4" s="119"/>
      <c r="F4" s="300"/>
      <c r="G4" s="232" t="s">
        <v>113</v>
      </c>
      <c r="H4" s="232"/>
      <c r="I4" s="228"/>
      <c r="J4" s="62"/>
      <c r="K4" s="232" t="s">
        <v>113</v>
      </c>
      <c r="L4" s="232"/>
      <c r="P4" s="229"/>
      <c r="Q4" s="229"/>
      <c r="R4" s="230"/>
      <c r="S4" s="231"/>
      <c r="T4" s="62"/>
    </row>
    <row r="5" spans="1:20" ht="11.7" customHeight="1">
      <c r="A5" s="1050" t="s">
        <v>652</v>
      </c>
      <c r="B5" s="1051"/>
      <c r="C5" s="233"/>
      <c r="D5" s="234"/>
      <c r="E5" s="1050" t="s">
        <v>114</v>
      </c>
      <c r="F5" s="1051"/>
      <c r="G5" s="235"/>
      <c r="I5" s="1050" t="s">
        <v>643</v>
      </c>
      <c r="J5" s="1051"/>
      <c r="K5" s="235"/>
      <c r="P5" s="1"/>
      <c r="Q5" s="1"/>
      <c r="R5" s="1"/>
      <c r="S5" s="230"/>
      <c r="T5" s="62"/>
    </row>
    <row r="6" spans="1:20" ht="11.7" customHeight="1">
      <c r="A6" s="1052"/>
      <c r="B6" s="1053"/>
      <c r="C6" s="236"/>
      <c r="D6" s="234"/>
      <c r="E6" s="1052"/>
      <c r="F6" s="1053"/>
      <c r="G6" s="237"/>
      <c r="I6" s="1052"/>
      <c r="J6" s="1053"/>
      <c r="K6" s="237"/>
      <c r="P6" s="1"/>
      <c r="Q6" s="1"/>
      <c r="R6" s="1"/>
      <c r="S6" s="230"/>
      <c r="T6" s="62"/>
    </row>
    <row r="7" spans="1:20" ht="11.7" customHeight="1">
      <c r="A7" s="1046" t="s">
        <v>653</v>
      </c>
      <c r="B7" s="1047"/>
      <c r="C7" s="238"/>
      <c r="D7" s="239"/>
      <c r="E7" s="1050" t="s">
        <v>639</v>
      </c>
      <c r="F7" s="1051"/>
      <c r="G7" s="240"/>
      <c r="I7" s="1050" t="s">
        <v>169</v>
      </c>
      <c r="J7" s="1051"/>
      <c r="K7" s="240"/>
      <c r="P7" s="62"/>
      <c r="Q7" s="62"/>
      <c r="R7" s="62"/>
      <c r="S7" s="62"/>
      <c r="T7" s="62"/>
    </row>
    <row r="8" spans="1:20" ht="11.7" customHeight="1">
      <c r="A8" s="1048"/>
      <c r="B8" s="1049"/>
      <c r="C8" s="241"/>
      <c r="D8" s="239"/>
      <c r="E8" s="1052"/>
      <c r="F8" s="1053"/>
      <c r="G8" s="237"/>
      <c r="I8" s="1052"/>
      <c r="J8" s="1053"/>
      <c r="K8" s="237"/>
      <c r="P8" s="1"/>
      <c r="Q8" s="1"/>
      <c r="R8" s="1"/>
      <c r="S8" s="230"/>
      <c r="T8" s="62"/>
    </row>
    <row r="9" spans="1:20" ht="11.7" customHeight="1">
      <c r="A9" s="1046" t="s">
        <v>709</v>
      </c>
      <c r="B9" s="1047"/>
      <c r="C9" s="233"/>
      <c r="D9" s="234"/>
      <c r="E9" s="1050" t="s">
        <v>640</v>
      </c>
      <c r="F9" s="1051"/>
      <c r="G9" s="242"/>
      <c r="I9" s="1050" t="s">
        <v>644</v>
      </c>
      <c r="J9" s="1051"/>
      <c r="K9" s="240"/>
      <c r="P9" s="1"/>
      <c r="Q9" s="1"/>
      <c r="R9" s="1"/>
      <c r="S9" s="230"/>
      <c r="T9" s="62"/>
    </row>
    <row r="10" spans="1:20" ht="11.7" customHeight="1">
      <c r="A10" s="1048"/>
      <c r="B10" s="1049"/>
      <c r="C10" s="236"/>
      <c r="D10" s="234"/>
      <c r="E10" s="1052"/>
      <c r="F10" s="1053"/>
      <c r="G10" s="243"/>
      <c r="I10" s="1052"/>
      <c r="J10" s="1053"/>
      <c r="K10" s="237"/>
      <c r="P10" s="1"/>
      <c r="Q10" s="1"/>
      <c r="R10" s="1"/>
      <c r="S10" s="230"/>
      <c r="T10" s="62"/>
    </row>
    <row r="11" spans="1:20" ht="11.7" customHeight="1">
      <c r="A11" s="1046" t="s">
        <v>115</v>
      </c>
      <c r="B11" s="1047"/>
      <c r="C11" s="238"/>
      <c r="D11" s="239"/>
      <c r="E11" s="1068" t="s">
        <v>642</v>
      </c>
      <c r="F11" s="1069"/>
      <c r="G11" s="244"/>
      <c r="I11" s="1064" t="s">
        <v>117</v>
      </c>
      <c r="J11" s="1065"/>
      <c r="K11" s="240"/>
      <c r="P11" s="1"/>
      <c r="Q11" s="1"/>
      <c r="R11" s="1"/>
      <c r="S11" s="230"/>
      <c r="T11" s="62"/>
    </row>
    <row r="12" spans="1:20" ht="11.7" customHeight="1">
      <c r="A12" s="1048"/>
      <c r="B12" s="1049"/>
      <c r="C12" s="245"/>
      <c r="D12" s="239"/>
      <c r="E12" s="1070"/>
      <c r="F12" s="1071"/>
      <c r="G12" s="243"/>
      <c r="I12" s="1052"/>
      <c r="J12" s="1053"/>
      <c r="K12" s="237"/>
      <c r="P12" s="1"/>
      <c r="Q12" s="1"/>
      <c r="R12" s="1"/>
      <c r="S12" s="230"/>
      <c r="T12" s="62"/>
    </row>
    <row r="13" spans="1:20" ht="11.7" customHeight="1">
      <c r="A13" s="1046" t="s">
        <v>116</v>
      </c>
      <c r="B13" s="1047"/>
      <c r="C13" s="235"/>
      <c r="E13" s="1068" t="s">
        <v>641</v>
      </c>
      <c r="F13" s="1069"/>
      <c r="G13" s="242"/>
      <c r="I13" s="1064" t="s">
        <v>190</v>
      </c>
      <c r="J13" s="1065"/>
      <c r="K13" s="240"/>
    </row>
    <row r="14" spans="1:20" ht="11.7" customHeight="1">
      <c r="A14" s="1066"/>
      <c r="B14" s="1067"/>
      <c r="C14" s="237"/>
      <c r="E14" s="1070"/>
      <c r="F14" s="1071"/>
      <c r="G14" s="243"/>
      <c r="I14" s="1052"/>
      <c r="J14" s="1053"/>
      <c r="K14" s="237"/>
    </row>
    <row r="15" spans="1:20" ht="11.7" customHeight="1">
      <c r="A15" s="1046" t="s">
        <v>118</v>
      </c>
      <c r="B15" s="1047"/>
      <c r="C15" s="240"/>
      <c r="E15" s="1068" t="s">
        <v>1402</v>
      </c>
      <c r="F15" s="1069"/>
      <c r="G15" s="244"/>
      <c r="I15" s="1064" t="s">
        <v>645</v>
      </c>
      <c r="J15" s="1065"/>
      <c r="K15" s="240"/>
    </row>
    <row r="16" spans="1:20" ht="11.7" customHeight="1">
      <c r="A16" s="1048"/>
      <c r="B16" s="1049"/>
      <c r="C16" s="237"/>
      <c r="E16" s="1070"/>
      <c r="F16" s="1071"/>
      <c r="G16" s="243"/>
      <c r="I16" s="1052"/>
      <c r="J16" s="1053"/>
      <c r="K16" s="237"/>
    </row>
    <row r="17" spans="1:20" ht="11.7" customHeight="1">
      <c r="A17" s="1046" t="s">
        <v>119</v>
      </c>
      <c r="B17" s="1047"/>
      <c r="C17" s="246"/>
      <c r="E17" s="1050" t="s">
        <v>637</v>
      </c>
      <c r="F17" s="1051"/>
      <c r="G17" s="246"/>
      <c r="I17" s="1064" t="s">
        <v>505</v>
      </c>
      <c r="J17" s="1065"/>
      <c r="K17" s="246"/>
      <c r="L17" s="62"/>
      <c r="M17" s="62"/>
    </row>
    <row r="18" spans="1:20" ht="11.7" customHeight="1">
      <c r="A18" s="1048"/>
      <c r="B18" s="1049"/>
      <c r="C18" s="247"/>
      <c r="E18" s="1052"/>
      <c r="F18" s="1053"/>
      <c r="G18" s="247"/>
      <c r="H18" s="62"/>
      <c r="I18" s="1052"/>
      <c r="J18" s="1053"/>
      <c r="K18" s="247"/>
      <c r="L18" s="62"/>
      <c r="M18" s="62"/>
    </row>
    <row r="19" spans="1:20" ht="11.7" customHeight="1">
      <c r="A19" s="1046" t="s">
        <v>649</v>
      </c>
      <c r="B19" s="1047"/>
      <c r="C19" s="246"/>
      <c r="E19" s="1050" t="s">
        <v>120</v>
      </c>
      <c r="F19" s="1051"/>
      <c r="G19" s="246"/>
      <c r="I19" s="1062" t="s">
        <v>646</v>
      </c>
      <c r="J19" s="1063"/>
      <c r="K19" s="246"/>
      <c r="T19" s="62"/>
    </row>
    <row r="20" spans="1:20" ht="11.7" customHeight="1">
      <c r="A20" s="1048"/>
      <c r="B20" s="1049"/>
      <c r="C20" s="247"/>
      <c r="E20" s="1052"/>
      <c r="F20" s="1053"/>
      <c r="G20" s="247"/>
      <c r="I20" s="1056"/>
      <c r="J20" s="1057"/>
      <c r="K20" s="247"/>
      <c r="T20" s="62"/>
    </row>
    <row r="21" spans="1:20" ht="11.7" customHeight="1">
      <c r="A21" s="1058" t="s">
        <v>170</v>
      </c>
      <c r="B21" s="1059"/>
      <c r="C21" s="246"/>
      <c r="E21" s="1050" t="s">
        <v>506</v>
      </c>
      <c r="F21" s="1051"/>
      <c r="G21" s="246"/>
      <c r="I21" s="1062" t="s">
        <v>507</v>
      </c>
      <c r="J21" s="1063"/>
      <c r="K21" s="246"/>
      <c r="T21" s="62"/>
    </row>
    <row r="22" spans="1:20" s="248" customFormat="1" ht="11.7" customHeight="1">
      <c r="A22" s="1060"/>
      <c r="B22" s="1061"/>
      <c r="C22" s="247"/>
      <c r="D22"/>
      <c r="E22" s="1052"/>
      <c r="F22" s="1053"/>
      <c r="G22" s="247"/>
      <c r="H22"/>
      <c r="I22" s="1056"/>
      <c r="J22" s="1057"/>
      <c r="K22" s="247"/>
      <c r="L22" s="249"/>
      <c r="M22" s="249"/>
    </row>
    <row r="23" spans="1:20" ht="11.7" customHeight="1">
      <c r="A23" s="1046" t="s">
        <v>650</v>
      </c>
      <c r="B23" s="1047"/>
      <c r="C23" s="246"/>
      <c r="E23" s="1050" t="s">
        <v>191</v>
      </c>
      <c r="F23" s="1051"/>
      <c r="G23" s="246"/>
      <c r="I23" s="1054" t="s">
        <v>647</v>
      </c>
      <c r="J23" s="1055"/>
      <c r="K23" s="246"/>
      <c r="L23" s="253"/>
      <c r="M23" s="253"/>
    </row>
    <row r="24" spans="1:20" ht="11.7" customHeight="1">
      <c r="A24" s="1048"/>
      <c r="B24" s="1049"/>
      <c r="C24" s="247"/>
      <c r="E24" s="1052"/>
      <c r="F24" s="1053"/>
      <c r="G24" s="247"/>
      <c r="I24" s="1056"/>
      <c r="J24" s="1057"/>
      <c r="K24" s="247"/>
      <c r="L24" s="253"/>
      <c r="M24" s="253"/>
    </row>
    <row r="25" spans="1:20" ht="11.7" customHeight="1">
      <c r="A25" s="1046" t="s">
        <v>651</v>
      </c>
      <c r="B25" s="1047"/>
      <c r="C25" s="246"/>
      <c r="E25" s="1050" t="s">
        <v>638</v>
      </c>
      <c r="F25" s="1051"/>
      <c r="G25" s="246"/>
      <c r="I25" s="1054" t="s">
        <v>648</v>
      </c>
      <c r="J25" s="1055"/>
      <c r="K25" s="246"/>
      <c r="L25" s="253"/>
      <c r="M25" s="253"/>
    </row>
    <row r="26" spans="1:20" ht="11.7" customHeight="1">
      <c r="A26" s="1048"/>
      <c r="B26" s="1049"/>
      <c r="C26" s="247"/>
      <c r="E26" s="1052"/>
      <c r="F26" s="1053"/>
      <c r="G26" s="247"/>
      <c r="I26" s="1056"/>
      <c r="J26" s="1057"/>
      <c r="K26" s="247"/>
      <c r="L26" s="253"/>
      <c r="M26" s="253"/>
    </row>
    <row r="27" spans="1:20" ht="27.6">
      <c r="A27" s="253"/>
      <c r="B27" s="253"/>
      <c r="C27" s="253"/>
      <c r="D27" s="253"/>
      <c r="E27" s="253"/>
      <c r="F27" s="253"/>
      <c r="G27" s="253"/>
      <c r="H27" s="253"/>
      <c r="I27" s="254"/>
      <c r="J27" s="253"/>
      <c r="K27" s="253"/>
      <c r="L27" s="253"/>
      <c r="M27" s="253"/>
    </row>
    <row r="28" spans="1:20" ht="20.25" customHeight="1">
      <c r="A28" s="248"/>
      <c r="B28" s="226" t="s">
        <v>101</v>
      </c>
      <c r="C28" s="1"/>
      <c r="D28" s="1"/>
      <c r="E28" s="1"/>
      <c r="F28" s="248"/>
      <c r="G28" s="301"/>
      <c r="H28" s="302"/>
      <c r="I28" s="303"/>
      <c r="J28" s="302"/>
      <c r="K28" s="304"/>
      <c r="L28" s="253"/>
      <c r="M28" s="253"/>
    </row>
    <row r="29" spans="1:20" ht="20.25" customHeight="1">
      <c r="B29" s="117" t="s">
        <v>102</v>
      </c>
      <c r="C29" s="250"/>
      <c r="D29" s="251"/>
      <c r="E29" s="252"/>
      <c r="G29" s="370" t="s">
        <v>125</v>
      </c>
      <c r="H29" s="369"/>
      <c r="I29" s="369"/>
      <c r="J29" s="305"/>
      <c r="K29" s="306" t="s">
        <v>126</v>
      </c>
      <c r="L29" s="253"/>
      <c r="M29" s="253"/>
    </row>
    <row r="30" spans="1:20" ht="20.399999999999999" customHeight="1">
      <c r="B30" s="117" t="s">
        <v>103</v>
      </c>
      <c r="C30" s="251"/>
      <c r="D30" s="251"/>
      <c r="E30" s="252"/>
      <c r="G30" s="307"/>
      <c r="H30" s="308"/>
      <c r="I30" s="309"/>
      <c r="J30" s="310"/>
      <c r="K30" s="306" t="s">
        <v>127</v>
      </c>
      <c r="L30" s="253"/>
      <c r="M30" s="253"/>
    </row>
    <row r="31" spans="1:20" ht="22.95" customHeight="1">
      <c r="A31" s="253"/>
      <c r="B31" s="117" t="s">
        <v>104</v>
      </c>
      <c r="C31" s="251"/>
      <c r="D31" s="251"/>
      <c r="E31" s="251"/>
      <c r="F31" s="253"/>
      <c r="G31" s="311"/>
      <c r="H31" s="312"/>
      <c r="I31" s="313"/>
      <c r="J31" s="312"/>
      <c r="K31" s="314"/>
      <c r="L31" s="253"/>
      <c r="M31" s="253"/>
    </row>
    <row r="32" spans="1:20" ht="27.6">
      <c r="A32" s="253"/>
      <c r="B32" s="253"/>
      <c r="C32" s="253"/>
      <c r="D32" s="253"/>
      <c r="E32" s="253"/>
      <c r="F32" s="253"/>
      <c r="G32" s="253"/>
      <c r="H32" s="253"/>
      <c r="I32" s="254"/>
      <c r="J32" s="253"/>
      <c r="K32" s="253"/>
      <c r="L32" s="253"/>
      <c r="M32" s="253"/>
    </row>
    <row r="33" spans="1:13" ht="27.6">
      <c r="A33" s="253"/>
      <c r="B33" s="253"/>
      <c r="C33" s="253"/>
      <c r="D33" s="253"/>
      <c r="E33" s="253"/>
      <c r="F33" s="253"/>
      <c r="G33" s="253"/>
      <c r="H33" s="253"/>
      <c r="I33" s="254"/>
      <c r="J33" s="253"/>
      <c r="K33" s="253"/>
      <c r="L33" s="253"/>
      <c r="M33" s="253"/>
    </row>
    <row r="34" spans="1:13" ht="27.6">
      <c r="A34" s="253"/>
      <c r="B34" s="253"/>
      <c r="C34" s="253"/>
      <c r="D34" s="253"/>
    </row>
    <row r="35" spans="1:13" ht="27.6">
      <c r="A35" s="253"/>
      <c r="B35" s="253"/>
      <c r="C35" s="253"/>
      <c r="D35" s="253"/>
    </row>
    <row r="36" spans="1:13" ht="27.6">
      <c r="A36" s="253"/>
      <c r="B36" s="253"/>
      <c r="C36" s="253"/>
      <c r="D36" s="253"/>
    </row>
    <row r="37" spans="1:13" ht="27.6">
      <c r="A37" s="253"/>
      <c r="B37" s="253"/>
      <c r="C37" s="253"/>
      <c r="D37" s="253"/>
    </row>
  </sheetData>
  <mergeCells count="35">
    <mergeCell ref="A7:B8"/>
    <mergeCell ref="E7:F8"/>
    <mergeCell ref="I7:J8"/>
    <mergeCell ref="A3:H3"/>
    <mergeCell ref="I3:K3"/>
    <mergeCell ref="A5:B6"/>
    <mergeCell ref="E5:F6"/>
    <mergeCell ref="I5:J6"/>
    <mergeCell ref="A9:B10"/>
    <mergeCell ref="E9:F10"/>
    <mergeCell ref="I9:J10"/>
    <mergeCell ref="A11:B12"/>
    <mergeCell ref="E11:F12"/>
    <mergeCell ref="I11:J12"/>
    <mergeCell ref="A13:B14"/>
    <mergeCell ref="E13:F14"/>
    <mergeCell ref="I13:J14"/>
    <mergeCell ref="A15:B16"/>
    <mergeCell ref="E15:F16"/>
    <mergeCell ref="I15:J16"/>
    <mergeCell ref="A17:B18"/>
    <mergeCell ref="E17:F18"/>
    <mergeCell ref="I17:J18"/>
    <mergeCell ref="A19:B20"/>
    <mergeCell ref="E19:F20"/>
    <mergeCell ref="I19:J20"/>
    <mergeCell ref="A25:B26"/>
    <mergeCell ref="E25:F26"/>
    <mergeCell ref="I25:J26"/>
    <mergeCell ref="A21:B22"/>
    <mergeCell ref="E21:F22"/>
    <mergeCell ref="I21:J22"/>
    <mergeCell ref="A23:B24"/>
    <mergeCell ref="E23:F24"/>
    <mergeCell ref="I23:J24"/>
  </mergeCells>
  <pageMargins left="0.7" right="0.7" top="0.75" bottom="0.75" header="0.3" footer="0.3"/>
  <pageSetup paperSize="9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75B535-31CD-4CDE-B9F9-83EB7BEAD188}">
  <sheetPr>
    <tabColor theme="0" tint="-4.9989318521683403E-2"/>
  </sheetPr>
  <dimension ref="A1:BZ36"/>
  <sheetViews>
    <sheetView showGridLines="0" showRowColHeaders="0" zoomScale="70" zoomScaleNormal="70" workbookViewId="0">
      <pane ySplit="9" topLeftCell="A10" activePane="bottomLeft" state="frozen"/>
      <selection activeCell="Q1" sqref="Q1"/>
      <selection pane="bottomLeft" activeCell="K12" sqref="K12"/>
    </sheetView>
  </sheetViews>
  <sheetFormatPr defaultColWidth="11" defaultRowHeight="15.6"/>
  <cols>
    <col min="1" max="1" width="2" customWidth="1"/>
    <col min="2" max="2" width="2.796875" customWidth="1"/>
    <col min="3" max="3" width="13.8984375" customWidth="1"/>
    <col min="4" max="4" width="13.69921875" style="300" customWidth="1"/>
    <col min="5" max="5" width="4.69921875" style="159" customWidth="1"/>
    <col min="6" max="6" width="6.59765625" customWidth="1"/>
    <col min="7" max="7" width="10.5" style="388" customWidth="1"/>
    <col min="8" max="8" width="7.69921875" customWidth="1"/>
    <col min="9" max="9" width="11.3984375" style="939" customWidth="1"/>
    <col min="10" max="10" width="12.5" customWidth="1"/>
    <col min="11" max="20" width="11.69921875" style="1" customWidth="1"/>
    <col min="21" max="21" width="15.09765625" style="62" customWidth="1"/>
    <col min="22" max="22" width="10" style="63" customWidth="1"/>
    <col min="23" max="23" width="11.8984375" customWidth="1"/>
    <col min="24" max="24" width="10.8984375" hidden="1" customWidth="1"/>
    <col min="25" max="26" width="11" hidden="1" customWidth="1"/>
    <col min="27" max="27" width="9.765625E-2" hidden="1" customWidth="1"/>
    <col min="28" max="28" width="6.5" style="631" hidden="1" customWidth="1"/>
    <col min="29" max="29" width="6.5" style="637" hidden="1" customWidth="1"/>
    <col min="30" max="31" width="5.69921875" style="177" hidden="1" customWidth="1"/>
    <col min="32" max="35" width="5.69921875" style="159" hidden="1" customWidth="1"/>
    <col min="36" max="39" width="5.69921875" style="1" hidden="1" customWidth="1"/>
    <col min="40" max="40" width="10.19921875" style="693" hidden="1" customWidth="1"/>
    <col min="41" max="41" width="9.3984375" style="338" hidden="1" customWidth="1"/>
    <col min="42" max="42" width="8.8984375" style="322" hidden="1" customWidth="1"/>
    <col min="43" max="43" width="6.59765625" style="322" hidden="1" customWidth="1"/>
    <col min="44" max="44" width="6.59765625" style="338" hidden="1" customWidth="1"/>
    <col min="45" max="45" width="6.59765625" style="322" hidden="1" customWidth="1"/>
    <col min="46" max="46" width="6.59765625" style="338" hidden="1" customWidth="1"/>
    <col min="47" max="47" width="6.59765625" style="322" hidden="1" customWidth="1"/>
    <col min="48" max="48" width="6.59765625" style="338" hidden="1" customWidth="1"/>
    <col min="49" max="49" width="8.5" hidden="1" customWidth="1"/>
    <col min="50" max="77" width="11" hidden="1" customWidth="1"/>
  </cols>
  <sheetData>
    <row r="1" spans="1:78" ht="28.95" customHeight="1">
      <c r="D1" s="333"/>
      <c r="E1" s="76"/>
      <c r="F1" s="76"/>
      <c r="H1" s="57"/>
      <c r="I1" s="536"/>
      <c r="J1" s="535" t="s">
        <v>7</v>
      </c>
      <c r="K1" s="1022">
        <f>SUM(U$12:U$1048576)</f>
        <v>0</v>
      </c>
      <c r="L1" s="1022"/>
      <c r="M1" s="531" t="s">
        <v>8</v>
      </c>
      <c r="N1" s="537"/>
      <c r="O1" s="389"/>
      <c r="P1" s="389"/>
      <c r="Q1" s="389"/>
      <c r="R1" s="389"/>
      <c r="S1" s="389"/>
      <c r="T1" s="389"/>
      <c r="U1" s="389"/>
      <c r="V1" s="389"/>
      <c r="W1" s="389"/>
      <c r="X1" s="389"/>
      <c r="Y1" s="389"/>
      <c r="Z1" s="389"/>
      <c r="AA1" s="389"/>
      <c r="AB1" s="623"/>
      <c r="AC1" s="339"/>
      <c r="AD1" s="274"/>
      <c r="AE1" s="274"/>
      <c r="AF1" s="274"/>
      <c r="AG1" s="274"/>
      <c r="AH1" s="274"/>
      <c r="AI1" s="274"/>
      <c r="AJ1" s="274"/>
      <c r="AK1" s="274"/>
      <c r="AL1" s="274"/>
      <c r="AM1" s="274"/>
    </row>
    <row r="2" spans="1:78" ht="21" customHeight="1">
      <c r="A2" s="115"/>
      <c r="B2" s="115"/>
      <c r="C2" s="1078" t="s">
        <v>1466</v>
      </c>
      <c r="D2" s="333"/>
      <c r="E2" s="76"/>
      <c r="F2" s="76"/>
      <c r="H2" s="57"/>
      <c r="I2" s="538"/>
      <c r="J2" s="539" t="s">
        <v>14</v>
      </c>
      <c r="K2" s="1028">
        <f>SUM(K12:T32)</f>
        <v>0</v>
      </c>
      <c r="L2" s="1028"/>
      <c r="M2" s="540"/>
      <c r="N2" s="329"/>
      <c r="O2" s="476"/>
      <c r="P2" s="476"/>
      <c r="Q2" s="476"/>
      <c r="R2" s="476"/>
      <c r="S2" s="476"/>
      <c r="T2" s="476"/>
      <c r="U2" s="476"/>
      <c r="V2" s="476"/>
      <c r="W2" s="290">
        <f>Z8</f>
        <v>0</v>
      </c>
      <c r="X2" s="476"/>
      <c r="Y2" s="476"/>
      <c r="Z2" s="476"/>
      <c r="AA2" s="476"/>
      <c r="AB2" s="623"/>
      <c r="AC2" s="339"/>
      <c r="AD2" s="76"/>
      <c r="AE2" s="76"/>
      <c r="AF2" s="76"/>
      <c r="AG2" s="76"/>
      <c r="AH2" s="76"/>
      <c r="AI2" s="76"/>
      <c r="AJ2" s="76"/>
      <c r="AK2" s="76"/>
      <c r="AL2" s="76"/>
      <c r="AM2" s="76"/>
      <c r="AN2" s="623"/>
      <c r="AO2" s="339"/>
      <c r="AP2" s="323"/>
      <c r="AQ2" s="323"/>
      <c r="AR2" s="339"/>
      <c r="AS2" s="323"/>
      <c r="AT2" s="339"/>
      <c r="AU2" s="323"/>
      <c r="AV2" s="339"/>
    </row>
    <row r="3" spans="1:78" ht="21">
      <c r="A3" s="115"/>
      <c r="B3" s="115"/>
      <c r="C3" s="1078"/>
      <c r="D3" s="333"/>
      <c r="E3" s="76"/>
      <c r="F3" s="76"/>
      <c r="H3" s="57"/>
      <c r="I3" s="538"/>
      <c r="J3" s="539" t="s">
        <v>11</v>
      </c>
      <c r="K3" s="1029">
        <f>AC8</f>
        <v>0</v>
      </c>
      <c r="L3" s="1029"/>
      <c r="M3" s="541" t="s">
        <v>5</v>
      </c>
      <c r="N3" s="329"/>
      <c r="O3" s="690"/>
      <c r="P3" s="476"/>
      <c r="Q3" s="476"/>
      <c r="R3" s="476"/>
      <c r="S3" s="476"/>
      <c r="T3" s="476"/>
      <c r="U3" s="476"/>
      <c r="V3" s="476"/>
      <c r="W3" s="476"/>
      <c r="X3" s="476"/>
      <c r="Y3" s="476"/>
      <c r="Z3" s="476"/>
      <c r="AA3" s="476"/>
      <c r="AB3" s="623"/>
      <c r="AC3" s="339"/>
      <c r="AD3" s="76"/>
      <c r="AE3" s="76"/>
      <c r="AF3" s="76"/>
      <c r="AG3" s="76"/>
      <c r="AH3" s="76"/>
      <c r="AI3" s="76"/>
      <c r="AJ3" s="76"/>
      <c r="AK3" s="76"/>
      <c r="AL3" s="76"/>
      <c r="AM3" s="76"/>
      <c r="AN3" s="623"/>
      <c r="AO3" s="339"/>
      <c r="AP3" s="323"/>
      <c r="AQ3" s="323"/>
      <c r="AR3" s="339"/>
      <c r="AS3" s="323"/>
      <c r="AT3" s="339"/>
      <c r="AU3" s="323"/>
      <c r="AV3" s="339"/>
      <c r="BZ3" s="1020" t="s">
        <v>174</v>
      </c>
    </row>
    <row r="4" spans="1:78" ht="18" customHeight="1">
      <c r="A4" s="115"/>
      <c r="B4" s="115"/>
      <c r="C4" s="1078"/>
      <c r="D4" s="333"/>
      <c r="E4" s="76"/>
      <c r="F4" s="76"/>
      <c r="H4" s="57"/>
      <c r="K4"/>
      <c r="L4"/>
      <c r="M4" s="330"/>
      <c r="N4" s="332"/>
      <c r="O4" s="331"/>
      <c r="P4" s="329"/>
      <c r="Q4"/>
      <c r="R4"/>
      <c r="S4"/>
      <c r="T4"/>
      <c r="AB4" s="623"/>
      <c r="AC4" s="339"/>
      <c r="AD4" s="76"/>
      <c r="AE4" s="76"/>
      <c r="AF4" s="76"/>
      <c r="AG4" s="76"/>
      <c r="AH4" s="76"/>
      <c r="AI4" s="76"/>
      <c r="AJ4" s="76"/>
      <c r="AK4" s="76"/>
      <c r="AL4" s="76"/>
      <c r="AM4" s="76"/>
      <c r="AN4" s="623"/>
      <c r="AO4" s="339"/>
      <c r="AP4" s="323"/>
      <c r="AQ4" s="323"/>
      <c r="AR4" s="339"/>
      <c r="AS4" s="323"/>
      <c r="AT4" s="339"/>
      <c r="AU4" s="323"/>
      <c r="AV4" s="339"/>
      <c r="BZ4" s="1020"/>
    </row>
    <row r="5" spans="1:78" ht="4.2" customHeight="1">
      <c r="A5" s="115"/>
      <c r="B5" s="115"/>
      <c r="C5" s="1078"/>
      <c r="D5" s="333"/>
      <c r="E5" s="76"/>
      <c r="F5" s="76"/>
      <c r="H5" s="57"/>
      <c r="K5"/>
      <c r="L5"/>
      <c r="M5" s="59"/>
      <c r="N5" s="60"/>
      <c r="O5" s="65"/>
      <c r="P5" s="66"/>
      <c r="Q5"/>
      <c r="R5"/>
      <c r="S5"/>
      <c r="T5"/>
      <c r="AB5" s="623"/>
      <c r="AC5" s="339"/>
      <c r="AD5" s="76"/>
      <c r="AE5" s="76"/>
      <c r="AF5" s="76"/>
      <c r="AG5" s="76"/>
      <c r="AH5" s="76"/>
      <c r="AI5" s="76"/>
      <c r="AJ5" s="76"/>
      <c r="AK5" s="76"/>
      <c r="AL5" s="76"/>
      <c r="AM5" s="76"/>
      <c r="AN5" s="623"/>
      <c r="AO5" s="339"/>
      <c r="AP5" s="323"/>
      <c r="AQ5" s="323"/>
      <c r="AR5" s="339"/>
      <c r="AS5" s="323"/>
      <c r="AT5" s="339"/>
      <c r="AU5" s="323"/>
      <c r="AV5" s="339"/>
      <c r="BZ5" s="1020"/>
    </row>
    <row r="6" spans="1:78" ht="18.75" customHeight="1">
      <c r="A6" s="115"/>
      <c r="B6" s="115"/>
      <c r="C6" s="1078"/>
      <c r="D6" s="333"/>
      <c r="E6" s="76"/>
      <c r="F6" s="76"/>
      <c r="J6" s="1"/>
      <c r="K6" s="1026"/>
      <c r="L6" s="1026"/>
      <c r="M6" s="1026"/>
      <c r="N6" s="1026"/>
      <c r="O6" s="1027"/>
      <c r="P6" s="1027"/>
      <c r="Q6" s="1027"/>
      <c r="R6" s="1027"/>
      <c r="S6" s="1027"/>
      <c r="T6" s="1027"/>
      <c r="U6" s="327" t="s">
        <v>216</v>
      </c>
      <c r="AB6" s="623"/>
      <c r="AC6" s="339"/>
      <c r="AD6" s="76"/>
      <c r="AE6" s="76"/>
      <c r="AF6" s="76"/>
      <c r="AG6" s="76"/>
      <c r="AH6" s="76"/>
      <c r="AI6" s="76"/>
      <c r="AJ6" s="76"/>
      <c r="AK6" s="76"/>
      <c r="AL6" s="76"/>
      <c r="AM6" s="76"/>
      <c r="AN6" s="623"/>
      <c r="AO6" s="339"/>
      <c r="AP6" s="323"/>
      <c r="AQ6" s="323"/>
      <c r="AR6" s="339"/>
      <c r="AS6" s="323"/>
      <c r="AT6" s="339"/>
      <c r="AU6" s="323"/>
      <c r="AV6" s="339"/>
      <c r="BZ6" s="1020"/>
    </row>
    <row r="7" spans="1:78" ht="16.2" hidden="1" customHeight="1">
      <c r="A7" s="115"/>
      <c r="B7" s="115"/>
      <c r="C7" s="115"/>
      <c r="D7" s="333"/>
      <c r="E7" s="76"/>
      <c r="F7" s="76"/>
      <c r="R7" s="336"/>
      <c r="AB7" s="623"/>
      <c r="AC7" s="339"/>
      <c r="AD7" s="76"/>
      <c r="AE7" s="76"/>
      <c r="AF7" s="76"/>
      <c r="AG7" s="76"/>
      <c r="AH7" s="76"/>
      <c r="AI7" s="76"/>
      <c r="AJ7" s="76"/>
      <c r="AK7" s="76"/>
      <c r="AL7" s="76"/>
      <c r="AM7" s="76"/>
      <c r="AN7" s="623"/>
      <c r="AO7" s="339"/>
      <c r="AP7" s="323"/>
      <c r="AQ7" s="323"/>
      <c r="AR7" s="339"/>
      <c r="AS7" s="323"/>
      <c r="AT7" s="339"/>
      <c r="AU7" s="323"/>
      <c r="AV7" s="339"/>
    </row>
    <row r="8" spans="1:78" ht="22.95" customHeight="1">
      <c r="A8" s="115"/>
      <c r="B8" s="115"/>
      <c r="C8" s="115"/>
      <c r="D8" s="333"/>
      <c r="E8" s="76"/>
      <c r="F8" s="76"/>
      <c r="G8" s="315"/>
      <c r="H8" s="67"/>
      <c r="I8" s="68"/>
      <c r="J8" s="328" t="s">
        <v>217</v>
      </c>
      <c r="K8" s="457">
        <f t="shared" ref="K8:T8" si="0">SUM(AD12:AD32)</f>
        <v>0</v>
      </c>
      <c r="L8" s="185">
        <f t="shared" si="0"/>
        <v>0</v>
      </c>
      <c r="M8" s="185">
        <f t="shared" si="0"/>
        <v>0</v>
      </c>
      <c r="N8" s="185">
        <f t="shared" si="0"/>
        <v>0</v>
      </c>
      <c r="O8" s="185">
        <f t="shared" si="0"/>
        <v>0</v>
      </c>
      <c r="P8" s="185">
        <f t="shared" si="0"/>
        <v>0</v>
      </c>
      <c r="Q8" s="185">
        <f t="shared" si="0"/>
        <v>0</v>
      </c>
      <c r="R8" s="185">
        <f t="shared" si="0"/>
        <v>0</v>
      </c>
      <c r="S8" s="185">
        <f t="shared" si="0"/>
        <v>0</v>
      </c>
      <c r="T8" s="185">
        <f t="shared" si="0"/>
        <v>0</v>
      </c>
      <c r="U8" s="466">
        <f>SUM(K8:T8)</f>
        <v>0</v>
      </c>
      <c r="V8" s="73"/>
      <c r="Y8" s="276" t="s">
        <v>172</v>
      </c>
      <c r="Z8" s="290">
        <f>SUM(Z12:Z201)</f>
        <v>0</v>
      </c>
      <c r="AB8" s="623"/>
      <c r="AC8" s="339">
        <f>SUM(AC12:AC32)</f>
        <v>0</v>
      </c>
      <c r="AD8" s="76"/>
      <c r="AE8" s="76"/>
      <c r="AF8" s="76"/>
      <c r="AG8" s="76"/>
      <c r="AH8" s="76"/>
      <c r="AI8" s="76"/>
      <c r="AJ8" s="76"/>
      <c r="AK8" s="76"/>
      <c r="AL8" s="76"/>
      <c r="AM8" s="76"/>
      <c r="AN8" s="623"/>
      <c r="AO8" s="678">
        <f>SUM(SUMPRODUCT($AO$11:$AO$314,N11:N314)+SUMPRODUCT($AO$11:$AO$314,O11:O314)+SUMPRODUCT($AO$11:$AO$314,Q11:Q314)+SUMPRODUCT($AO$11:$AO$314,R11:R314)+SUMPRODUCT($AO$11:$AO$314,P11:P314)+SUMPRODUCT($AO$11:$AO$314,S11:S314)+SUMPRODUCT($AO$11:$AO$314,T11:T314)+SUMPRODUCT($AO$11:$AO$314,L11:L314)+SUMPRODUCT($AO$11:$AO$314,K11:K314)+SUMPRODUCT($AO$11:$AO$314,M11:M314))</f>
        <v>0</v>
      </c>
      <c r="AP8" s="678"/>
      <c r="AQ8" s="678">
        <f>SUM(SUMPRODUCT(AQ11:AQ314,$P$11:$P$314)+SUMPRODUCT(AQ11:AQ314,$Q$11:$Q$314)+SUMPRODUCT(AQ11:AQ314,$S$11:$S$314)+SUMPRODUCT(AQ11:AQ314,$T$11:$T$314)+SUMPRODUCT(AQ11:AQ314,$R$11:$R$314)+SUMPRODUCT(AQ11:AQ314,$L$11:$L$314)+SUMPRODUCT(AQ11:AQ314,$K$11:$K$314)+SUMPRODUCT(AQ11:AQ314,$N$11:$N$314)+SUMPRODUCT(AQ11:AQ314,$M$11:$M$314)+SUMPRODUCT(AQ11:AQ314,$O$11:$O$314))</f>
        <v>0</v>
      </c>
      <c r="AR8" s="678">
        <f t="shared" ref="AR8:AV8" si="1">SUM(SUMPRODUCT(AR11:AR314,$P$11:$P$314)+SUMPRODUCT(AR11:AR314,$Q$11:$Q$314)+SUMPRODUCT(AR11:AR314,$S$11:$S$314)+SUMPRODUCT(AR11:AR314,$T$11:$T$314)+SUMPRODUCT(AR11:AR314,$R$11:$R$314)+SUMPRODUCT(AR11:AR314,$L$11:$L$314)+SUMPRODUCT(AR11:AR314,$K$11:$K$314)+SUMPRODUCT(AR11:AR314,$N$11:$N$314)+SUMPRODUCT(AR11:AR314,$M$11:$M$314)+SUMPRODUCT(AR11:AR314,$O$11:$O$314))</f>
        <v>0</v>
      </c>
      <c r="AS8" s="678">
        <f t="shared" si="1"/>
        <v>0</v>
      </c>
      <c r="AT8" s="678">
        <f t="shared" si="1"/>
        <v>0</v>
      </c>
      <c r="AU8" s="678">
        <f t="shared" si="1"/>
        <v>0</v>
      </c>
      <c r="AV8" s="678">
        <f t="shared" si="1"/>
        <v>0</v>
      </c>
      <c r="AX8" s="1">
        <f t="shared" ref="AX8:BE8" si="2">SUM(AX12:AX67)</f>
        <v>0</v>
      </c>
      <c r="AY8" s="1">
        <f>SUM(AY12:AY67)</f>
        <v>0</v>
      </c>
      <c r="AZ8" s="1">
        <f t="shared" si="2"/>
        <v>0</v>
      </c>
      <c r="BA8" s="1">
        <f t="shared" si="2"/>
        <v>0</v>
      </c>
      <c r="BB8" s="1">
        <f t="shared" si="2"/>
        <v>0</v>
      </c>
      <c r="BC8" s="1">
        <f t="shared" si="2"/>
        <v>0</v>
      </c>
      <c r="BD8" s="1">
        <f t="shared" si="2"/>
        <v>0</v>
      </c>
      <c r="BE8" s="1">
        <f t="shared" si="2"/>
        <v>0</v>
      </c>
      <c r="BF8" s="1"/>
      <c r="BG8" s="1">
        <f>SUM(BG12:BG67)</f>
        <v>0</v>
      </c>
      <c r="BH8" s="1">
        <f>SUM(BH12:BH67)</f>
        <v>0</v>
      </c>
      <c r="BI8" s="1"/>
      <c r="BJ8" s="1">
        <f t="shared" ref="BJ8:BY8" si="3">SUM(BJ12:BJ67)</f>
        <v>0</v>
      </c>
      <c r="BK8" s="1">
        <f t="shared" si="3"/>
        <v>0</v>
      </c>
      <c r="BL8" s="1">
        <f t="shared" si="3"/>
        <v>0</v>
      </c>
      <c r="BM8" s="1">
        <f t="shared" si="3"/>
        <v>0</v>
      </c>
      <c r="BN8" s="1">
        <f t="shared" si="3"/>
        <v>0</v>
      </c>
      <c r="BO8" s="1">
        <f t="shared" si="3"/>
        <v>0</v>
      </c>
      <c r="BP8" s="1">
        <f t="shared" si="3"/>
        <v>0</v>
      </c>
      <c r="BQ8" s="1">
        <f t="shared" si="3"/>
        <v>0</v>
      </c>
      <c r="BR8" s="1">
        <f t="shared" si="3"/>
        <v>0</v>
      </c>
      <c r="BS8" s="1">
        <f t="shared" si="3"/>
        <v>0</v>
      </c>
      <c r="BT8" s="1">
        <f t="shared" si="3"/>
        <v>0</v>
      </c>
      <c r="BU8" s="1">
        <f t="shared" si="3"/>
        <v>0</v>
      </c>
      <c r="BV8" s="1">
        <f t="shared" si="3"/>
        <v>0</v>
      </c>
      <c r="BW8" s="1">
        <f t="shared" si="3"/>
        <v>0</v>
      </c>
      <c r="BX8" s="1">
        <f t="shared" si="3"/>
        <v>0</v>
      </c>
      <c r="BY8" s="1">
        <f t="shared" si="3"/>
        <v>0</v>
      </c>
    </row>
    <row r="9" spans="1:78" s="79" customFormat="1" ht="65.7" customHeight="1">
      <c r="B9" s="545" t="s">
        <v>185</v>
      </c>
      <c r="C9" s="543"/>
      <c r="D9" s="513" t="s">
        <v>57</v>
      </c>
      <c r="E9" s="694" t="s">
        <v>707</v>
      </c>
      <c r="F9" s="513" t="s">
        <v>213</v>
      </c>
      <c r="G9" s="513" t="s">
        <v>209</v>
      </c>
      <c r="H9" s="513" t="s">
        <v>214</v>
      </c>
      <c r="I9" s="516" t="s">
        <v>211</v>
      </c>
      <c r="J9" s="518" t="s">
        <v>212</v>
      </c>
      <c r="K9" s="519" t="s">
        <v>666</v>
      </c>
      <c r="L9" s="520" t="s">
        <v>632</v>
      </c>
      <c r="M9" s="521" t="s">
        <v>667</v>
      </c>
      <c r="N9" s="522" t="s">
        <v>668</v>
      </c>
      <c r="O9" s="523" t="s">
        <v>669</v>
      </c>
      <c r="P9" s="524" t="s">
        <v>747</v>
      </c>
      <c r="Q9" s="525" t="s">
        <v>670</v>
      </c>
      <c r="R9" s="526" t="s">
        <v>671</v>
      </c>
      <c r="S9" s="527" t="s">
        <v>519</v>
      </c>
      <c r="T9" s="528" t="s">
        <v>520</v>
      </c>
      <c r="U9" s="542" t="s">
        <v>11</v>
      </c>
      <c r="V9" s="585" t="s">
        <v>13</v>
      </c>
      <c r="W9" s="587" t="s">
        <v>185</v>
      </c>
      <c r="Y9" s="687" t="s">
        <v>173</v>
      </c>
      <c r="Z9" s="687" t="s">
        <v>174</v>
      </c>
      <c r="AB9" s="624" t="s">
        <v>5</v>
      </c>
      <c r="AC9" s="634" t="s">
        <v>6</v>
      </c>
      <c r="AD9" s="513" t="s">
        <v>2</v>
      </c>
      <c r="AE9" s="513" t="s">
        <v>632</v>
      </c>
      <c r="AF9" s="513" t="s">
        <v>9</v>
      </c>
      <c r="AG9" s="513" t="s">
        <v>633</v>
      </c>
      <c r="AH9" s="513" t="s">
        <v>634</v>
      </c>
      <c r="AI9" s="513" t="s">
        <v>18</v>
      </c>
      <c r="AJ9" s="513" t="s">
        <v>150</v>
      </c>
      <c r="AK9" s="513" t="s">
        <v>151</v>
      </c>
      <c r="AL9" s="513" t="s">
        <v>128</v>
      </c>
      <c r="AM9" s="513" t="s">
        <v>521</v>
      </c>
      <c r="AN9" s="624" t="s">
        <v>171</v>
      </c>
      <c r="AO9" s="515" t="s">
        <v>202</v>
      </c>
      <c r="AP9" s="514" t="s">
        <v>203</v>
      </c>
      <c r="AQ9" s="514" t="s">
        <v>224</v>
      </c>
      <c r="AR9" s="515" t="s">
        <v>225</v>
      </c>
      <c r="AS9" s="514" t="s">
        <v>226</v>
      </c>
      <c r="AT9" s="515" t="s">
        <v>227</v>
      </c>
      <c r="AU9" s="514" t="s">
        <v>228</v>
      </c>
      <c r="AV9" s="515" t="s">
        <v>1405</v>
      </c>
      <c r="AX9" s="675" t="s">
        <v>686</v>
      </c>
      <c r="AY9" s="675" t="s">
        <v>687</v>
      </c>
      <c r="AZ9" s="675" t="s">
        <v>207</v>
      </c>
      <c r="BA9" s="675" t="s">
        <v>58</v>
      </c>
      <c r="BB9" s="675" t="s">
        <v>168</v>
      </c>
      <c r="BC9" s="675" t="s">
        <v>186</v>
      </c>
      <c r="BD9" s="675" t="s">
        <v>688</v>
      </c>
      <c r="BE9" s="675" t="s">
        <v>689</v>
      </c>
      <c r="BF9" s="300"/>
      <c r="BG9" s="675" t="s">
        <v>676</v>
      </c>
      <c r="BH9" s="675" t="s">
        <v>677</v>
      </c>
      <c r="BI9" s="300"/>
      <c r="BJ9" s="675" t="s">
        <v>192</v>
      </c>
      <c r="BK9" s="675" t="s">
        <v>691</v>
      </c>
      <c r="BL9" s="675" t="s">
        <v>692</v>
      </c>
      <c r="BM9" s="675" t="s">
        <v>193</v>
      </c>
      <c r="BN9" s="675" t="s">
        <v>693</v>
      </c>
      <c r="BO9" s="675" t="s">
        <v>196</v>
      </c>
      <c r="BP9" s="675" t="s">
        <v>195</v>
      </c>
      <c r="BQ9" s="675" t="s">
        <v>694</v>
      </c>
      <c r="BR9" s="675" t="s">
        <v>695</v>
      </c>
      <c r="BS9" s="675" t="s">
        <v>194</v>
      </c>
      <c r="BT9" s="675" t="s">
        <v>696</v>
      </c>
      <c r="BU9" s="675" t="s">
        <v>697</v>
      </c>
      <c r="BV9" s="676" t="s">
        <v>698</v>
      </c>
      <c r="BW9" s="676" t="s">
        <v>699</v>
      </c>
      <c r="BX9" s="676" t="s">
        <v>706</v>
      </c>
      <c r="BY9" s="675" t="s">
        <v>689</v>
      </c>
    </row>
    <row r="10" spans="1:78" s="343" customFormat="1" ht="30" hidden="1" customHeight="1">
      <c r="D10" s="345"/>
      <c r="E10" s="398"/>
      <c r="F10" s="345"/>
      <c r="G10" s="345"/>
      <c r="H10" s="345"/>
      <c r="I10" s="348"/>
      <c r="J10" s="349"/>
      <c r="K10" s="350" t="s">
        <v>229</v>
      </c>
      <c r="L10" s="350" t="s">
        <v>234</v>
      </c>
      <c r="M10" s="351" t="s">
        <v>230</v>
      </c>
      <c r="N10" s="351" t="s">
        <v>232</v>
      </c>
      <c r="O10" s="351" t="s">
        <v>231</v>
      </c>
      <c r="P10" s="351" t="s">
        <v>233</v>
      </c>
      <c r="Q10" s="352" t="s">
        <v>235</v>
      </c>
      <c r="R10" s="426" t="s">
        <v>263</v>
      </c>
      <c r="S10" s="426" t="s">
        <v>262</v>
      </c>
      <c r="T10" s="426" t="s">
        <v>537</v>
      </c>
      <c r="U10" s="341"/>
      <c r="V10" s="341"/>
      <c r="W10" s="342"/>
      <c r="Y10" s="344"/>
      <c r="Z10" s="344"/>
      <c r="AB10" s="625"/>
      <c r="AC10" s="635"/>
      <c r="AD10" s="345"/>
      <c r="AE10" s="345"/>
      <c r="AF10" s="345"/>
      <c r="AG10" s="345"/>
      <c r="AH10" s="345"/>
      <c r="AI10" s="345"/>
      <c r="AJ10" s="345"/>
      <c r="AK10" s="345"/>
      <c r="AL10" s="345"/>
      <c r="AM10" s="345"/>
      <c r="AN10" s="625"/>
      <c r="AO10" s="940"/>
      <c r="AP10" s="940"/>
      <c r="AQ10" s="940"/>
      <c r="AR10" s="940"/>
      <c r="AS10" s="940"/>
      <c r="AT10" s="940"/>
      <c r="AU10" s="940"/>
      <c r="AV10" s="941"/>
      <c r="AX10" s="529"/>
      <c r="AY10" s="529"/>
      <c r="AZ10" s="529"/>
      <c r="BA10" s="529"/>
      <c r="BB10" s="529"/>
      <c r="BC10" s="529"/>
      <c r="BD10" s="529"/>
      <c r="BE10" s="529"/>
      <c r="BF10" s="529"/>
      <c r="BG10" s="529"/>
      <c r="BH10" s="529"/>
      <c r="BI10" s="529"/>
      <c r="BJ10" s="529"/>
      <c r="BK10" s="529"/>
      <c r="BL10" s="529"/>
      <c r="BM10" s="529"/>
      <c r="BN10" s="529"/>
      <c r="BO10" s="529"/>
      <c r="BP10" s="529"/>
      <c r="BQ10" s="529"/>
      <c r="BR10" s="529"/>
      <c r="BS10" s="529"/>
      <c r="BT10" s="529"/>
      <c r="BU10" s="529"/>
      <c r="BV10" s="529"/>
      <c r="BW10" s="529"/>
      <c r="BX10" s="529"/>
      <c r="BY10" s="529"/>
    </row>
    <row r="11" spans="1:78" s="56" customFormat="1" ht="34.200000000000003" customHeight="1">
      <c r="D11" s="334"/>
      <c r="E11" s="158"/>
      <c r="G11" s="319"/>
      <c r="I11" s="320"/>
      <c r="J11" s="751" t="s">
        <v>205</v>
      </c>
      <c r="M11" s="75"/>
      <c r="N11" s="75"/>
      <c r="O11" s="75"/>
      <c r="P11" s="75"/>
      <c r="Q11" s="75"/>
      <c r="R11" s="75"/>
      <c r="S11" s="75"/>
      <c r="T11" s="75"/>
      <c r="U11" s="87"/>
      <c r="V11" s="88"/>
      <c r="W11" s="1"/>
      <c r="X11" s="1"/>
      <c r="AB11" s="631"/>
      <c r="AC11" s="637"/>
      <c r="AD11" s="158"/>
      <c r="AE11" s="158"/>
      <c r="AF11" s="158"/>
      <c r="AG11" s="158"/>
      <c r="AH11" s="158"/>
      <c r="AI11" s="158"/>
      <c r="AN11" s="693"/>
      <c r="AO11" s="338"/>
      <c r="AP11" s="322"/>
      <c r="AQ11" s="322"/>
      <c r="AR11" s="338"/>
      <c r="AS11" s="322"/>
      <c r="AT11" s="338"/>
      <c r="AU11" s="322"/>
      <c r="AV11" s="338"/>
      <c r="AY11" s="1019"/>
      <c r="AZ11" s="1019"/>
      <c r="BA11" s="1019"/>
      <c r="BB11" s="1019"/>
      <c r="BC11" s="1019"/>
      <c r="BD11" s="1019"/>
      <c r="BE11" s="1019"/>
      <c r="BF11" s="1019"/>
      <c r="BG11" s="1019"/>
      <c r="BH11" s="1019"/>
      <c r="BI11" s="1019"/>
    </row>
    <row r="12" spans="1:78" s="1" customFormat="1" ht="73.2" customHeight="1">
      <c r="A12" s="56"/>
      <c r="B12" s="938" t="s">
        <v>185</v>
      </c>
      <c r="C12" s="546"/>
      <c r="D12" s="410" t="s">
        <v>1182</v>
      </c>
      <c r="E12" s="729"/>
      <c r="F12" s="730" t="s">
        <v>687</v>
      </c>
      <c r="G12" s="731" t="s">
        <v>691</v>
      </c>
      <c r="H12" s="732">
        <v>12</v>
      </c>
      <c r="I12" s="733" t="s">
        <v>1404</v>
      </c>
      <c r="J12" s="502">
        <v>55.211520000000007</v>
      </c>
      <c r="K12" s="394"/>
      <c r="L12" s="394"/>
      <c r="M12" s="735"/>
      <c r="N12" s="735"/>
      <c r="O12" s="735"/>
      <c r="P12" s="735"/>
      <c r="Q12" s="735"/>
      <c r="R12" s="735"/>
      <c r="S12" s="735"/>
      <c r="T12" s="735"/>
      <c r="U12" s="736">
        <f t="shared" ref="U12:U32" si="4">J12*K12+J12*M12+J12*N12+J12*O12+J12*P12+J12*Q12+J12*R12+J12*S12+J12*T12+J12*L12</f>
        <v>0</v>
      </c>
      <c r="V12" s="737" t="str">
        <f t="shared" ref="V12:V32" si="5">IF(SUM(K12:R12)&gt;0,"Yes","No")</f>
        <v>No</v>
      </c>
      <c r="W12" s="403" t="str">
        <f t="shared" ref="W12:W32" si="6">IF(B12="New","Yes","No")</f>
        <v>Yes</v>
      </c>
      <c r="Y12" s="390">
        <v>1</v>
      </c>
      <c r="Z12" s="391">
        <f t="shared" ref="Z12:Z32" si="7">Y12*K12+Y12*M12+Y12*N12+Y12*O12+Y12*P12+Y12*L12+Y12*Q12+Y12*R12+Y12*S12+Y12*T12</f>
        <v>0</v>
      </c>
      <c r="AB12" s="691">
        <v>1</v>
      </c>
      <c r="AC12" s="692">
        <f t="shared" ref="AC12:AC32" si="8">SUM(K12:T12)*AB12</f>
        <v>0</v>
      </c>
      <c r="AD12" s="462">
        <f>H12*K12</f>
        <v>0</v>
      </c>
      <c r="AE12" s="462">
        <f>H12*L12</f>
        <v>0</v>
      </c>
      <c r="AF12" s="462">
        <f>H12*M12</f>
        <v>0</v>
      </c>
      <c r="AG12" s="462">
        <f>H12*N12</f>
        <v>0</v>
      </c>
      <c r="AH12" s="462">
        <f>H12*O12</f>
        <v>0</v>
      </c>
      <c r="AI12" s="462">
        <f>H12*P12</f>
        <v>0</v>
      </c>
      <c r="AJ12" s="462">
        <f>H12*Q12</f>
        <v>0</v>
      </c>
      <c r="AK12" s="462">
        <f>H12*R12</f>
        <v>0</v>
      </c>
      <c r="AL12" s="462">
        <f>H12*S12</f>
        <v>0</v>
      </c>
      <c r="AM12" s="462">
        <f>H12*T12</f>
        <v>0</v>
      </c>
      <c r="AN12" s="691">
        <v>1</v>
      </c>
      <c r="AO12" s="463">
        <v>12</v>
      </c>
      <c r="AP12" s="464"/>
      <c r="AQ12" s="464">
        <v>7</v>
      </c>
      <c r="AR12" s="463">
        <v>5</v>
      </c>
      <c r="AS12" s="464"/>
      <c r="AT12" s="463"/>
      <c r="AU12" s="464"/>
      <c r="AV12" s="463"/>
      <c r="AX12" s="1">
        <f t="shared" ref="AX12:AX32" si="9">IF(F12="XS",IF(SUM(K12:T12)&gt;0,SUM(K12:T12),0),0)*H12</f>
        <v>0</v>
      </c>
      <c r="AY12" s="1">
        <f t="shared" ref="AY12:AY32" si="10">IF(F12="S",IF(SUM(K12:T12)&gt;0,SUM(K12:T12),0),0)*H12</f>
        <v>0</v>
      </c>
      <c r="AZ12" s="1">
        <f t="shared" ref="AZ12:AZ32" si="11">IF(F12="M",IF(SUM(K12:T12)&gt;0,SUM(K12:T12),0),0)*H12</f>
        <v>0</v>
      </c>
      <c r="BA12" s="1">
        <f t="shared" ref="BA12:BA32" si="12">IF(F12="L",IF(SUM(K12:T12)&gt;0,SUM(K12:T12),0),0)*H12</f>
        <v>0</v>
      </c>
      <c r="BB12" s="1">
        <f t="shared" ref="BB12:BB32" si="13">IF(F12="XL",IF(SUM(K12:T12)&gt;0,SUM(K12:T12),0),0)*H12</f>
        <v>0</v>
      </c>
      <c r="BC12" s="1">
        <f t="shared" ref="BC12:BC32" si="14">IF(F12="2XL",IF(SUM(K12:T12)&gt;0,SUM(K12:T12),0),0)*H12</f>
        <v>0</v>
      </c>
      <c r="BD12" s="1">
        <f t="shared" ref="BD12:BD32" si="15">IF(F12="3XL",IF(SUM(K12:T12)&gt;0,SUM(K12:T12),0),0)*H12</f>
        <v>0</v>
      </c>
      <c r="BE12" s="1">
        <f t="shared" ref="BE12:BE32" si="16">IF(F12="various",IF(SUM(K12:T12)&gt;0,SUM(K12:T12),0),0)*H12</f>
        <v>0</v>
      </c>
      <c r="BG12" s="56">
        <f t="shared" ref="BG12:BG32" si="17">IF(E12="",IF(SUM(K12:T12)&gt;0,SUM(K12:T12),0),0)*H12</f>
        <v>0</v>
      </c>
      <c r="BH12" s="56">
        <f t="shared" ref="BH12:BH32" si="18">IF(E12="Dual tex.",IF(SUM(K12:T12)&gt;0,SUM(K12:T12),0),0)*H12</f>
        <v>0</v>
      </c>
      <c r="BI12" s="56"/>
      <c r="BJ12" s="1">
        <f t="shared" ref="BJ12:BJ32" si="19">IF(G12="sloper",IF(SUM(K12:T12)&gt;0,SUM(K12:T12),0),0)*H12</f>
        <v>0</v>
      </c>
      <c r="BK12" s="1">
        <f t="shared" ref="BK12:BK32" si="20">IF(G12="footholds",IF(SUM(K12:T12)&gt;0,SUM(K12:T12),0),0)*H12</f>
        <v>0</v>
      </c>
      <c r="BL12" s="1">
        <f t="shared" ref="BL12:BL32" si="21">IF(G12="micros",IF(SUM(K12:T12)&gt;0,SUM(K12:T12),0),0)*H12</f>
        <v>0</v>
      </c>
      <c r="BM12" s="1">
        <f t="shared" ref="BM12:BM32" si="22">IF(G12="jug",IF(SUM(K12:T12)&gt;0,SUM(K12:T12),0),0)*H12</f>
        <v>0</v>
      </c>
      <c r="BN12" s="1">
        <f t="shared" ref="BN12:BN32" si="23">IF(G12="ledge",IF(SUM(K12:T12)&gt;0,SUM(K12:T12),0),0)*H12</f>
        <v>0</v>
      </c>
      <c r="BO12" s="1">
        <f t="shared" ref="BO12:BO32" si="24">IF(G12="edge",IF(SUM(K12:T12)&gt;0,SUM(K12:T12),0),0)*H12</f>
        <v>0</v>
      </c>
      <c r="BP12" s="1">
        <f t="shared" ref="BP12:BP32" si="25">IF(G12="crimp",IF(SUM(K12:T12)&gt;0,SUM(K12:T12),0),0)*H12</f>
        <v>0</v>
      </c>
      <c r="BQ12" s="1">
        <f t="shared" ref="BQ12:BQ32" si="26">IF(G12="incut",IF(SUM(K12:T12)&gt;0,SUM(K12:T12),0),0)*H12</f>
        <v>0</v>
      </c>
      <c r="BR12" s="1">
        <f t="shared" ref="BR12:BR32" si="27">IF(G12="dish",IF(SUM(K12:T12)&gt;0,SUM(K12:T12),0),0)*H12</f>
        <v>0</v>
      </c>
      <c r="BS12" s="1">
        <f t="shared" ref="BS12:BS32" si="28">IF(G12="pinch",IF(SUM(K12:T12)&gt;0,SUM(K12:T12),0),0)*H12</f>
        <v>0</v>
      </c>
      <c r="BT12" s="1">
        <f t="shared" ref="BT12:BT32" si="29">IF(G12="pocket",IF(SUM(K12:T12)&gt;0,SUM(K12:T12),0),0)*H12</f>
        <v>0</v>
      </c>
      <c r="BU12" s="1">
        <f t="shared" ref="BU12:BU32" si="30">IF(G12="insert",IF(SUM(K12:T12)&gt;0,SUM(K12:T12),0),0)*H12</f>
        <v>0</v>
      </c>
      <c r="BV12" s="1">
        <f t="shared" ref="BV12:BV32" si="31">IF(G12="feature",IF(SUM(K12:T12)&gt;0,SUM(K12:T12),0),0)*H12</f>
        <v>0</v>
      </c>
      <c r="BW12" s="1">
        <f t="shared" ref="BW12:BW32" si="32">IF(G12="scoop",IF(SUM(K12:T12)&gt;0,SUM(K12:T12),0),0)*H12</f>
        <v>0</v>
      </c>
      <c r="BX12" s="1">
        <f t="shared" ref="BX12:BX32" si="33">IF(G12="positive",IF(SUM(K12:T12)&gt;0,SUM(K12:T12),0),0)*H12</f>
        <v>0</v>
      </c>
      <c r="BY12" s="1">
        <f t="shared" ref="BY12:BY32" si="34">IF(G12="various",IF(SUM(K12:T12)&gt;0,SUM(K12:T12),0),0)*H12</f>
        <v>0</v>
      </c>
    </row>
    <row r="13" spans="1:78" s="1" customFormat="1" ht="73.5" customHeight="1">
      <c r="A13" s="56"/>
      <c r="B13" s="749" t="s">
        <v>185</v>
      </c>
      <c r="C13" s="56"/>
      <c r="D13" s="334" t="s">
        <v>1183</v>
      </c>
      <c r="E13" s="685"/>
      <c r="F13" s="478" t="s">
        <v>207</v>
      </c>
      <c r="G13" s="480" t="s">
        <v>192</v>
      </c>
      <c r="H13" s="477">
        <v>10</v>
      </c>
      <c r="I13" s="481" t="s">
        <v>1404</v>
      </c>
      <c r="J13" s="503">
        <v>65.694720000000004</v>
      </c>
      <c r="K13" s="35"/>
      <c r="L13" s="35"/>
      <c r="M13" s="35"/>
      <c r="N13" s="35"/>
      <c r="O13" s="35"/>
      <c r="P13" s="35"/>
      <c r="Q13" s="35"/>
      <c r="R13" s="35"/>
      <c r="S13" s="459"/>
      <c r="T13" s="459"/>
      <c r="U13" s="198">
        <f t="shared" si="4"/>
        <v>0</v>
      </c>
      <c r="V13" s="141" t="str">
        <f t="shared" si="5"/>
        <v>No</v>
      </c>
      <c r="W13" s="552" t="str">
        <f t="shared" si="6"/>
        <v>Yes</v>
      </c>
      <c r="Y13" s="390">
        <v>1</v>
      </c>
      <c r="Z13" s="391">
        <f t="shared" si="7"/>
        <v>0</v>
      </c>
      <c r="AB13" s="691">
        <v>1.8</v>
      </c>
      <c r="AC13" s="692">
        <f t="shared" si="8"/>
        <v>0</v>
      </c>
      <c r="AD13" s="462">
        <f t="shared" ref="AD13:AD32" si="35">H13*K13</f>
        <v>0</v>
      </c>
      <c r="AE13" s="462">
        <f t="shared" ref="AE13:AE32" si="36">H13*L13</f>
        <v>0</v>
      </c>
      <c r="AF13" s="462">
        <f t="shared" ref="AF13:AF32" si="37">H13*M13</f>
        <v>0</v>
      </c>
      <c r="AG13" s="462">
        <f t="shared" ref="AG13:AG32" si="38">H13*N13</f>
        <v>0</v>
      </c>
      <c r="AH13" s="462">
        <f t="shared" ref="AH13:AH32" si="39">H13*O13</f>
        <v>0</v>
      </c>
      <c r="AI13" s="462">
        <f t="shared" ref="AI13:AI32" si="40">H13*P13</f>
        <v>0</v>
      </c>
      <c r="AJ13" s="462">
        <f t="shared" ref="AJ13:AJ32" si="41">H13*Q13</f>
        <v>0</v>
      </c>
      <c r="AK13" s="462">
        <f t="shared" ref="AK13:AK32" si="42">H13*R13</f>
        <v>0</v>
      </c>
      <c r="AL13" s="462">
        <f t="shared" ref="AL13:AL32" si="43">H13*S13</f>
        <v>0</v>
      </c>
      <c r="AM13" s="462">
        <f t="shared" ref="AM13:AM32" si="44">H13*T13</f>
        <v>0</v>
      </c>
      <c r="AN13" s="691">
        <v>1</v>
      </c>
      <c r="AO13" s="463">
        <v>10</v>
      </c>
      <c r="AP13" s="464"/>
      <c r="AQ13" s="464"/>
      <c r="AR13" s="463">
        <v>6</v>
      </c>
      <c r="AS13" s="464">
        <v>4</v>
      </c>
      <c r="AT13" s="463"/>
      <c r="AU13" s="464"/>
      <c r="AV13" s="463"/>
      <c r="AX13" s="1">
        <f t="shared" si="9"/>
        <v>0</v>
      </c>
      <c r="AY13" s="1">
        <f t="shared" si="10"/>
        <v>0</v>
      </c>
      <c r="AZ13" s="1">
        <f t="shared" si="11"/>
        <v>0</v>
      </c>
      <c r="BA13" s="1">
        <f t="shared" si="12"/>
        <v>0</v>
      </c>
      <c r="BB13" s="1">
        <f t="shared" si="13"/>
        <v>0</v>
      </c>
      <c r="BC13" s="1">
        <f t="shared" si="14"/>
        <v>0</v>
      </c>
      <c r="BD13" s="1">
        <f t="shared" si="15"/>
        <v>0</v>
      </c>
      <c r="BE13" s="1">
        <f t="shared" si="16"/>
        <v>0</v>
      </c>
      <c r="BG13" s="56">
        <f t="shared" si="17"/>
        <v>0</v>
      </c>
      <c r="BH13" s="56">
        <f t="shared" si="18"/>
        <v>0</v>
      </c>
      <c r="BI13" s="56"/>
      <c r="BJ13" s="1">
        <f t="shared" si="19"/>
        <v>0</v>
      </c>
      <c r="BK13" s="1">
        <f t="shared" si="20"/>
        <v>0</v>
      </c>
      <c r="BL13" s="1">
        <f t="shared" si="21"/>
        <v>0</v>
      </c>
      <c r="BM13" s="1">
        <f t="shared" si="22"/>
        <v>0</v>
      </c>
      <c r="BN13" s="1">
        <f t="shared" si="23"/>
        <v>0</v>
      </c>
      <c r="BO13" s="1">
        <f t="shared" si="24"/>
        <v>0</v>
      </c>
      <c r="BP13" s="1">
        <f t="shared" si="25"/>
        <v>0</v>
      </c>
      <c r="BQ13" s="1">
        <f t="shared" si="26"/>
        <v>0</v>
      </c>
      <c r="BR13" s="1">
        <f t="shared" si="27"/>
        <v>0</v>
      </c>
      <c r="BS13" s="1">
        <f t="shared" si="28"/>
        <v>0</v>
      </c>
      <c r="BT13" s="1">
        <f t="shared" si="29"/>
        <v>0</v>
      </c>
      <c r="BU13" s="1">
        <f t="shared" si="30"/>
        <v>0</v>
      </c>
      <c r="BV13" s="1">
        <f t="shared" si="31"/>
        <v>0</v>
      </c>
      <c r="BW13" s="1">
        <f t="shared" si="32"/>
        <v>0</v>
      </c>
      <c r="BX13" s="1">
        <f t="shared" si="33"/>
        <v>0</v>
      </c>
      <c r="BY13" s="1">
        <f t="shared" si="34"/>
        <v>0</v>
      </c>
    </row>
    <row r="14" spans="1:78" s="1" customFormat="1" ht="73.5" customHeight="1">
      <c r="A14" s="56"/>
      <c r="B14" s="749" t="s">
        <v>185</v>
      </c>
      <c r="C14" s="56"/>
      <c r="D14" s="411" t="s">
        <v>1184</v>
      </c>
      <c r="E14" s="684"/>
      <c r="F14" s="473" t="s">
        <v>58</v>
      </c>
      <c r="G14" s="475" t="s">
        <v>192</v>
      </c>
      <c r="H14" s="472">
        <v>6</v>
      </c>
      <c r="I14" s="482" t="s">
        <v>1404</v>
      </c>
      <c r="J14" s="504">
        <v>68.344639999999998</v>
      </c>
      <c r="K14" s="324"/>
      <c r="L14" s="324"/>
      <c r="M14" s="324"/>
      <c r="N14" s="324"/>
      <c r="O14" s="324"/>
      <c r="P14" s="324"/>
      <c r="Q14" s="324"/>
      <c r="R14" s="324"/>
      <c r="S14" s="324"/>
      <c r="T14" s="458"/>
      <c r="U14" s="416">
        <f t="shared" si="4"/>
        <v>0</v>
      </c>
      <c r="V14" s="738" t="str">
        <f t="shared" si="5"/>
        <v>No</v>
      </c>
      <c r="W14" s="404" t="str">
        <f t="shared" si="6"/>
        <v>Yes</v>
      </c>
      <c r="Y14" s="390">
        <v>1</v>
      </c>
      <c r="Z14" s="391">
        <f t="shared" si="7"/>
        <v>0</v>
      </c>
      <c r="AB14" s="691">
        <v>2.0499999999999998</v>
      </c>
      <c r="AC14" s="692">
        <f t="shared" si="8"/>
        <v>0</v>
      </c>
      <c r="AD14" s="462">
        <f t="shared" si="35"/>
        <v>0</v>
      </c>
      <c r="AE14" s="462">
        <f t="shared" si="36"/>
        <v>0</v>
      </c>
      <c r="AF14" s="462">
        <f t="shared" si="37"/>
        <v>0</v>
      </c>
      <c r="AG14" s="462">
        <f t="shared" si="38"/>
        <v>0</v>
      </c>
      <c r="AH14" s="462">
        <f t="shared" si="39"/>
        <v>0</v>
      </c>
      <c r="AI14" s="462">
        <f t="shared" si="40"/>
        <v>0</v>
      </c>
      <c r="AJ14" s="462">
        <f t="shared" si="41"/>
        <v>0</v>
      </c>
      <c r="AK14" s="462">
        <f t="shared" si="42"/>
        <v>0</v>
      </c>
      <c r="AL14" s="462">
        <f t="shared" si="43"/>
        <v>0</v>
      </c>
      <c r="AM14" s="462">
        <f t="shared" si="44"/>
        <v>0</v>
      </c>
      <c r="AN14" s="691">
        <v>1</v>
      </c>
      <c r="AO14" s="463">
        <v>8</v>
      </c>
      <c r="AP14" s="464"/>
      <c r="AQ14" s="464"/>
      <c r="AR14" s="463">
        <v>1</v>
      </c>
      <c r="AS14" s="464">
        <v>1</v>
      </c>
      <c r="AT14" s="463">
        <v>2</v>
      </c>
      <c r="AU14" s="464"/>
      <c r="AV14" s="463"/>
      <c r="AX14" s="1">
        <f t="shared" si="9"/>
        <v>0</v>
      </c>
      <c r="AY14" s="1">
        <f t="shared" si="10"/>
        <v>0</v>
      </c>
      <c r="AZ14" s="1">
        <f t="shared" si="11"/>
        <v>0</v>
      </c>
      <c r="BA14" s="1">
        <f t="shared" si="12"/>
        <v>0</v>
      </c>
      <c r="BB14" s="1">
        <f t="shared" si="13"/>
        <v>0</v>
      </c>
      <c r="BC14" s="1">
        <f t="shared" si="14"/>
        <v>0</v>
      </c>
      <c r="BD14" s="1">
        <f t="shared" si="15"/>
        <v>0</v>
      </c>
      <c r="BE14" s="1">
        <f t="shared" si="16"/>
        <v>0</v>
      </c>
      <c r="BG14" s="56">
        <f t="shared" si="17"/>
        <v>0</v>
      </c>
      <c r="BH14" s="56">
        <f t="shared" si="18"/>
        <v>0</v>
      </c>
      <c r="BI14" s="56"/>
      <c r="BJ14" s="1">
        <f t="shared" si="19"/>
        <v>0</v>
      </c>
      <c r="BK14" s="1">
        <f t="shared" si="20"/>
        <v>0</v>
      </c>
      <c r="BL14" s="1">
        <f t="shared" si="21"/>
        <v>0</v>
      </c>
      <c r="BM14" s="1">
        <f t="shared" si="22"/>
        <v>0</v>
      </c>
      <c r="BN14" s="1">
        <f t="shared" si="23"/>
        <v>0</v>
      </c>
      <c r="BO14" s="1">
        <f t="shared" si="24"/>
        <v>0</v>
      </c>
      <c r="BP14" s="1">
        <f t="shared" si="25"/>
        <v>0</v>
      </c>
      <c r="BQ14" s="1">
        <f t="shared" si="26"/>
        <v>0</v>
      </c>
      <c r="BR14" s="1">
        <f t="shared" si="27"/>
        <v>0</v>
      </c>
      <c r="BS14" s="1">
        <f t="shared" si="28"/>
        <v>0</v>
      </c>
      <c r="BT14" s="1">
        <f t="shared" si="29"/>
        <v>0</v>
      </c>
      <c r="BU14" s="1">
        <f t="shared" si="30"/>
        <v>0</v>
      </c>
      <c r="BV14" s="1">
        <f t="shared" si="31"/>
        <v>0</v>
      </c>
      <c r="BW14" s="1">
        <f t="shared" si="32"/>
        <v>0</v>
      </c>
      <c r="BX14" s="1">
        <f t="shared" si="33"/>
        <v>0</v>
      </c>
      <c r="BY14" s="1">
        <f t="shared" si="34"/>
        <v>0</v>
      </c>
    </row>
    <row r="15" spans="1:78" s="1" customFormat="1" ht="73.5" customHeight="1">
      <c r="A15" s="56"/>
      <c r="B15" s="749" t="s">
        <v>185</v>
      </c>
      <c r="C15" s="56"/>
      <c r="D15" s="334" t="s">
        <v>1185</v>
      </c>
      <c r="E15" s="685"/>
      <c r="F15" s="478" t="s">
        <v>168</v>
      </c>
      <c r="G15" s="480" t="s">
        <v>192</v>
      </c>
      <c r="H15" s="477">
        <v>4</v>
      </c>
      <c r="I15" s="481" t="s">
        <v>1404</v>
      </c>
      <c r="J15" s="503">
        <v>99.823360000000008</v>
      </c>
      <c r="K15" s="459"/>
      <c r="L15" s="459"/>
      <c r="M15" s="459"/>
      <c r="N15" s="459"/>
      <c r="O15" s="459"/>
      <c r="P15" s="459"/>
      <c r="Q15" s="459"/>
      <c r="R15" s="459"/>
      <c r="S15" s="459"/>
      <c r="T15" s="459"/>
      <c r="U15" s="198">
        <f t="shared" si="4"/>
        <v>0</v>
      </c>
      <c r="V15" s="141" t="str">
        <f t="shared" si="5"/>
        <v>No</v>
      </c>
      <c r="W15" s="552" t="str">
        <f t="shared" si="6"/>
        <v>Yes</v>
      </c>
      <c r="Y15" s="390">
        <v>1</v>
      </c>
      <c r="Z15" s="391">
        <f t="shared" si="7"/>
        <v>0</v>
      </c>
      <c r="AB15" s="691">
        <v>4.4000000000000004</v>
      </c>
      <c r="AC15" s="692">
        <f t="shared" si="8"/>
        <v>0</v>
      </c>
      <c r="AD15" s="462">
        <f t="shared" si="35"/>
        <v>0</v>
      </c>
      <c r="AE15" s="462">
        <f t="shared" si="36"/>
        <v>0</v>
      </c>
      <c r="AF15" s="462">
        <f t="shared" si="37"/>
        <v>0</v>
      </c>
      <c r="AG15" s="462">
        <f t="shared" si="38"/>
        <v>0</v>
      </c>
      <c r="AH15" s="462">
        <f t="shared" si="39"/>
        <v>0</v>
      </c>
      <c r="AI15" s="462">
        <f t="shared" si="40"/>
        <v>0</v>
      </c>
      <c r="AJ15" s="462">
        <f t="shared" si="41"/>
        <v>0</v>
      </c>
      <c r="AK15" s="462">
        <f t="shared" si="42"/>
        <v>0</v>
      </c>
      <c r="AL15" s="462">
        <f t="shared" si="43"/>
        <v>0</v>
      </c>
      <c r="AM15" s="462">
        <f t="shared" si="44"/>
        <v>0</v>
      </c>
      <c r="AN15" s="691">
        <v>1</v>
      </c>
      <c r="AO15" s="463">
        <v>8</v>
      </c>
      <c r="AP15" s="464"/>
      <c r="AQ15" s="464"/>
      <c r="AR15" s="463"/>
      <c r="AS15" s="464"/>
      <c r="AT15" s="463"/>
      <c r="AU15" s="464">
        <v>4</v>
      </c>
      <c r="AV15" s="463"/>
      <c r="AX15" s="1">
        <f t="shared" si="9"/>
        <v>0</v>
      </c>
      <c r="AY15" s="1">
        <f t="shared" si="10"/>
        <v>0</v>
      </c>
      <c r="AZ15" s="1">
        <f t="shared" si="11"/>
        <v>0</v>
      </c>
      <c r="BA15" s="1">
        <f t="shared" si="12"/>
        <v>0</v>
      </c>
      <c r="BB15" s="1">
        <f t="shared" si="13"/>
        <v>0</v>
      </c>
      <c r="BC15" s="1">
        <f t="shared" si="14"/>
        <v>0</v>
      </c>
      <c r="BD15" s="1">
        <f t="shared" si="15"/>
        <v>0</v>
      </c>
      <c r="BE15" s="1">
        <f t="shared" si="16"/>
        <v>0</v>
      </c>
      <c r="BG15" s="56">
        <f t="shared" si="17"/>
        <v>0</v>
      </c>
      <c r="BH15" s="56">
        <f t="shared" si="18"/>
        <v>0</v>
      </c>
      <c r="BI15" s="56"/>
      <c r="BJ15" s="1">
        <f t="shared" si="19"/>
        <v>0</v>
      </c>
      <c r="BK15" s="1">
        <f t="shared" si="20"/>
        <v>0</v>
      </c>
      <c r="BL15" s="1">
        <f t="shared" si="21"/>
        <v>0</v>
      </c>
      <c r="BM15" s="1">
        <f t="shared" si="22"/>
        <v>0</v>
      </c>
      <c r="BN15" s="1">
        <f t="shared" si="23"/>
        <v>0</v>
      </c>
      <c r="BO15" s="1">
        <f t="shared" si="24"/>
        <v>0</v>
      </c>
      <c r="BP15" s="1">
        <f t="shared" si="25"/>
        <v>0</v>
      </c>
      <c r="BQ15" s="1">
        <f t="shared" si="26"/>
        <v>0</v>
      </c>
      <c r="BR15" s="1">
        <f t="shared" si="27"/>
        <v>0</v>
      </c>
      <c r="BS15" s="1">
        <f t="shared" si="28"/>
        <v>0</v>
      </c>
      <c r="BT15" s="1">
        <f t="shared" si="29"/>
        <v>0</v>
      </c>
      <c r="BU15" s="1">
        <f t="shared" si="30"/>
        <v>0</v>
      </c>
      <c r="BV15" s="1">
        <f t="shared" si="31"/>
        <v>0</v>
      </c>
      <c r="BW15" s="1">
        <f t="shared" si="32"/>
        <v>0</v>
      </c>
      <c r="BX15" s="1">
        <f t="shared" si="33"/>
        <v>0</v>
      </c>
      <c r="BY15" s="1">
        <f t="shared" si="34"/>
        <v>0</v>
      </c>
    </row>
    <row r="16" spans="1:78" s="1" customFormat="1" ht="73.2" customHeight="1">
      <c r="A16" s="56"/>
      <c r="B16" s="749" t="s">
        <v>185</v>
      </c>
      <c r="C16" s="56"/>
      <c r="D16" s="411" t="s">
        <v>1186</v>
      </c>
      <c r="E16" s="684"/>
      <c r="F16" s="473" t="s">
        <v>168</v>
      </c>
      <c r="G16" s="475" t="s">
        <v>192</v>
      </c>
      <c r="H16" s="472">
        <v>3</v>
      </c>
      <c r="I16" s="482" t="s">
        <v>1404</v>
      </c>
      <c r="J16" s="504">
        <v>130.51583999999997</v>
      </c>
      <c r="K16" s="324"/>
      <c r="L16" s="324"/>
      <c r="M16" s="458"/>
      <c r="N16" s="458"/>
      <c r="O16" s="458"/>
      <c r="P16" s="458"/>
      <c r="Q16" s="458"/>
      <c r="R16" s="458"/>
      <c r="S16" s="458"/>
      <c r="T16" s="458"/>
      <c r="U16" s="416">
        <f t="shared" si="4"/>
        <v>0</v>
      </c>
      <c r="V16" s="738" t="str">
        <f t="shared" si="5"/>
        <v>No</v>
      </c>
      <c r="W16" s="404" t="str">
        <f t="shared" si="6"/>
        <v>Yes</v>
      </c>
      <c r="Y16" s="390">
        <v>1</v>
      </c>
      <c r="Z16" s="391">
        <f t="shared" si="7"/>
        <v>0</v>
      </c>
      <c r="AB16" s="691">
        <v>6.7</v>
      </c>
      <c r="AC16" s="692">
        <f t="shared" si="8"/>
        <v>0</v>
      </c>
      <c r="AD16" s="462">
        <f t="shared" si="35"/>
        <v>0</v>
      </c>
      <c r="AE16" s="462">
        <f t="shared" si="36"/>
        <v>0</v>
      </c>
      <c r="AF16" s="462">
        <f t="shared" si="37"/>
        <v>0</v>
      </c>
      <c r="AG16" s="462">
        <f t="shared" si="38"/>
        <v>0</v>
      </c>
      <c r="AH16" s="462">
        <f t="shared" si="39"/>
        <v>0</v>
      </c>
      <c r="AI16" s="462">
        <f t="shared" si="40"/>
        <v>0</v>
      </c>
      <c r="AJ16" s="462">
        <f t="shared" si="41"/>
        <v>0</v>
      </c>
      <c r="AK16" s="462">
        <f t="shared" si="42"/>
        <v>0</v>
      </c>
      <c r="AL16" s="462">
        <f t="shared" si="43"/>
        <v>0</v>
      </c>
      <c r="AM16" s="462">
        <f t="shared" si="44"/>
        <v>0</v>
      </c>
      <c r="AN16" s="691">
        <v>1</v>
      </c>
      <c r="AO16" s="463">
        <v>8</v>
      </c>
      <c r="AP16" s="464"/>
      <c r="AQ16" s="464"/>
      <c r="AR16" s="463"/>
      <c r="AS16" s="464"/>
      <c r="AT16" s="463">
        <v>1</v>
      </c>
      <c r="AU16" s="464"/>
      <c r="AV16" s="463">
        <v>2</v>
      </c>
      <c r="AX16" s="1">
        <f t="shared" si="9"/>
        <v>0</v>
      </c>
      <c r="AY16" s="1">
        <f t="shared" si="10"/>
        <v>0</v>
      </c>
      <c r="AZ16" s="1">
        <f t="shared" si="11"/>
        <v>0</v>
      </c>
      <c r="BA16" s="1">
        <f t="shared" si="12"/>
        <v>0</v>
      </c>
      <c r="BB16" s="1">
        <f t="shared" si="13"/>
        <v>0</v>
      </c>
      <c r="BC16" s="1">
        <f t="shared" si="14"/>
        <v>0</v>
      </c>
      <c r="BD16" s="1">
        <f t="shared" si="15"/>
        <v>0</v>
      </c>
      <c r="BE16" s="1">
        <f t="shared" si="16"/>
        <v>0</v>
      </c>
      <c r="BG16" s="56">
        <f t="shared" si="17"/>
        <v>0</v>
      </c>
      <c r="BH16" s="56">
        <f t="shared" si="18"/>
        <v>0</v>
      </c>
      <c r="BI16" s="56"/>
      <c r="BJ16" s="1">
        <f t="shared" si="19"/>
        <v>0</v>
      </c>
      <c r="BK16" s="1">
        <f t="shared" si="20"/>
        <v>0</v>
      </c>
      <c r="BL16" s="1">
        <f t="shared" si="21"/>
        <v>0</v>
      </c>
      <c r="BM16" s="1">
        <f t="shared" si="22"/>
        <v>0</v>
      </c>
      <c r="BN16" s="1">
        <f t="shared" si="23"/>
        <v>0</v>
      </c>
      <c r="BO16" s="1">
        <f t="shared" si="24"/>
        <v>0</v>
      </c>
      <c r="BP16" s="1">
        <f t="shared" si="25"/>
        <v>0</v>
      </c>
      <c r="BQ16" s="1">
        <f t="shared" si="26"/>
        <v>0</v>
      </c>
      <c r="BR16" s="1">
        <f t="shared" si="27"/>
        <v>0</v>
      </c>
      <c r="BS16" s="1">
        <f t="shared" si="28"/>
        <v>0</v>
      </c>
      <c r="BT16" s="1">
        <f t="shared" si="29"/>
        <v>0</v>
      </c>
      <c r="BU16" s="1">
        <f t="shared" si="30"/>
        <v>0</v>
      </c>
      <c r="BV16" s="1">
        <f t="shared" si="31"/>
        <v>0</v>
      </c>
      <c r="BW16" s="1">
        <f t="shared" si="32"/>
        <v>0</v>
      </c>
      <c r="BX16" s="1">
        <f t="shared" si="33"/>
        <v>0</v>
      </c>
      <c r="BY16" s="1">
        <f t="shared" si="34"/>
        <v>0</v>
      </c>
    </row>
    <row r="17" spans="1:77" s="1" customFormat="1" ht="73.5" customHeight="1">
      <c r="A17" s="56"/>
      <c r="B17" s="749" t="s">
        <v>185</v>
      </c>
      <c r="C17" s="56"/>
      <c r="D17" s="334" t="s">
        <v>1187</v>
      </c>
      <c r="E17" s="685"/>
      <c r="F17" s="478" t="s">
        <v>168</v>
      </c>
      <c r="G17" s="480" t="s">
        <v>193</v>
      </c>
      <c r="H17" s="477">
        <v>2</v>
      </c>
      <c r="I17" s="481" t="s">
        <v>1404</v>
      </c>
      <c r="J17" s="503">
        <v>100.26015999999998</v>
      </c>
      <c r="K17" s="459"/>
      <c r="L17" s="459"/>
      <c r="M17" s="459"/>
      <c r="N17" s="459"/>
      <c r="O17" s="459"/>
      <c r="P17" s="459"/>
      <c r="Q17" s="459"/>
      <c r="R17" s="459"/>
      <c r="S17" s="459"/>
      <c r="T17" s="459"/>
      <c r="U17" s="198">
        <f t="shared" si="4"/>
        <v>0</v>
      </c>
      <c r="V17" s="141" t="str">
        <f t="shared" si="5"/>
        <v>No</v>
      </c>
      <c r="W17" s="552" t="str">
        <f t="shared" si="6"/>
        <v>Yes</v>
      </c>
      <c r="Y17" s="390">
        <v>1</v>
      </c>
      <c r="Z17" s="391">
        <f t="shared" si="7"/>
        <v>0</v>
      </c>
      <c r="AB17" s="691">
        <v>4.45</v>
      </c>
      <c r="AC17" s="692">
        <f t="shared" si="8"/>
        <v>0</v>
      </c>
      <c r="AD17" s="462">
        <f t="shared" si="35"/>
        <v>0</v>
      </c>
      <c r="AE17" s="462">
        <f t="shared" si="36"/>
        <v>0</v>
      </c>
      <c r="AF17" s="462">
        <f t="shared" si="37"/>
        <v>0</v>
      </c>
      <c r="AG17" s="462">
        <f t="shared" si="38"/>
        <v>0</v>
      </c>
      <c r="AH17" s="462">
        <f t="shared" si="39"/>
        <v>0</v>
      </c>
      <c r="AI17" s="462">
        <f t="shared" si="40"/>
        <v>0</v>
      </c>
      <c r="AJ17" s="462">
        <f t="shared" si="41"/>
        <v>0</v>
      </c>
      <c r="AK17" s="462">
        <f t="shared" si="42"/>
        <v>0</v>
      </c>
      <c r="AL17" s="462">
        <f t="shared" si="43"/>
        <v>0</v>
      </c>
      <c r="AM17" s="462">
        <f t="shared" si="44"/>
        <v>0</v>
      </c>
      <c r="AN17" s="691">
        <v>1</v>
      </c>
      <c r="AO17" s="463">
        <v>6</v>
      </c>
      <c r="AP17" s="464"/>
      <c r="AQ17" s="464"/>
      <c r="AR17" s="463"/>
      <c r="AS17" s="464"/>
      <c r="AT17" s="463"/>
      <c r="AU17" s="464"/>
      <c r="AV17" s="463">
        <v>2</v>
      </c>
      <c r="AX17" s="1">
        <f t="shared" si="9"/>
        <v>0</v>
      </c>
      <c r="AY17" s="1">
        <f t="shared" si="10"/>
        <v>0</v>
      </c>
      <c r="AZ17" s="1">
        <f t="shared" si="11"/>
        <v>0</v>
      </c>
      <c r="BA17" s="1">
        <f t="shared" si="12"/>
        <v>0</v>
      </c>
      <c r="BB17" s="1">
        <f t="shared" si="13"/>
        <v>0</v>
      </c>
      <c r="BC17" s="1">
        <f t="shared" si="14"/>
        <v>0</v>
      </c>
      <c r="BD17" s="1">
        <f t="shared" si="15"/>
        <v>0</v>
      </c>
      <c r="BE17" s="1">
        <f t="shared" si="16"/>
        <v>0</v>
      </c>
      <c r="BG17" s="56">
        <f t="shared" si="17"/>
        <v>0</v>
      </c>
      <c r="BH17" s="56">
        <f t="shared" si="18"/>
        <v>0</v>
      </c>
      <c r="BI17" s="56"/>
      <c r="BJ17" s="1">
        <f t="shared" si="19"/>
        <v>0</v>
      </c>
      <c r="BK17" s="1">
        <f t="shared" si="20"/>
        <v>0</v>
      </c>
      <c r="BL17" s="1">
        <f t="shared" si="21"/>
        <v>0</v>
      </c>
      <c r="BM17" s="1">
        <f t="shared" si="22"/>
        <v>0</v>
      </c>
      <c r="BN17" s="1">
        <f t="shared" si="23"/>
        <v>0</v>
      </c>
      <c r="BO17" s="1">
        <f t="shared" si="24"/>
        <v>0</v>
      </c>
      <c r="BP17" s="1">
        <f t="shared" si="25"/>
        <v>0</v>
      </c>
      <c r="BQ17" s="1">
        <f t="shared" si="26"/>
        <v>0</v>
      </c>
      <c r="BR17" s="1">
        <f t="shared" si="27"/>
        <v>0</v>
      </c>
      <c r="BS17" s="1">
        <f t="shared" si="28"/>
        <v>0</v>
      </c>
      <c r="BT17" s="1">
        <f t="shared" si="29"/>
        <v>0</v>
      </c>
      <c r="BU17" s="1">
        <f t="shared" si="30"/>
        <v>0</v>
      </c>
      <c r="BV17" s="1">
        <f t="shared" si="31"/>
        <v>0</v>
      </c>
      <c r="BW17" s="1">
        <f t="shared" si="32"/>
        <v>0</v>
      </c>
      <c r="BX17" s="1">
        <f t="shared" si="33"/>
        <v>0</v>
      </c>
      <c r="BY17" s="1">
        <f t="shared" si="34"/>
        <v>0</v>
      </c>
    </row>
    <row r="18" spans="1:77" s="1" customFormat="1" ht="73.2" customHeight="1">
      <c r="A18" s="56"/>
      <c r="B18" s="749" t="s">
        <v>185</v>
      </c>
      <c r="C18" s="56"/>
      <c r="D18" s="411" t="s">
        <v>1188</v>
      </c>
      <c r="E18" s="684"/>
      <c r="F18" s="473" t="s">
        <v>58</v>
      </c>
      <c r="G18" s="475" t="s">
        <v>193</v>
      </c>
      <c r="H18" s="472">
        <v>4</v>
      </c>
      <c r="I18" s="482" t="s">
        <v>1404</v>
      </c>
      <c r="J18" s="504">
        <v>133.31136000000001</v>
      </c>
      <c r="K18" s="324"/>
      <c r="L18" s="324"/>
      <c r="M18" s="458"/>
      <c r="N18" s="458"/>
      <c r="O18" s="458"/>
      <c r="P18" s="458"/>
      <c r="Q18" s="458"/>
      <c r="R18" s="458"/>
      <c r="S18" s="458"/>
      <c r="T18" s="458"/>
      <c r="U18" s="416">
        <f t="shared" si="4"/>
        <v>0</v>
      </c>
      <c r="V18" s="738" t="str">
        <f t="shared" si="5"/>
        <v>No</v>
      </c>
      <c r="W18" s="404" t="str">
        <f t="shared" si="6"/>
        <v>Yes</v>
      </c>
      <c r="Y18" s="390">
        <v>1</v>
      </c>
      <c r="Z18" s="391">
        <f t="shared" si="7"/>
        <v>0</v>
      </c>
      <c r="AB18" s="691">
        <v>6.9</v>
      </c>
      <c r="AC18" s="692">
        <f t="shared" si="8"/>
        <v>0</v>
      </c>
      <c r="AD18" s="462">
        <f t="shared" si="35"/>
        <v>0</v>
      </c>
      <c r="AE18" s="462">
        <f t="shared" si="36"/>
        <v>0</v>
      </c>
      <c r="AF18" s="462">
        <f t="shared" si="37"/>
        <v>0</v>
      </c>
      <c r="AG18" s="462">
        <f t="shared" si="38"/>
        <v>0</v>
      </c>
      <c r="AH18" s="462">
        <f t="shared" si="39"/>
        <v>0</v>
      </c>
      <c r="AI18" s="462">
        <f t="shared" si="40"/>
        <v>0</v>
      </c>
      <c r="AJ18" s="462">
        <f t="shared" si="41"/>
        <v>0</v>
      </c>
      <c r="AK18" s="462">
        <f t="shared" si="42"/>
        <v>0</v>
      </c>
      <c r="AL18" s="462">
        <f t="shared" si="43"/>
        <v>0</v>
      </c>
      <c r="AM18" s="462">
        <f t="shared" si="44"/>
        <v>0</v>
      </c>
      <c r="AN18" s="691">
        <v>1</v>
      </c>
      <c r="AO18" s="463">
        <v>12</v>
      </c>
      <c r="AP18" s="464"/>
      <c r="AQ18" s="464"/>
      <c r="AR18" s="463"/>
      <c r="AS18" s="464"/>
      <c r="AT18" s="463">
        <v>3</v>
      </c>
      <c r="AU18" s="464">
        <v>1</v>
      </c>
      <c r="AV18" s="463"/>
      <c r="AX18" s="1">
        <f t="shared" si="9"/>
        <v>0</v>
      </c>
      <c r="AY18" s="1">
        <f t="shared" si="10"/>
        <v>0</v>
      </c>
      <c r="AZ18" s="1">
        <f t="shared" si="11"/>
        <v>0</v>
      </c>
      <c r="BA18" s="1">
        <f t="shared" si="12"/>
        <v>0</v>
      </c>
      <c r="BB18" s="1">
        <f t="shared" si="13"/>
        <v>0</v>
      </c>
      <c r="BC18" s="1">
        <f t="shared" si="14"/>
        <v>0</v>
      </c>
      <c r="BD18" s="1">
        <f t="shared" si="15"/>
        <v>0</v>
      </c>
      <c r="BE18" s="1">
        <f t="shared" si="16"/>
        <v>0</v>
      </c>
      <c r="BG18" s="56">
        <f t="shared" si="17"/>
        <v>0</v>
      </c>
      <c r="BH18" s="56">
        <f t="shared" si="18"/>
        <v>0</v>
      </c>
      <c r="BI18" s="56"/>
      <c r="BJ18" s="1">
        <f t="shared" si="19"/>
        <v>0</v>
      </c>
      <c r="BK18" s="1">
        <f t="shared" si="20"/>
        <v>0</v>
      </c>
      <c r="BL18" s="1">
        <f t="shared" si="21"/>
        <v>0</v>
      </c>
      <c r="BM18" s="1">
        <f t="shared" si="22"/>
        <v>0</v>
      </c>
      <c r="BN18" s="1">
        <f t="shared" si="23"/>
        <v>0</v>
      </c>
      <c r="BO18" s="1">
        <f t="shared" si="24"/>
        <v>0</v>
      </c>
      <c r="BP18" s="1">
        <f t="shared" si="25"/>
        <v>0</v>
      </c>
      <c r="BQ18" s="1">
        <f t="shared" si="26"/>
        <v>0</v>
      </c>
      <c r="BR18" s="1">
        <f t="shared" si="27"/>
        <v>0</v>
      </c>
      <c r="BS18" s="1">
        <f t="shared" si="28"/>
        <v>0</v>
      </c>
      <c r="BT18" s="1">
        <f t="shared" si="29"/>
        <v>0</v>
      </c>
      <c r="BU18" s="1">
        <f t="shared" si="30"/>
        <v>0</v>
      </c>
      <c r="BV18" s="1">
        <f t="shared" si="31"/>
        <v>0</v>
      </c>
      <c r="BW18" s="1">
        <f t="shared" si="32"/>
        <v>0</v>
      </c>
      <c r="BX18" s="1">
        <f t="shared" si="33"/>
        <v>0</v>
      </c>
      <c r="BY18" s="1">
        <f t="shared" si="34"/>
        <v>0</v>
      </c>
    </row>
    <row r="19" spans="1:77" s="1" customFormat="1" ht="73.5" customHeight="1">
      <c r="A19" s="56"/>
      <c r="B19" s="749" t="s">
        <v>185</v>
      </c>
      <c r="C19" s="56"/>
      <c r="D19" s="334" t="s">
        <v>1189</v>
      </c>
      <c r="E19" s="685"/>
      <c r="F19" s="478" t="s">
        <v>58</v>
      </c>
      <c r="G19" s="480" t="s">
        <v>193</v>
      </c>
      <c r="H19" s="477">
        <v>6</v>
      </c>
      <c r="I19" s="481" t="s">
        <v>1404</v>
      </c>
      <c r="J19" s="503">
        <v>138.23264</v>
      </c>
      <c r="K19" s="35"/>
      <c r="L19" s="35"/>
      <c r="M19" s="35"/>
      <c r="N19" s="35"/>
      <c r="O19" s="35"/>
      <c r="P19" s="35"/>
      <c r="Q19" s="35"/>
      <c r="R19" s="35"/>
      <c r="S19" s="459"/>
      <c r="T19" s="459"/>
      <c r="U19" s="198">
        <f t="shared" si="4"/>
        <v>0</v>
      </c>
      <c r="V19" s="141" t="str">
        <f t="shared" si="5"/>
        <v>No</v>
      </c>
      <c r="W19" s="552" t="str">
        <f t="shared" si="6"/>
        <v>Yes</v>
      </c>
      <c r="Y19" s="390">
        <v>1</v>
      </c>
      <c r="Z19" s="391">
        <f t="shared" si="7"/>
        <v>0</v>
      </c>
      <c r="AB19" s="691">
        <v>7.25</v>
      </c>
      <c r="AC19" s="692">
        <f t="shared" si="8"/>
        <v>0</v>
      </c>
      <c r="AD19" s="462">
        <f t="shared" si="35"/>
        <v>0</v>
      </c>
      <c r="AE19" s="462">
        <f t="shared" si="36"/>
        <v>0</v>
      </c>
      <c r="AF19" s="462">
        <f t="shared" si="37"/>
        <v>0</v>
      </c>
      <c r="AG19" s="462">
        <f t="shared" si="38"/>
        <v>0</v>
      </c>
      <c r="AH19" s="462">
        <f t="shared" si="39"/>
        <v>0</v>
      </c>
      <c r="AI19" s="462">
        <f t="shared" si="40"/>
        <v>0</v>
      </c>
      <c r="AJ19" s="462">
        <f t="shared" si="41"/>
        <v>0</v>
      </c>
      <c r="AK19" s="462">
        <f t="shared" si="42"/>
        <v>0</v>
      </c>
      <c r="AL19" s="462">
        <f t="shared" si="43"/>
        <v>0</v>
      </c>
      <c r="AM19" s="462">
        <f t="shared" si="44"/>
        <v>0</v>
      </c>
      <c r="AN19" s="691">
        <v>1</v>
      </c>
      <c r="AO19" s="463">
        <v>18</v>
      </c>
      <c r="AP19" s="464"/>
      <c r="AQ19" s="464"/>
      <c r="AR19" s="463"/>
      <c r="AS19" s="464"/>
      <c r="AT19" s="463">
        <v>3</v>
      </c>
      <c r="AU19" s="464">
        <v>3</v>
      </c>
      <c r="AV19" s="463"/>
      <c r="AX19" s="1">
        <f t="shared" si="9"/>
        <v>0</v>
      </c>
      <c r="AY19" s="1">
        <f t="shared" si="10"/>
        <v>0</v>
      </c>
      <c r="AZ19" s="1">
        <f t="shared" si="11"/>
        <v>0</v>
      </c>
      <c r="BA19" s="1">
        <f t="shared" si="12"/>
        <v>0</v>
      </c>
      <c r="BB19" s="1">
        <f t="shared" si="13"/>
        <v>0</v>
      </c>
      <c r="BC19" s="1">
        <f t="shared" si="14"/>
        <v>0</v>
      </c>
      <c r="BD19" s="1">
        <f t="shared" si="15"/>
        <v>0</v>
      </c>
      <c r="BE19" s="1">
        <f t="shared" si="16"/>
        <v>0</v>
      </c>
      <c r="BG19" s="56">
        <f t="shared" si="17"/>
        <v>0</v>
      </c>
      <c r="BH19" s="56">
        <f t="shared" si="18"/>
        <v>0</v>
      </c>
      <c r="BI19" s="56"/>
      <c r="BJ19" s="1">
        <f t="shared" si="19"/>
        <v>0</v>
      </c>
      <c r="BK19" s="1">
        <f t="shared" si="20"/>
        <v>0</v>
      </c>
      <c r="BL19" s="1">
        <f t="shared" si="21"/>
        <v>0</v>
      </c>
      <c r="BM19" s="1">
        <f t="shared" si="22"/>
        <v>0</v>
      </c>
      <c r="BN19" s="1">
        <f t="shared" si="23"/>
        <v>0</v>
      </c>
      <c r="BO19" s="1">
        <f t="shared" si="24"/>
        <v>0</v>
      </c>
      <c r="BP19" s="1">
        <f t="shared" si="25"/>
        <v>0</v>
      </c>
      <c r="BQ19" s="1">
        <f t="shared" si="26"/>
        <v>0</v>
      </c>
      <c r="BR19" s="1">
        <f t="shared" si="27"/>
        <v>0</v>
      </c>
      <c r="BS19" s="1">
        <f t="shared" si="28"/>
        <v>0</v>
      </c>
      <c r="BT19" s="1">
        <f t="shared" si="29"/>
        <v>0</v>
      </c>
      <c r="BU19" s="1">
        <f t="shared" si="30"/>
        <v>0</v>
      </c>
      <c r="BV19" s="1">
        <f t="shared" si="31"/>
        <v>0</v>
      </c>
      <c r="BW19" s="1">
        <f t="shared" si="32"/>
        <v>0</v>
      </c>
      <c r="BX19" s="1">
        <f t="shared" si="33"/>
        <v>0</v>
      </c>
      <c r="BY19" s="1">
        <f t="shared" si="34"/>
        <v>0</v>
      </c>
    </row>
    <row r="20" spans="1:77" s="1" customFormat="1" ht="73.5" customHeight="1">
      <c r="A20" s="56"/>
      <c r="B20" s="749" t="s">
        <v>185</v>
      </c>
      <c r="C20" s="56"/>
      <c r="D20" s="411" t="s">
        <v>1190</v>
      </c>
      <c r="E20" s="684"/>
      <c r="F20" s="473" t="s">
        <v>58</v>
      </c>
      <c r="G20" s="475" t="s">
        <v>193</v>
      </c>
      <c r="H20" s="472">
        <v>6</v>
      </c>
      <c r="I20" s="482" t="s">
        <v>1404</v>
      </c>
      <c r="J20" s="504">
        <v>106.75391999999998</v>
      </c>
      <c r="K20" s="324"/>
      <c r="L20" s="324"/>
      <c r="M20" s="324"/>
      <c r="N20" s="324"/>
      <c r="O20" s="324"/>
      <c r="P20" s="324"/>
      <c r="Q20" s="324"/>
      <c r="R20" s="324"/>
      <c r="S20" s="324"/>
      <c r="T20" s="458"/>
      <c r="U20" s="416">
        <f t="shared" si="4"/>
        <v>0</v>
      </c>
      <c r="V20" s="738" t="str">
        <f t="shared" si="5"/>
        <v>No</v>
      </c>
      <c r="W20" s="404" t="str">
        <f t="shared" si="6"/>
        <v>Yes</v>
      </c>
      <c r="Y20" s="390">
        <v>1</v>
      </c>
      <c r="Z20" s="391">
        <f t="shared" si="7"/>
        <v>0</v>
      </c>
      <c r="AB20" s="691">
        <v>4.9000000000000004</v>
      </c>
      <c r="AC20" s="692">
        <f t="shared" si="8"/>
        <v>0</v>
      </c>
      <c r="AD20" s="462">
        <f t="shared" si="35"/>
        <v>0</v>
      </c>
      <c r="AE20" s="462">
        <f t="shared" si="36"/>
        <v>0</v>
      </c>
      <c r="AF20" s="462">
        <f t="shared" si="37"/>
        <v>0</v>
      </c>
      <c r="AG20" s="462">
        <f t="shared" si="38"/>
        <v>0</v>
      </c>
      <c r="AH20" s="462">
        <f t="shared" si="39"/>
        <v>0</v>
      </c>
      <c r="AI20" s="462">
        <f t="shared" si="40"/>
        <v>0</v>
      </c>
      <c r="AJ20" s="462">
        <f t="shared" si="41"/>
        <v>0</v>
      </c>
      <c r="AK20" s="462">
        <f t="shared" si="42"/>
        <v>0</v>
      </c>
      <c r="AL20" s="462">
        <f t="shared" si="43"/>
        <v>0</v>
      </c>
      <c r="AM20" s="462">
        <f t="shared" si="44"/>
        <v>0</v>
      </c>
      <c r="AN20" s="691">
        <v>1</v>
      </c>
      <c r="AO20" s="463">
        <v>18</v>
      </c>
      <c r="AP20" s="464"/>
      <c r="AQ20" s="464"/>
      <c r="AR20" s="463"/>
      <c r="AS20" s="464"/>
      <c r="AT20" s="463">
        <v>5</v>
      </c>
      <c r="AU20" s="464">
        <v>1</v>
      </c>
      <c r="AV20" s="463"/>
      <c r="AX20" s="1">
        <f t="shared" si="9"/>
        <v>0</v>
      </c>
      <c r="AY20" s="1">
        <f t="shared" si="10"/>
        <v>0</v>
      </c>
      <c r="AZ20" s="1">
        <f t="shared" si="11"/>
        <v>0</v>
      </c>
      <c r="BA20" s="1">
        <f t="shared" si="12"/>
        <v>0</v>
      </c>
      <c r="BB20" s="1">
        <f t="shared" si="13"/>
        <v>0</v>
      </c>
      <c r="BC20" s="1">
        <f t="shared" si="14"/>
        <v>0</v>
      </c>
      <c r="BD20" s="1">
        <f t="shared" si="15"/>
        <v>0</v>
      </c>
      <c r="BE20" s="1">
        <f t="shared" si="16"/>
        <v>0</v>
      </c>
      <c r="BG20" s="56">
        <f t="shared" si="17"/>
        <v>0</v>
      </c>
      <c r="BH20" s="56">
        <f t="shared" si="18"/>
        <v>0</v>
      </c>
      <c r="BI20" s="56"/>
      <c r="BJ20" s="1">
        <f t="shared" si="19"/>
        <v>0</v>
      </c>
      <c r="BK20" s="1">
        <f t="shared" si="20"/>
        <v>0</v>
      </c>
      <c r="BL20" s="1">
        <f t="shared" si="21"/>
        <v>0</v>
      </c>
      <c r="BM20" s="1">
        <f t="shared" si="22"/>
        <v>0</v>
      </c>
      <c r="BN20" s="1">
        <f t="shared" si="23"/>
        <v>0</v>
      </c>
      <c r="BO20" s="1">
        <f t="shared" si="24"/>
        <v>0</v>
      </c>
      <c r="BP20" s="1">
        <f t="shared" si="25"/>
        <v>0</v>
      </c>
      <c r="BQ20" s="1">
        <f t="shared" si="26"/>
        <v>0</v>
      </c>
      <c r="BR20" s="1">
        <f t="shared" si="27"/>
        <v>0</v>
      </c>
      <c r="BS20" s="1">
        <f t="shared" si="28"/>
        <v>0</v>
      </c>
      <c r="BT20" s="1">
        <f t="shared" si="29"/>
        <v>0</v>
      </c>
      <c r="BU20" s="1">
        <f t="shared" si="30"/>
        <v>0</v>
      </c>
      <c r="BV20" s="1">
        <f t="shared" si="31"/>
        <v>0</v>
      </c>
      <c r="BW20" s="1">
        <f t="shared" si="32"/>
        <v>0</v>
      </c>
      <c r="BX20" s="1">
        <f t="shared" si="33"/>
        <v>0</v>
      </c>
      <c r="BY20" s="1">
        <f t="shared" si="34"/>
        <v>0</v>
      </c>
    </row>
    <row r="21" spans="1:77" s="1" customFormat="1" ht="73.2" customHeight="1">
      <c r="A21" s="56"/>
      <c r="B21" s="749" t="s">
        <v>185</v>
      </c>
      <c r="C21" s="56"/>
      <c r="D21" s="334" t="s">
        <v>1191</v>
      </c>
      <c r="E21" s="685"/>
      <c r="F21" s="478" t="s">
        <v>58</v>
      </c>
      <c r="G21" s="480" t="s">
        <v>193</v>
      </c>
      <c r="H21" s="477">
        <v>6</v>
      </c>
      <c r="I21" s="481" t="s">
        <v>1404</v>
      </c>
      <c r="J21" s="503">
        <v>84.098559999999992</v>
      </c>
      <c r="K21" s="35"/>
      <c r="L21" s="35"/>
      <c r="M21" s="459"/>
      <c r="N21" s="459"/>
      <c r="O21" s="459"/>
      <c r="P21" s="459"/>
      <c r="Q21" s="459"/>
      <c r="R21" s="459"/>
      <c r="S21" s="459"/>
      <c r="T21" s="459"/>
      <c r="U21" s="198">
        <f t="shared" si="4"/>
        <v>0</v>
      </c>
      <c r="V21" s="141" t="str">
        <f t="shared" si="5"/>
        <v>No</v>
      </c>
      <c r="W21" s="552" t="str">
        <f t="shared" si="6"/>
        <v>Yes</v>
      </c>
      <c r="Y21" s="390">
        <v>1</v>
      </c>
      <c r="Z21" s="391">
        <f t="shared" si="7"/>
        <v>0</v>
      </c>
      <c r="AB21" s="691">
        <v>3.2</v>
      </c>
      <c r="AC21" s="692">
        <f t="shared" si="8"/>
        <v>0</v>
      </c>
      <c r="AD21" s="462">
        <f t="shared" si="35"/>
        <v>0</v>
      </c>
      <c r="AE21" s="462">
        <f t="shared" si="36"/>
        <v>0</v>
      </c>
      <c r="AF21" s="462">
        <f t="shared" si="37"/>
        <v>0</v>
      </c>
      <c r="AG21" s="462">
        <f t="shared" si="38"/>
        <v>0</v>
      </c>
      <c r="AH21" s="462">
        <f t="shared" si="39"/>
        <v>0</v>
      </c>
      <c r="AI21" s="462">
        <f t="shared" si="40"/>
        <v>0</v>
      </c>
      <c r="AJ21" s="462">
        <f t="shared" si="41"/>
        <v>0</v>
      </c>
      <c r="AK21" s="462">
        <f t="shared" si="42"/>
        <v>0</v>
      </c>
      <c r="AL21" s="462">
        <f t="shared" si="43"/>
        <v>0</v>
      </c>
      <c r="AM21" s="462">
        <f t="shared" si="44"/>
        <v>0</v>
      </c>
      <c r="AN21" s="691">
        <v>1</v>
      </c>
      <c r="AO21" s="463">
        <v>8</v>
      </c>
      <c r="AP21" s="464"/>
      <c r="AQ21" s="464"/>
      <c r="AR21" s="463">
        <v>1</v>
      </c>
      <c r="AS21" s="464">
        <v>5</v>
      </c>
      <c r="AT21" s="463">
        <v>1</v>
      </c>
      <c r="AU21" s="464"/>
      <c r="AV21" s="463"/>
      <c r="AX21" s="1">
        <f t="shared" si="9"/>
        <v>0</v>
      </c>
      <c r="AY21" s="1">
        <f t="shared" si="10"/>
        <v>0</v>
      </c>
      <c r="AZ21" s="1">
        <f t="shared" si="11"/>
        <v>0</v>
      </c>
      <c r="BA21" s="1">
        <f t="shared" si="12"/>
        <v>0</v>
      </c>
      <c r="BB21" s="1">
        <f t="shared" si="13"/>
        <v>0</v>
      </c>
      <c r="BC21" s="1">
        <f t="shared" si="14"/>
        <v>0</v>
      </c>
      <c r="BD21" s="1">
        <f t="shared" si="15"/>
        <v>0</v>
      </c>
      <c r="BE21" s="1">
        <f t="shared" si="16"/>
        <v>0</v>
      </c>
      <c r="BG21" s="56">
        <f t="shared" si="17"/>
        <v>0</v>
      </c>
      <c r="BH21" s="56">
        <f t="shared" si="18"/>
        <v>0</v>
      </c>
      <c r="BI21" s="56"/>
      <c r="BJ21" s="1">
        <f t="shared" si="19"/>
        <v>0</v>
      </c>
      <c r="BK21" s="1">
        <f t="shared" si="20"/>
        <v>0</v>
      </c>
      <c r="BL21" s="1">
        <f t="shared" si="21"/>
        <v>0</v>
      </c>
      <c r="BM21" s="1">
        <f t="shared" si="22"/>
        <v>0</v>
      </c>
      <c r="BN21" s="1">
        <f t="shared" si="23"/>
        <v>0</v>
      </c>
      <c r="BO21" s="1">
        <f t="shared" si="24"/>
        <v>0</v>
      </c>
      <c r="BP21" s="1">
        <f t="shared" si="25"/>
        <v>0</v>
      </c>
      <c r="BQ21" s="1">
        <f t="shared" si="26"/>
        <v>0</v>
      </c>
      <c r="BR21" s="1">
        <f t="shared" si="27"/>
        <v>0</v>
      </c>
      <c r="BS21" s="1">
        <f t="shared" si="28"/>
        <v>0</v>
      </c>
      <c r="BT21" s="1">
        <f t="shared" si="29"/>
        <v>0</v>
      </c>
      <c r="BU21" s="1">
        <f t="shared" si="30"/>
        <v>0</v>
      </c>
      <c r="BV21" s="1">
        <f t="shared" si="31"/>
        <v>0</v>
      </c>
      <c r="BW21" s="1">
        <f t="shared" si="32"/>
        <v>0</v>
      </c>
      <c r="BX21" s="1">
        <f t="shared" si="33"/>
        <v>0</v>
      </c>
      <c r="BY21" s="1">
        <f t="shared" si="34"/>
        <v>0</v>
      </c>
    </row>
    <row r="22" spans="1:77" s="1" customFormat="1" ht="73.5" customHeight="1">
      <c r="A22" s="56"/>
      <c r="B22" s="749" t="s">
        <v>185</v>
      </c>
      <c r="C22" s="56"/>
      <c r="D22" s="411" t="s">
        <v>1192</v>
      </c>
      <c r="E22" s="684"/>
      <c r="F22" s="473" t="s">
        <v>207</v>
      </c>
      <c r="G22" s="475" t="s">
        <v>193</v>
      </c>
      <c r="H22" s="472">
        <v>6</v>
      </c>
      <c r="I22" s="482" t="s">
        <v>1404</v>
      </c>
      <c r="J22" s="504">
        <v>68.140799999999984</v>
      </c>
      <c r="K22" s="324"/>
      <c r="L22" s="324"/>
      <c r="M22" s="324"/>
      <c r="N22" s="324"/>
      <c r="O22" s="324"/>
      <c r="P22" s="324"/>
      <c r="Q22" s="324"/>
      <c r="R22" s="324"/>
      <c r="S22" s="458"/>
      <c r="T22" s="458"/>
      <c r="U22" s="416">
        <f t="shared" si="4"/>
        <v>0</v>
      </c>
      <c r="V22" s="738" t="str">
        <f t="shared" si="5"/>
        <v>No</v>
      </c>
      <c r="W22" s="404" t="str">
        <f t="shared" si="6"/>
        <v>Yes</v>
      </c>
      <c r="Y22" s="390">
        <v>1</v>
      </c>
      <c r="Z22" s="391">
        <f t="shared" si="7"/>
        <v>0</v>
      </c>
      <c r="AB22" s="691">
        <v>2</v>
      </c>
      <c r="AC22" s="692">
        <f t="shared" si="8"/>
        <v>0</v>
      </c>
      <c r="AD22" s="462">
        <f t="shared" si="35"/>
        <v>0</v>
      </c>
      <c r="AE22" s="462">
        <f t="shared" si="36"/>
        <v>0</v>
      </c>
      <c r="AF22" s="462">
        <f t="shared" si="37"/>
        <v>0</v>
      </c>
      <c r="AG22" s="462">
        <f t="shared" si="38"/>
        <v>0</v>
      </c>
      <c r="AH22" s="462">
        <f t="shared" si="39"/>
        <v>0</v>
      </c>
      <c r="AI22" s="462">
        <f t="shared" si="40"/>
        <v>0</v>
      </c>
      <c r="AJ22" s="462">
        <f t="shared" si="41"/>
        <v>0</v>
      </c>
      <c r="AK22" s="462">
        <f t="shared" si="42"/>
        <v>0</v>
      </c>
      <c r="AL22" s="462">
        <f t="shared" si="43"/>
        <v>0</v>
      </c>
      <c r="AM22" s="462">
        <f t="shared" si="44"/>
        <v>0</v>
      </c>
      <c r="AN22" s="691">
        <v>1</v>
      </c>
      <c r="AO22" s="463">
        <v>8</v>
      </c>
      <c r="AP22" s="464"/>
      <c r="AQ22" s="464">
        <v>3</v>
      </c>
      <c r="AR22" s="463">
        <v>1</v>
      </c>
      <c r="AS22" s="464">
        <v>4</v>
      </c>
      <c r="AT22" s="463"/>
      <c r="AU22" s="464"/>
      <c r="AV22" s="463"/>
      <c r="AX22" s="1">
        <f t="shared" si="9"/>
        <v>0</v>
      </c>
      <c r="AY22" s="1">
        <f t="shared" si="10"/>
        <v>0</v>
      </c>
      <c r="AZ22" s="1">
        <f t="shared" si="11"/>
        <v>0</v>
      </c>
      <c r="BA22" s="1">
        <f t="shared" si="12"/>
        <v>0</v>
      </c>
      <c r="BB22" s="1">
        <f t="shared" si="13"/>
        <v>0</v>
      </c>
      <c r="BC22" s="1">
        <f t="shared" si="14"/>
        <v>0</v>
      </c>
      <c r="BD22" s="1">
        <f t="shared" si="15"/>
        <v>0</v>
      </c>
      <c r="BE22" s="1">
        <f t="shared" si="16"/>
        <v>0</v>
      </c>
      <c r="BG22" s="56">
        <f t="shared" si="17"/>
        <v>0</v>
      </c>
      <c r="BH22" s="56">
        <f t="shared" si="18"/>
        <v>0</v>
      </c>
      <c r="BI22" s="56"/>
      <c r="BJ22" s="1">
        <f t="shared" si="19"/>
        <v>0</v>
      </c>
      <c r="BK22" s="1">
        <f t="shared" si="20"/>
        <v>0</v>
      </c>
      <c r="BL22" s="1">
        <f t="shared" si="21"/>
        <v>0</v>
      </c>
      <c r="BM22" s="1">
        <f t="shared" si="22"/>
        <v>0</v>
      </c>
      <c r="BN22" s="1">
        <f t="shared" si="23"/>
        <v>0</v>
      </c>
      <c r="BO22" s="1">
        <f t="shared" si="24"/>
        <v>0</v>
      </c>
      <c r="BP22" s="1">
        <f t="shared" si="25"/>
        <v>0</v>
      </c>
      <c r="BQ22" s="1">
        <f t="shared" si="26"/>
        <v>0</v>
      </c>
      <c r="BR22" s="1">
        <f t="shared" si="27"/>
        <v>0</v>
      </c>
      <c r="BS22" s="1">
        <f t="shared" si="28"/>
        <v>0</v>
      </c>
      <c r="BT22" s="1">
        <f t="shared" si="29"/>
        <v>0</v>
      </c>
      <c r="BU22" s="1">
        <f t="shared" si="30"/>
        <v>0</v>
      </c>
      <c r="BV22" s="1">
        <f t="shared" si="31"/>
        <v>0</v>
      </c>
      <c r="BW22" s="1">
        <f t="shared" si="32"/>
        <v>0</v>
      </c>
      <c r="BX22" s="1">
        <f t="shared" si="33"/>
        <v>0</v>
      </c>
      <c r="BY22" s="1">
        <f t="shared" si="34"/>
        <v>0</v>
      </c>
    </row>
    <row r="23" spans="1:77" s="1" customFormat="1" ht="73.5" customHeight="1">
      <c r="A23" s="56"/>
      <c r="B23" s="749" t="s">
        <v>185</v>
      </c>
      <c r="C23" s="56"/>
      <c r="D23" s="334" t="s">
        <v>1193</v>
      </c>
      <c r="E23" s="685"/>
      <c r="F23" s="478" t="s">
        <v>58</v>
      </c>
      <c r="G23" s="480" t="s">
        <v>694</v>
      </c>
      <c r="H23" s="477">
        <v>6</v>
      </c>
      <c r="I23" s="481" t="s">
        <v>1404</v>
      </c>
      <c r="J23" s="503">
        <v>66.56832</v>
      </c>
      <c r="K23" s="35"/>
      <c r="L23" s="35"/>
      <c r="M23" s="35"/>
      <c r="N23" s="35"/>
      <c r="O23" s="35"/>
      <c r="P23" s="35"/>
      <c r="Q23" s="35"/>
      <c r="R23" s="35"/>
      <c r="S23" s="459"/>
      <c r="T23" s="459"/>
      <c r="U23" s="198">
        <f t="shared" si="4"/>
        <v>0</v>
      </c>
      <c r="V23" s="141" t="str">
        <f t="shared" si="5"/>
        <v>No</v>
      </c>
      <c r="W23" s="552" t="str">
        <f t="shared" si="6"/>
        <v>Yes</v>
      </c>
      <c r="Y23" s="390">
        <v>1</v>
      </c>
      <c r="Z23" s="391">
        <f t="shared" si="7"/>
        <v>0</v>
      </c>
      <c r="AB23" s="691">
        <v>1.9</v>
      </c>
      <c r="AC23" s="692">
        <f t="shared" si="8"/>
        <v>0</v>
      </c>
      <c r="AD23" s="462">
        <f t="shared" si="35"/>
        <v>0</v>
      </c>
      <c r="AE23" s="462">
        <f t="shared" si="36"/>
        <v>0</v>
      </c>
      <c r="AF23" s="462">
        <f t="shared" si="37"/>
        <v>0</v>
      </c>
      <c r="AG23" s="462">
        <f t="shared" si="38"/>
        <v>0</v>
      </c>
      <c r="AH23" s="462">
        <f t="shared" si="39"/>
        <v>0</v>
      </c>
      <c r="AI23" s="462">
        <f t="shared" si="40"/>
        <v>0</v>
      </c>
      <c r="AJ23" s="462">
        <f t="shared" si="41"/>
        <v>0</v>
      </c>
      <c r="AK23" s="462">
        <f t="shared" si="42"/>
        <v>0</v>
      </c>
      <c r="AL23" s="462">
        <f t="shared" si="43"/>
        <v>0</v>
      </c>
      <c r="AM23" s="462">
        <f t="shared" si="44"/>
        <v>0</v>
      </c>
      <c r="AN23" s="691">
        <v>1</v>
      </c>
      <c r="AO23" s="463">
        <v>15</v>
      </c>
      <c r="AP23" s="464"/>
      <c r="AQ23" s="464">
        <v>2</v>
      </c>
      <c r="AR23" s="463">
        <v>2</v>
      </c>
      <c r="AS23" s="464">
        <v>2</v>
      </c>
      <c r="AT23" s="463"/>
      <c r="AU23" s="464"/>
      <c r="AV23" s="463"/>
      <c r="AX23" s="1">
        <f t="shared" si="9"/>
        <v>0</v>
      </c>
      <c r="AY23" s="1">
        <f t="shared" si="10"/>
        <v>0</v>
      </c>
      <c r="AZ23" s="1">
        <f t="shared" si="11"/>
        <v>0</v>
      </c>
      <c r="BA23" s="1">
        <f t="shared" si="12"/>
        <v>0</v>
      </c>
      <c r="BB23" s="1">
        <f t="shared" si="13"/>
        <v>0</v>
      </c>
      <c r="BC23" s="1">
        <f t="shared" si="14"/>
        <v>0</v>
      </c>
      <c r="BD23" s="1">
        <f t="shared" si="15"/>
        <v>0</v>
      </c>
      <c r="BE23" s="1">
        <f t="shared" si="16"/>
        <v>0</v>
      </c>
      <c r="BG23" s="56">
        <f t="shared" si="17"/>
        <v>0</v>
      </c>
      <c r="BH23" s="56">
        <f t="shared" si="18"/>
        <v>0</v>
      </c>
      <c r="BI23" s="56"/>
      <c r="BJ23" s="1">
        <f t="shared" si="19"/>
        <v>0</v>
      </c>
      <c r="BK23" s="1">
        <f t="shared" si="20"/>
        <v>0</v>
      </c>
      <c r="BL23" s="1">
        <f t="shared" si="21"/>
        <v>0</v>
      </c>
      <c r="BM23" s="1">
        <f t="shared" si="22"/>
        <v>0</v>
      </c>
      <c r="BN23" s="1">
        <f t="shared" si="23"/>
        <v>0</v>
      </c>
      <c r="BO23" s="1">
        <f t="shared" si="24"/>
        <v>0</v>
      </c>
      <c r="BP23" s="1">
        <f t="shared" si="25"/>
        <v>0</v>
      </c>
      <c r="BQ23" s="1">
        <f t="shared" si="26"/>
        <v>0</v>
      </c>
      <c r="BR23" s="1">
        <f t="shared" si="27"/>
        <v>0</v>
      </c>
      <c r="BS23" s="1">
        <f t="shared" si="28"/>
        <v>0</v>
      </c>
      <c r="BT23" s="1">
        <f t="shared" si="29"/>
        <v>0</v>
      </c>
      <c r="BU23" s="1">
        <f t="shared" si="30"/>
        <v>0</v>
      </c>
      <c r="BV23" s="1">
        <f t="shared" si="31"/>
        <v>0</v>
      </c>
      <c r="BW23" s="1">
        <f t="shared" si="32"/>
        <v>0</v>
      </c>
      <c r="BX23" s="1">
        <f t="shared" si="33"/>
        <v>0</v>
      </c>
      <c r="BY23" s="1">
        <f t="shared" si="34"/>
        <v>0</v>
      </c>
    </row>
    <row r="24" spans="1:77" s="1" customFormat="1" ht="73.5" customHeight="1">
      <c r="A24" s="56"/>
      <c r="B24" s="749" t="s">
        <v>185</v>
      </c>
      <c r="C24" s="56"/>
      <c r="D24" s="411" t="s">
        <v>1194</v>
      </c>
      <c r="E24" s="684"/>
      <c r="F24" s="473" t="s">
        <v>58</v>
      </c>
      <c r="G24" s="475" t="s">
        <v>195</v>
      </c>
      <c r="H24" s="472">
        <v>6</v>
      </c>
      <c r="I24" s="482" t="s">
        <v>679</v>
      </c>
      <c r="J24" s="504">
        <v>64.529920000000004</v>
      </c>
      <c r="K24" s="324"/>
      <c r="L24" s="324"/>
      <c r="M24" s="324"/>
      <c r="N24" s="324"/>
      <c r="O24" s="324"/>
      <c r="P24" s="324"/>
      <c r="Q24" s="324"/>
      <c r="R24" s="324"/>
      <c r="S24" s="324"/>
      <c r="T24" s="458"/>
      <c r="U24" s="416">
        <f t="shared" si="4"/>
        <v>0</v>
      </c>
      <c r="V24" s="738" t="str">
        <f t="shared" si="5"/>
        <v>No</v>
      </c>
      <c r="W24" s="404" t="str">
        <f t="shared" si="6"/>
        <v>Yes</v>
      </c>
      <c r="Y24" s="390">
        <v>1</v>
      </c>
      <c r="Z24" s="391">
        <f t="shared" si="7"/>
        <v>0</v>
      </c>
      <c r="AB24" s="691">
        <v>1.8</v>
      </c>
      <c r="AC24" s="692">
        <f t="shared" si="8"/>
        <v>0</v>
      </c>
      <c r="AD24" s="462">
        <f t="shared" si="35"/>
        <v>0</v>
      </c>
      <c r="AE24" s="462">
        <f t="shared" si="36"/>
        <v>0</v>
      </c>
      <c r="AF24" s="462">
        <f t="shared" si="37"/>
        <v>0</v>
      </c>
      <c r="AG24" s="462">
        <f t="shared" si="38"/>
        <v>0</v>
      </c>
      <c r="AH24" s="462">
        <f t="shared" si="39"/>
        <v>0</v>
      </c>
      <c r="AI24" s="462">
        <f t="shared" si="40"/>
        <v>0</v>
      </c>
      <c r="AJ24" s="462">
        <f t="shared" si="41"/>
        <v>0</v>
      </c>
      <c r="AK24" s="462">
        <f t="shared" si="42"/>
        <v>0</v>
      </c>
      <c r="AL24" s="462">
        <f t="shared" si="43"/>
        <v>0</v>
      </c>
      <c r="AM24" s="462">
        <f t="shared" si="44"/>
        <v>0</v>
      </c>
      <c r="AN24" s="691">
        <v>1</v>
      </c>
      <c r="AO24" s="463">
        <v>18</v>
      </c>
      <c r="AP24" s="464"/>
      <c r="AQ24" s="464"/>
      <c r="AR24" s="463"/>
      <c r="AS24" s="464"/>
      <c r="AT24" s="463"/>
      <c r="AU24" s="464"/>
      <c r="AV24" s="463"/>
      <c r="AX24" s="1">
        <f t="shared" si="9"/>
        <v>0</v>
      </c>
      <c r="AY24" s="1">
        <f t="shared" si="10"/>
        <v>0</v>
      </c>
      <c r="AZ24" s="1">
        <f t="shared" si="11"/>
        <v>0</v>
      </c>
      <c r="BA24" s="1">
        <f t="shared" si="12"/>
        <v>0</v>
      </c>
      <c r="BB24" s="1">
        <f t="shared" si="13"/>
        <v>0</v>
      </c>
      <c r="BC24" s="1">
        <f t="shared" si="14"/>
        <v>0</v>
      </c>
      <c r="BD24" s="1">
        <f t="shared" si="15"/>
        <v>0</v>
      </c>
      <c r="BE24" s="1">
        <f t="shared" si="16"/>
        <v>0</v>
      </c>
      <c r="BG24" s="56">
        <f t="shared" si="17"/>
        <v>0</v>
      </c>
      <c r="BH24" s="56">
        <f t="shared" si="18"/>
        <v>0</v>
      </c>
      <c r="BI24" s="56"/>
      <c r="BJ24" s="1">
        <f t="shared" si="19"/>
        <v>0</v>
      </c>
      <c r="BK24" s="1">
        <f t="shared" si="20"/>
        <v>0</v>
      </c>
      <c r="BL24" s="1">
        <f t="shared" si="21"/>
        <v>0</v>
      </c>
      <c r="BM24" s="1">
        <f t="shared" si="22"/>
        <v>0</v>
      </c>
      <c r="BN24" s="1">
        <f t="shared" si="23"/>
        <v>0</v>
      </c>
      <c r="BO24" s="1">
        <f t="shared" si="24"/>
        <v>0</v>
      </c>
      <c r="BP24" s="1">
        <f t="shared" si="25"/>
        <v>0</v>
      </c>
      <c r="BQ24" s="1">
        <f t="shared" si="26"/>
        <v>0</v>
      </c>
      <c r="BR24" s="1">
        <f t="shared" si="27"/>
        <v>0</v>
      </c>
      <c r="BS24" s="1">
        <f t="shared" si="28"/>
        <v>0</v>
      </c>
      <c r="BT24" s="1">
        <f t="shared" si="29"/>
        <v>0</v>
      </c>
      <c r="BU24" s="1">
        <f t="shared" si="30"/>
        <v>0</v>
      </c>
      <c r="BV24" s="1">
        <f t="shared" si="31"/>
        <v>0</v>
      </c>
      <c r="BW24" s="1">
        <f t="shared" si="32"/>
        <v>0</v>
      </c>
      <c r="BX24" s="1">
        <f t="shared" si="33"/>
        <v>0</v>
      </c>
      <c r="BY24" s="1">
        <f t="shared" si="34"/>
        <v>0</v>
      </c>
    </row>
    <row r="25" spans="1:77" s="1" customFormat="1" ht="73.5" customHeight="1">
      <c r="A25" s="56"/>
      <c r="B25" s="749" t="s">
        <v>185</v>
      </c>
      <c r="C25" s="56"/>
      <c r="D25" s="334" t="s">
        <v>1195</v>
      </c>
      <c r="E25" s="685"/>
      <c r="F25" s="478" t="s">
        <v>58</v>
      </c>
      <c r="G25" s="480" t="s">
        <v>195</v>
      </c>
      <c r="H25" s="477">
        <v>6</v>
      </c>
      <c r="I25" s="481" t="s">
        <v>679</v>
      </c>
      <c r="J25" s="503">
        <v>60.511360000000003</v>
      </c>
      <c r="K25" s="37"/>
      <c r="L25" s="35"/>
      <c r="M25" s="35"/>
      <c r="N25" s="35"/>
      <c r="O25" s="459"/>
      <c r="P25" s="37"/>
      <c r="Q25" s="35"/>
      <c r="R25" s="37"/>
      <c r="S25" s="35"/>
      <c r="T25" s="35"/>
      <c r="U25" s="198">
        <f t="shared" si="4"/>
        <v>0</v>
      </c>
      <c r="V25" s="141" t="str">
        <f t="shared" si="5"/>
        <v>No</v>
      </c>
      <c r="W25" s="552" t="str">
        <f t="shared" si="6"/>
        <v>Yes</v>
      </c>
      <c r="Y25" s="390">
        <v>1</v>
      </c>
      <c r="Z25" s="391">
        <f t="shared" si="7"/>
        <v>0</v>
      </c>
      <c r="AB25" s="691">
        <v>1.5</v>
      </c>
      <c r="AC25" s="692">
        <f t="shared" si="8"/>
        <v>0</v>
      </c>
      <c r="AD25" s="462">
        <f t="shared" si="35"/>
        <v>0</v>
      </c>
      <c r="AE25" s="462">
        <f t="shared" si="36"/>
        <v>0</v>
      </c>
      <c r="AF25" s="462">
        <f t="shared" si="37"/>
        <v>0</v>
      </c>
      <c r="AG25" s="462">
        <f t="shared" si="38"/>
        <v>0</v>
      </c>
      <c r="AH25" s="462">
        <f t="shared" si="39"/>
        <v>0</v>
      </c>
      <c r="AI25" s="462">
        <f t="shared" si="40"/>
        <v>0</v>
      </c>
      <c r="AJ25" s="462">
        <f t="shared" si="41"/>
        <v>0</v>
      </c>
      <c r="AK25" s="462">
        <f t="shared" si="42"/>
        <v>0</v>
      </c>
      <c r="AL25" s="462">
        <f t="shared" si="43"/>
        <v>0</v>
      </c>
      <c r="AM25" s="462">
        <f t="shared" si="44"/>
        <v>0</v>
      </c>
      <c r="AN25" s="691">
        <v>1</v>
      </c>
      <c r="AO25" s="463">
        <v>18</v>
      </c>
      <c r="AP25" s="464"/>
      <c r="AQ25" s="464"/>
      <c r="AR25" s="463"/>
      <c r="AS25" s="464"/>
      <c r="AT25" s="463"/>
      <c r="AU25" s="464"/>
      <c r="AV25" s="463"/>
      <c r="AX25" s="1">
        <f t="shared" si="9"/>
        <v>0</v>
      </c>
      <c r="AY25" s="1">
        <f t="shared" si="10"/>
        <v>0</v>
      </c>
      <c r="AZ25" s="1">
        <f t="shared" si="11"/>
        <v>0</v>
      </c>
      <c r="BA25" s="1">
        <f t="shared" si="12"/>
        <v>0</v>
      </c>
      <c r="BB25" s="1">
        <f t="shared" si="13"/>
        <v>0</v>
      </c>
      <c r="BC25" s="1">
        <f t="shared" si="14"/>
        <v>0</v>
      </c>
      <c r="BD25" s="1">
        <f t="shared" si="15"/>
        <v>0</v>
      </c>
      <c r="BE25" s="1">
        <f t="shared" si="16"/>
        <v>0</v>
      </c>
      <c r="BG25" s="56">
        <f t="shared" si="17"/>
        <v>0</v>
      </c>
      <c r="BH25" s="56">
        <f t="shared" si="18"/>
        <v>0</v>
      </c>
      <c r="BI25" s="56"/>
      <c r="BJ25" s="1">
        <f t="shared" si="19"/>
        <v>0</v>
      </c>
      <c r="BK25" s="1">
        <f t="shared" si="20"/>
        <v>0</v>
      </c>
      <c r="BL25" s="1">
        <f t="shared" si="21"/>
        <v>0</v>
      </c>
      <c r="BM25" s="1">
        <f t="shared" si="22"/>
        <v>0</v>
      </c>
      <c r="BN25" s="1">
        <f t="shared" si="23"/>
        <v>0</v>
      </c>
      <c r="BO25" s="1">
        <f t="shared" si="24"/>
        <v>0</v>
      </c>
      <c r="BP25" s="1">
        <f t="shared" si="25"/>
        <v>0</v>
      </c>
      <c r="BQ25" s="1">
        <f t="shared" si="26"/>
        <v>0</v>
      </c>
      <c r="BR25" s="1">
        <f t="shared" si="27"/>
        <v>0</v>
      </c>
      <c r="BS25" s="1">
        <f t="shared" si="28"/>
        <v>0</v>
      </c>
      <c r="BT25" s="1">
        <f t="shared" si="29"/>
        <v>0</v>
      </c>
      <c r="BU25" s="1">
        <f t="shared" si="30"/>
        <v>0</v>
      </c>
      <c r="BV25" s="1">
        <f t="shared" si="31"/>
        <v>0</v>
      </c>
      <c r="BW25" s="1">
        <f t="shared" si="32"/>
        <v>0</v>
      </c>
      <c r="BX25" s="1">
        <f t="shared" si="33"/>
        <v>0</v>
      </c>
      <c r="BY25" s="1">
        <f t="shared" si="34"/>
        <v>0</v>
      </c>
    </row>
    <row r="26" spans="1:77" s="1" customFormat="1" ht="73.5" customHeight="1">
      <c r="A26" s="56"/>
      <c r="B26" s="749" t="s">
        <v>185</v>
      </c>
      <c r="C26" s="56"/>
      <c r="D26" s="411" t="s">
        <v>1196</v>
      </c>
      <c r="E26" s="684"/>
      <c r="F26" s="473" t="s">
        <v>58</v>
      </c>
      <c r="G26" s="475" t="s">
        <v>694</v>
      </c>
      <c r="H26" s="472">
        <v>5</v>
      </c>
      <c r="I26" s="482" t="s">
        <v>1404</v>
      </c>
      <c r="J26" s="504">
        <v>87.88415999999998</v>
      </c>
      <c r="K26" s="324"/>
      <c r="L26" s="324"/>
      <c r="M26" s="324"/>
      <c r="N26" s="324"/>
      <c r="O26" s="324"/>
      <c r="P26" s="324"/>
      <c r="Q26" s="324"/>
      <c r="R26" s="324"/>
      <c r="S26" s="324"/>
      <c r="T26" s="324"/>
      <c r="U26" s="416">
        <f t="shared" si="4"/>
        <v>0</v>
      </c>
      <c r="V26" s="738" t="str">
        <f t="shared" si="5"/>
        <v>No</v>
      </c>
      <c r="W26" s="404" t="str">
        <f t="shared" si="6"/>
        <v>Yes</v>
      </c>
      <c r="Y26" s="390">
        <v>1</v>
      </c>
      <c r="Z26" s="391">
        <f t="shared" si="7"/>
        <v>0</v>
      </c>
      <c r="AB26" s="691">
        <v>3.5</v>
      </c>
      <c r="AC26" s="692">
        <f t="shared" si="8"/>
        <v>0</v>
      </c>
      <c r="AD26" s="462">
        <f t="shared" si="35"/>
        <v>0</v>
      </c>
      <c r="AE26" s="462">
        <f t="shared" si="36"/>
        <v>0</v>
      </c>
      <c r="AF26" s="462">
        <f t="shared" si="37"/>
        <v>0</v>
      </c>
      <c r="AG26" s="462">
        <f t="shared" si="38"/>
        <v>0</v>
      </c>
      <c r="AH26" s="462">
        <f t="shared" si="39"/>
        <v>0</v>
      </c>
      <c r="AI26" s="462">
        <f t="shared" si="40"/>
        <v>0</v>
      </c>
      <c r="AJ26" s="462">
        <f t="shared" si="41"/>
        <v>0</v>
      </c>
      <c r="AK26" s="462">
        <f t="shared" si="42"/>
        <v>0</v>
      </c>
      <c r="AL26" s="462">
        <f t="shared" si="43"/>
        <v>0</v>
      </c>
      <c r="AM26" s="462">
        <f t="shared" si="44"/>
        <v>0</v>
      </c>
      <c r="AN26" s="691">
        <v>1</v>
      </c>
      <c r="AO26" s="463">
        <v>12</v>
      </c>
      <c r="AP26" s="464"/>
      <c r="AQ26" s="464"/>
      <c r="AR26" s="463"/>
      <c r="AS26" s="464">
        <v>1</v>
      </c>
      <c r="AT26" s="463">
        <v>4</v>
      </c>
      <c r="AU26" s="464"/>
      <c r="AV26" s="463"/>
      <c r="AX26" s="1">
        <f t="shared" si="9"/>
        <v>0</v>
      </c>
      <c r="AY26" s="1">
        <f t="shared" si="10"/>
        <v>0</v>
      </c>
      <c r="AZ26" s="1">
        <f t="shared" si="11"/>
        <v>0</v>
      </c>
      <c r="BA26" s="1">
        <f t="shared" si="12"/>
        <v>0</v>
      </c>
      <c r="BB26" s="1">
        <f t="shared" si="13"/>
        <v>0</v>
      </c>
      <c r="BC26" s="1">
        <f t="shared" si="14"/>
        <v>0</v>
      </c>
      <c r="BD26" s="1">
        <f t="shared" si="15"/>
        <v>0</v>
      </c>
      <c r="BE26" s="1">
        <f t="shared" si="16"/>
        <v>0</v>
      </c>
      <c r="BG26" s="56">
        <f t="shared" si="17"/>
        <v>0</v>
      </c>
      <c r="BH26" s="56">
        <f t="shared" si="18"/>
        <v>0</v>
      </c>
      <c r="BI26" s="56"/>
      <c r="BJ26" s="1">
        <f t="shared" si="19"/>
        <v>0</v>
      </c>
      <c r="BK26" s="1">
        <f t="shared" si="20"/>
        <v>0</v>
      </c>
      <c r="BL26" s="1">
        <f t="shared" si="21"/>
        <v>0</v>
      </c>
      <c r="BM26" s="1">
        <f t="shared" si="22"/>
        <v>0</v>
      </c>
      <c r="BN26" s="1">
        <f t="shared" si="23"/>
        <v>0</v>
      </c>
      <c r="BO26" s="1">
        <f t="shared" si="24"/>
        <v>0</v>
      </c>
      <c r="BP26" s="1">
        <f t="shared" si="25"/>
        <v>0</v>
      </c>
      <c r="BQ26" s="1">
        <f t="shared" si="26"/>
        <v>0</v>
      </c>
      <c r="BR26" s="1">
        <f t="shared" si="27"/>
        <v>0</v>
      </c>
      <c r="BS26" s="1">
        <f t="shared" si="28"/>
        <v>0</v>
      </c>
      <c r="BT26" s="1">
        <f t="shared" si="29"/>
        <v>0</v>
      </c>
      <c r="BU26" s="1">
        <f t="shared" si="30"/>
        <v>0</v>
      </c>
      <c r="BV26" s="1">
        <f t="shared" si="31"/>
        <v>0</v>
      </c>
      <c r="BW26" s="1">
        <f t="shared" si="32"/>
        <v>0</v>
      </c>
      <c r="BX26" s="1">
        <f t="shared" si="33"/>
        <v>0</v>
      </c>
      <c r="BY26" s="1">
        <f t="shared" si="34"/>
        <v>0</v>
      </c>
    </row>
    <row r="27" spans="1:77" s="1" customFormat="1" ht="73.5" customHeight="1">
      <c r="A27" s="56"/>
      <c r="B27" s="749" t="s">
        <v>185</v>
      </c>
      <c r="C27" s="56"/>
      <c r="D27" s="334" t="s">
        <v>1197</v>
      </c>
      <c r="E27" s="685"/>
      <c r="F27" s="478" t="s">
        <v>168</v>
      </c>
      <c r="G27" s="480" t="s">
        <v>706</v>
      </c>
      <c r="H27" s="477">
        <v>2</v>
      </c>
      <c r="I27" s="481" t="s">
        <v>1404</v>
      </c>
      <c r="J27" s="503">
        <v>80.837119999999999</v>
      </c>
      <c r="K27" s="35"/>
      <c r="L27" s="35"/>
      <c r="M27" s="35"/>
      <c r="N27" s="35"/>
      <c r="O27" s="35"/>
      <c r="P27" s="35"/>
      <c r="Q27" s="35"/>
      <c r="R27" s="35"/>
      <c r="S27" s="35"/>
      <c r="T27" s="459"/>
      <c r="U27" s="198">
        <f t="shared" si="4"/>
        <v>0</v>
      </c>
      <c r="V27" s="141" t="str">
        <f t="shared" si="5"/>
        <v>No</v>
      </c>
      <c r="W27" s="552" t="str">
        <f t="shared" si="6"/>
        <v>Yes</v>
      </c>
      <c r="Y27" s="390">
        <v>1</v>
      </c>
      <c r="Z27" s="391">
        <f t="shared" si="7"/>
        <v>0</v>
      </c>
      <c r="AB27" s="691">
        <v>3</v>
      </c>
      <c r="AC27" s="692">
        <f t="shared" si="8"/>
        <v>0</v>
      </c>
      <c r="AD27" s="462">
        <f t="shared" si="35"/>
        <v>0</v>
      </c>
      <c r="AE27" s="462">
        <f t="shared" si="36"/>
        <v>0</v>
      </c>
      <c r="AF27" s="462">
        <f t="shared" si="37"/>
        <v>0</v>
      </c>
      <c r="AG27" s="462">
        <f t="shared" si="38"/>
        <v>0</v>
      </c>
      <c r="AH27" s="462">
        <f t="shared" si="39"/>
        <v>0</v>
      </c>
      <c r="AI27" s="462">
        <f t="shared" si="40"/>
        <v>0</v>
      </c>
      <c r="AJ27" s="462">
        <f t="shared" si="41"/>
        <v>0</v>
      </c>
      <c r="AK27" s="462">
        <f t="shared" si="42"/>
        <v>0</v>
      </c>
      <c r="AL27" s="462">
        <f t="shared" si="43"/>
        <v>0</v>
      </c>
      <c r="AM27" s="462">
        <f t="shared" si="44"/>
        <v>0</v>
      </c>
      <c r="AN27" s="691">
        <v>1</v>
      </c>
      <c r="AO27" s="463">
        <v>6</v>
      </c>
      <c r="AP27" s="464"/>
      <c r="AQ27" s="464"/>
      <c r="AR27" s="463"/>
      <c r="AS27" s="464"/>
      <c r="AT27" s="463">
        <v>1</v>
      </c>
      <c r="AU27" s="464">
        <v>1</v>
      </c>
      <c r="AV27" s="463"/>
      <c r="AX27" s="1">
        <f t="shared" si="9"/>
        <v>0</v>
      </c>
      <c r="AY27" s="1">
        <f t="shared" si="10"/>
        <v>0</v>
      </c>
      <c r="AZ27" s="1">
        <f t="shared" si="11"/>
        <v>0</v>
      </c>
      <c r="BA27" s="1">
        <f t="shared" si="12"/>
        <v>0</v>
      </c>
      <c r="BB27" s="1">
        <f t="shared" si="13"/>
        <v>0</v>
      </c>
      <c r="BC27" s="1">
        <f t="shared" si="14"/>
        <v>0</v>
      </c>
      <c r="BD27" s="1">
        <f t="shared" si="15"/>
        <v>0</v>
      </c>
      <c r="BE27" s="1">
        <f t="shared" si="16"/>
        <v>0</v>
      </c>
      <c r="BG27" s="56">
        <f t="shared" si="17"/>
        <v>0</v>
      </c>
      <c r="BH27" s="56">
        <f t="shared" si="18"/>
        <v>0</v>
      </c>
      <c r="BI27" s="56"/>
      <c r="BJ27" s="1">
        <f t="shared" si="19"/>
        <v>0</v>
      </c>
      <c r="BK27" s="1">
        <f t="shared" si="20"/>
        <v>0</v>
      </c>
      <c r="BL27" s="1">
        <f t="shared" si="21"/>
        <v>0</v>
      </c>
      <c r="BM27" s="1">
        <f t="shared" si="22"/>
        <v>0</v>
      </c>
      <c r="BN27" s="1">
        <f t="shared" si="23"/>
        <v>0</v>
      </c>
      <c r="BO27" s="1">
        <f t="shared" si="24"/>
        <v>0</v>
      </c>
      <c r="BP27" s="1">
        <f t="shared" si="25"/>
        <v>0</v>
      </c>
      <c r="BQ27" s="1">
        <f t="shared" si="26"/>
        <v>0</v>
      </c>
      <c r="BR27" s="1">
        <f t="shared" si="27"/>
        <v>0</v>
      </c>
      <c r="BS27" s="1">
        <f t="shared" si="28"/>
        <v>0</v>
      </c>
      <c r="BT27" s="1">
        <f t="shared" si="29"/>
        <v>0</v>
      </c>
      <c r="BU27" s="1">
        <f t="shared" si="30"/>
        <v>0</v>
      </c>
      <c r="BV27" s="1">
        <f t="shared" si="31"/>
        <v>0</v>
      </c>
      <c r="BW27" s="1">
        <f t="shared" si="32"/>
        <v>0</v>
      </c>
      <c r="BX27" s="1">
        <f t="shared" si="33"/>
        <v>0</v>
      </c>
      <c r="BY27" s="1">
        <f t="shared" si="34"/>
        <v>0</v>
      </c>
    </row>
    <row r="28" spans="1:77" s="1" customFormat="1" ht="73.5" customHeight="1">
      <c r="A28" s="56"/>
      <c r="B28" s="749" t="s">
        <v>185</v>
      </c>
      <c r="C28" s="56"/>
      <c r="D28" s="411" t="s">
        <v>1467</v>
      </c>
      <c r="E28" s="684"/>
      <c r="F28" s="473" t="s">
        <v>168</v>
      </c>
      <c r="G28" s="475" t="s">
        <v>195</v>
      </c>
      <c r="H28" s="472">
        <v>2</v>
      </c>
      <c r="I28" s="482" t="s">
        <v>1404</v>
      </c>
      <c r="J28" s="504">
        <v>88.874239999999986</v>
      </c>
      <c r="K28" s="324"/>
      <c r="L28" s="324"/>
      <c r="M28" s="324"/>
      <c r="N28" s="324"/>
      <c r="O28" s="324"/>
      <c r="P28" s="324"/>
      <c r="Q28" s="324"/>
      <c r="R28" s="324"/>
      <c r="S28" s="324"/>
      <c r="T28" s="458"/>
      <c r="U28" s="416">
        <f t="shared" si="4"/>
        <v>0</v>
      </c>
      <c r="V28" s="738" t="str">
        <f t="shared" si="5"/>
        <v>No</v>
      </c>
      <c r="W28" s="404" t="str">
        <f t="shared" si="6"/>
        <v>Yes</v>
      </c>
      <c r="Y28" s="390">
        <v>1</v>
      </c>
      <c r="Z28" s="391">
        <f t="shared" si="7"/>
        <v>0</v>
      </c>
      <c r="AB28" s="691">
        <v>3.6</v>
      </c>
      <c r="AC28" s="692">
        <f t="shared" si="8"/>
        <v>0</v>
      </c>
      <c r="AD28" s="462">
        <f t="shared" si="35"/>
        <v>0</v>
      </c>
      <c r="AE28" s="462">
        <f t="shared" si="36"/>
        <v>0</v>
      </c>
      <c r="AF28" s="462">
        <f t="shared" si="37"/>
        <v>0</v>
      </c>
      <c r="AG28" s="462">
        <f t="shared" si="38"/>
        <v>0</v>
      </c>
      <c r="AH28" s="462">
        <f t="shared" si="39"/>
        <v>0</v>
      </c>
      <c r="AI28" s="462">
        <f t="shared" si="40"/>
        <v>0</v>
      </c>
      <c r="AJ28" s="462">
        <f t="shared" si="41"/>
        <v>0</v>
      </c>
      <c r="AK28" s="462">
        <f t="shared" si="42"/>
        <v>0</v>
      </c>
      <c r="AL28" s="462">
        <f t="shared" si="43"/>
        <v>0</v>
      </c>
      <c r="AM28" s="462">
        <f t="shared" si="44"/>
        <v>0</v>
      </c>
      <c r="AN28" s="691">
        <v>1</v>
      </c>
      <c r="AO28" s="463">
        <v>6</v>
      </c>
      <c r="AP28" s="464"/>
      <c r="AQ28" s="464"/>
      <c r="AR28" s="463"/>
      <c r="AS28" s="464"/>
      <c r="AT28" s="463"/>
      <c r="AU28" s="464">
        <v>2</v>
      </c>
      <c r="AV28" s="463"/>
      <c r="AX28" s="1">
        <f t="shared" si="9"/>
        <v>0</v>
      </c>
      <c r="AY28" s="1">
        <f t="shared" si="10"/>
        <v>0</v>
      </c>
      <c r="AZ28" s="1">
        <f t="shared" si="11"/>
        <v>0</v>
      </c>
      <c r="BA28" s="1">
        <f t="shared" si="12"/>
        <v>0</v>
      </c>
      <c r="BB28" s="1">
        <f t="shared" si="13"/>
        <v>0</v>
      </c>
      <c r="BC28" s="1">
        <f t="shared" si="14"/>
        <v>0</v>
      </c>
      <c r="BD28" s="1">
        <f t="shared" si="15"/>
        <v>0</v>
      </c>
      <c r="BE28" s="1">
        <f t="shared" si="16"/>
        <v>0</v>
      </c>
      <c r="BG28" s="56">
        <f t="shared" si="17"/>
        <v>0</v>
      </c>
      <c r="BH28" s="56">
        <f t="shared" si="18"/>
        <v>0</v>
      </c>
      <c r="BI28" s="56"/>
      <c r="BJ28" s="1">
        <f t="shared" si="19"/>
        <v>0</v>
      </c>
      <c r="BK28" s="1">
        <f t="shared" si="20"/>
        <v>0</v>
      </c>
      <c r="BL28" s="1">
        <f t="shared" si="21"/>
        <v>0</v>
      </c>
      <c r="BM28" s="1">
        <f t="shared" si="22"/>
        <v>0</v>
      </c>
      <c r="BN28" s="1">
        <f t="shared" si="23"/>
        <v>0</v>
      </c>
      <c r="BO28" s="1">
        <f t="shared" si="24"/>
        <v>0</v>
      </c>
      <c r="BP28" s="1">
        <f t="shared" si="25"/>
        <v>0</v>
      </c>
      <c r="BQ28" s="1">
        <f t="shared" si="26"/>
        <v>0</v>
      </c>
      <c r="BR28" s="1">
        <f t="shared" si="27"/>
        <v>0</v>
      </c>
      <c r="BS28" s="1">
        <f t="shared" si="28"/>
        <v>0</v>
      </c>
      <c r="BT28" s="1">
        <f t="shared" si="29"/>
        <v>0</v>
      </c>
      <c r="BU28" s="1">
        <f t="shared" si="30"/>
        <v>0</v>
      </c>
      <c r="BV28" s="1">
        <f t="shared" si="31"/>
        <v>0</v>
      </c>
      <c r="BW28" s="1">
        <f t="shared" si="32"/>
        <v>0</v>
      </c>
      <c r="BX28" s="1">
        <f t="shared" si="33"/>
        <v>0</v>
      </c>
      <c r="BY28" s="1">
        <f t="shared" si="34"/>
        <v>0</v>
      </c>
    </row>
    <row r="29" spans="1:77" s="1" customFormat="1" ht="73.5" customHeight="1">
      <c r="A29" s="56"/>
      <c r="B29" s="749" t="s">
        <v>185</v>
      </c>
      <c r="C29" s="56"/>
      <c r="D29" s="334" t="s">
        <v>1198</v>
      </c>
      <c r="E29" s="685"/>
      <c r="F29" s="478" t="s">
        <v>168</v>
      </c>
      <c r="G29" s="480" t="s">
        <v>194</v>
      </c>
      <c r="H29" s="477">
        <v>4</v>
      </c>
      <c r="I29" s="481" t="s">
        <v>1404</v>
      </c>
      <c r="J29" s="503">
        <v>142.01823999999999</v>
      </c>
      <c r="K29" s="35"/>
      <c r="L29" s="35"/>
      <c r="M29" s="35"/>
      <c r="N29" s="35"/>
      <c r="O29" s="35"/>
      <c r="P29" s="35"/>
      <c r="Q29" s="35"/>
      <c r="R29" s="35"/>
      <c r="S29" s="35"/>
      <c r="T29" s="35"/>
      <c r="U29" s="198">
        <f t="shared" si="4"/>
        <v>0</v>
      </c>
      <c r="V29" s="141" t="str">
        <f t="shared" si="5"/>
        <v>No</v>
      </c>
      <c r="W29" s="552" t="str">
        <f t="shared" si="6"/>
        <v>Yes</v>
      </c>
      <c r="Y29" s="390">
        <v>1</v>
      </c>
      <c r="Z29" s="391">
        <f t="shared" si="7"/>
        <v>0</v>
      </c>
      <c r="AB29" s="691">
        <v>7.55</v>
      </c>
      <c r="AC29" s="692">
        <f t="shared" si="8"/>
        <v>0</v>
      </c>
      <c r="AD29" s="462">
        <f t="shared" si="35"/>
        <v>0</v>
      </c>
      <c r="AE29" s="462">
        <f t="shared" si="36"/>
        <v>0</v>
      </c>
      <c r="AF29" s="462">
        <f t="shared" si="37"/>
        <v>0</v>
      </c>
      <c r="AG29" s="462">
        <f t="shared" si="38"/>
        <v>0</v>
      </c>
      <c r="AH29" s="462">
        <f t="shared" si="39"/>
        <v>0</v>
      </c>
      <c r="AI29" s="462">
        <f t="shared" si="40"/>
        <v>0</v>
      </c>
      <c r="AJ29" s="462">
        <f t="shared" si="41"/>
        <v>0</v>
      </c>
      <c r="AK29" s="462">
        <f t="shared" si="42"/>
        <v>0</v>
      </c>
      <c r="AL29" s="462">
        <f t="shared" si="43"/>
        <v>0</v>
      </c>
      <c r="AM29" s="462">
        <f t="shared" si="44"/>
        <v>0</v>
      </c>
      <c r="AN29" s="691">
        <v>1</v>
      </c>
      <c r="AO29" s="463">
        <v>12</v>
      </c>
      <c r="AP29" s="464"/>
      <c r="AQ29" s="464"/>
      <c r="AR29" s="463"/>
      <c r="AS29" s="464"/>
      <c r="AT29" s="463"/>
      <c r="AU29" s="464">
        <v>1</v>
      </c>
      <c r="AV29" s="463">
        <v>3</v>
      </c>
      <c r="AX29" s="1">
        <f t="shared" si="9"/>
        <v>0</v>
      </c>
      <c r="AY29" s="1">
        <f t="shared" si="10"/>
        <v>0</v>
      </c>
      <c r="AZ29" s="1">
        <f t="shared" si="11"/>
        <v>0</v>
      </c>
      <c r="BA29" s="1">
        <f t="shared" si="12"/>
        <v>0</v>
      </c>
      <c r="BB29" s="1">
        <f t="shared" si="13"/>
        <v>0</v>
      </c>
      <c r="BC29" s="1">
        <f t="shared" si="14"/>
        <v>0</v>
      </c>
      <c r="BD29" s="1">
        <f t="shared" si="15"/>
        <v>0</v>
      </c>
      <c r="BE29" s="1">
        <f t="shared" si="16"/>
        <v>0</v>
      </c>
      <c r="BG29" s="56">
        <f t="shared" si="17"/>
        <v>0</v>
      </c>
      <c r="BH29" s="56">
        <f t="shared" si="18"/>
        <v>0</v>
      </c>
      <c r="BI29" s="56"/>
      <c r="BJ29" s="1">
        <f t="shared" si="19"/>
        <v>0</v>
      </c>
      <c r="BK29" s="1">
        <f t="shared" si="20"/>
        <v>0</v>
      </c>
      <c r="BL29" s="1">
        <f t="shared" si="21"/>
        <v>0</v>
      </c>
      <c r="BM29" s="1">
        <f t="shared" si="22"/>
        <v>0</v>
      </c>
      <c r="BN29" s="1">
        <f t="shared" si="23"/>
        <v>0</v>
      </c>
      <c r="BO29" s="1">
        <f t="shared" si="24"/>
        <v>0</v>
      </c>
      <c r="BP29" s="1">
        <f t="shared" si="25"/>
        <v>0</v>
      </c>
      <c r="BQ29" s="1">
        <f t="shared" si="26"/>
        <v>0</v>
      </c>
      <c r="BR29" s="1">
        <f t="shared" si="27"/>
        <v>0</v>
      </c>
      <c r="BS29" s="1">
        <f t="shared" si="28"/>
        <v>0</v>
      </c>
      <c r="BT29" s="1">
        <f t="shared" si="29"/>
        <v>0</v>
      </c>
      <c r="BU29" s="1">
        <f t="shared" si="30"/>
        <v>0</v>
      </c>
      <c r="BV29" s="1">
        <f t="shared" si="31"/>
        <v>0</v>
      </c>
      <c r="BW29" s="1">
        <f t="shared" si="32"/>
        <v>0</v>
      </c>
      <c r="BX29" s="1">
        <f t="shared" si="33"/>
        <v>0</v>
      </c>
      <c r="BY29" s="1">
        <f t="shared" si="34"/>
        <v>0</v>
      </c>
    </row>
    <row r="30" spans="1:77" s="1" customFormat="1" ht="73.5" customHeight="1">
      <c r="A30" s="56"/>
      <c r="B30" s="749" t="s">
        <v>185</v>
      </c>
      <c r="C30" s="56"/>
      <c r="D30" s="411" t="s">
        <v>1199</v>
      </c>
      <c r="E30" s="684"/>
      <c r="F30" s="473" t="s">
        <v>168</v>
      </c>
      <c r="G30" s="475" t="s">
        <v>194</v>
      </c>
      <c r="H30" s="472">
        <v>3</v>
      </c>
      <c r="I30" s="482" t="s">
        <v>1404</v>
      </c>
      <c r="J30" s="504">
        <v>97.69759999999998</v>
      </c>
      <c r="K30" s="324"/>
      <c r="L30" s="324"/>
      <c r="M30" s="324"/>
      <c r="N30" s="324"/>
      <c r="O30" s="324"/>
      <c r="P30" s="324"/>
      <c r="Q30" s="324"/>
      <c r="R30" s="324"/>
      <c r="S30" s="324"/>
      <c r="T30" s="458"/>
      <c r="U30" s="416">
        <f t="shared" si="4"/>
        <v>0</v>
      </c>
      <c r="V30" s="738" t="str">
        <f t="shared" si="5"/>
        <v>No</v>
      </c>
      <c r="W30" s="404" t="str">
        <f t="shared" si="6"/>
        <v>Yes</v>
      </c>
      <c r="Y30" s="390">
        <v>1</v>
      </c>
      <c r="Z30" s="391">
        <f t="shared" si="7"/>
        <v>0</v>
      </c>
      <c r="AB30" s="691">
        <v>4.25</v>
      </c>
      <c r="AC30" s="692">
        <f t="shared" si="8"/>
        <v>0</v>
      </c>
      <c r="AD30" s="462">
        <f t="shared" si="35"/>
        <v>0</v>
      </c>
      <c r="AE30" s="462">
        <f t="shared" si="36"/>
        <v>0</v>
      </c>
      <c r="AF30" s="462">
        <f t="shared" si="37"/>
        <v>0</v>
      </c>
      <c r="AG30" s="462">
        <f t="shared" si="38"/>
        <v>0</v>
      </c>
      <c r="AH30" s="462">
        <f t="shared" si="39"/>
        <v>0</v>
      </c>
      <c r="AI30" s="462">
        <f t="shared" si="40"/>
        <v>0</v>
      </c>
      <c r="AJ30" s="462">
        <f t="shared" si="41"/>
        <v>0</v>
      </c>
      <c r="AK30" s="462">
        <f t="shared" si="42"/>
        <v>0</v>
      </c>
      <c r="AL30" s="462">
        <f t="shared" si="43"/>
        <v>0</v>
      </c>
      <c r="AM30" s="462">
        <f t="shared" si="44"/>
        <v>0</v>
      </c>
      <c r="AN30" s="691">
        <v>1</v>
      </c>
      <c r="AO30" s="463">
        <v>9</v>
      </c>
      <c r="AP30" s="464"/>
      <c r="AQ30" s="464"/>
      <c r="AR30" s="463"/>
      <c r="AS30" s="464"/>
      <c r="AT30" s="463">
        <v>3</v>
      </c>
      <c r="AU30" s="464"/>
      <c r="AV30" s="463"/>
      <c r="AX30" s="1">
        <f t="shared" si="9"/>
        <v>0</v>
      </c>
      <c r="AY30" s="1">
        <f t="shared" si="10"/>
        <v>0</v>
      </c>
      <c r="AZ30" s="1">
        <f t="shared" si="11"/>
        <v>0</v>
      </c>
      <c r="BA30" s="1">
        <f t="shared" si="12"/>
        <v>0</v>
      </c>
      <c r="BB30" s="1">
        <f t="shared" si="13"/>
        <v>0</v>
      </c>
      <c r="BC30" s="1">
        <f t="shared" si="14"/>
        <v>0</v>
      </c>
      <c r="BD30" s="1">
        <f t="shared" si="15"/>
        <v>0</v>
      </c>
      <c r="BE30" s="1">
        <f t="shared" si="16"/>
        <v>0</v>
      </c>
      <c r="BG30" s="56">
        <f t="shared" si="17"/>
        <v>0</v>
      </c>
      <c r="BH30" s="56">
        <f t="shared" si="18"/>
        <v>0</v>
      </c>
      <c r="BI30" s="56"/>
      <c r="BJ30" s="1">
        <f t="shared" si="19"/>
        <v>0</v>
      </c>
      <c r="BK30" s="1">
        <f t="shared" si="20"/>
        <v>0</v>
      </c>
      <c r="BL30" s="1">
        <f t="shared" si="21"/>
        <v>0</v>
      </c>
      <c r="BM30" s="1">
        <f t="shared" si="22"/>
        <v>0</v>
      </c>
      <c r="BN30" s="1">
        <f t="shared" si="23"/>
        <v>0</v>
      </c>
      <c r="BO30" s="1">
        <f t="shared" si="24"/>
        <v>0</v>
      </c>
      <c r="BP30" s="1">
        <f t="shared" si="25"/>
        <v>0</v>
      </c>
      <c r="BQ30" s="1">
        <f t="shared" si="26"/>
        <v>0</v>
      </c>
      <c r="BR30" s="1">
        <f t="shared" si="27"/>
        <v>0</v>
      </c>
      <c r="BS30" s="1">
        <f t="shared" si="28"/>
        <v>0</v>
      </c>
      <c r="BT30" s="1">
        <f t="shared" si="29"/>
        <v>0</v>
      </c>
      <c r="BU30" s="1">
        <f t="shared" si="30"/>
        <v>0</v>
      </c>
      <c r="BV30" s="1">
        <f t="shared" si="31"/>
        <v>0</v>
      </c>
      <c r="BW30" s="1">
        <f t="shared" si="32"/>
        <v>0</v>
      </c>
      <c r="BX30" s="1">
        <f t="shared" si="33"/>
        <v>0</v>
      </c>
      <c r="BY30" s="1">
        <f t="shared" si="34"/>
        <v>0</v>
      </c>
    </row>
    <row r="31" spans="1:77" s="1" customFormat="1" ht="73.2" customHeight="1">
      <c r="A31" s="56"/>
      <c r="B31" s="749" t="s">
        <v>185</v>
      </c>
      <c r="C31" s="56"/>
      <c r="D31" s="334" t="s">
        <v>1200</v>
      </c>
      <c r="E31" s="685"/>
      <c r="F31" s="478" t="s">
        <v>58</v>
      </c>
      <c r="G31" s="480" t="s">
        <v>194</v>
      </c>
      <c r="H31" s="477">
        <v>8</v>
      </c>
      <c r="I31" s="481" t="s">
        <v>1404</v>
      </c>
      <c r="J31" s="503">
        <v>93.475200000000001</v>
      </c>
      <c r="K31" s="35"/>
      <c r="L31" s="35"/>
      <c r="M31" s="459"/>
      <c r="N31" s="459"/>
      <c r="O31" s="459"/>
      <c r="P31" s="459"/>
      <c r="Q31" s="459"/>
      <c r="R31" s="459"/>
      <c r="S31" s="459"/>
      <c r="T31" s="459"/>
      <c r="U31" s="198">
        <f t="shared" si="4"/>
        <v>0</v>
      </c>
      <c r="V31" s="141" t="str">
        <f t="shared" si="5"/>
        <v>No</v>
      </c>
      <c r="W31" s="552" t="str">
        <f t="shared" si="6"/>
        <v>Yes</v>
      </c>
      <c r="Y31" s="390">
        <v>1</v>
      </c>
      <c r="Z31" s="391">
        <f t="shared" si="7"/>
        <v>0</v>
      </c>
      <c r="AB31" s="691">
        <v>3.9</v>
      </c>
      <c r="AC31" s="692">
        <f t="shared" si="8"/>
        <v>0</v>
      </c>
      <c r="AD31" s="462">
        <f t="shared" si="35"/>
        <v>0</v>
      </c>
      <c r="AE31" s="462">
        <f t="shared" si="36"/>
        <v>0</v>
      </c>
      <c r="AF31" s="462">
        <f t="shared" si="37"/>
        <v>0</v>
      </c>
      <c r="AG31" s="462">
        <f t="shared" si="38"/>
        <v>0</v>
      </c>
      <c r="AH31" s="462">
        <f t="shared" si="39"/>
        <v>0</v>
      </c>
      <c r="AI31" s="462">
        <f t="shared" si="40"/>
        <v>0</v>
      </c>
      <c r="AJ31" s="462">
        <f t="shared" si="41"/>
        <v>0</v>
      </c>
      <c r="AK31" s="462">
        <f t="shared" si="42"/>
        <v>0</v>
      </c>
      <c r="AL31" s="462">
        <f t="shared" si="43"/>
        <v>0</v>
      </c>
      <c r="AM31" s="462">
        <f t="shared" si="44"/>
        <v>0</v>
      </c>
      <c r="AN31" s="691">
        <v>1</v>
      </c>
      <c r="AO31" s="463">
        <v>12</v>
      </c>
      <c r="AP31" s="464"/>
      <c r="AQ31" s="464"/>
      <c r="AR31" s="463">
        <v>1</v>
      </c>
      <c r="AS31" s="464">
        <v>2</v>
      </c>
      <c r="AT31" s="463">
        <v>3</v>
      </c>
      <c r="AU31" s="464">
        <v>1</v>
      </c>
      <c r="AV31" s="463"/>
      <c r="AX31" s="1">
        <f t="shared" si="9"/>
        <v>0</v>
      </c>
      <c r="AY31" s="1">
        <f t="shared" si="10"/>
        <v>0</v>
      </c>
      <c r="AZ31" s="1">
        <f t="shared" si="11"/>
        <v>0</v>
      </c>
      <c r="BA31" s="1">
        <f t="shared" si="12"/>
        <v>0</v>
      </c>
      <c r="BB31" s="1">
        <f t="shared" si="13"/>
        <v>0</v>
      </c>
      <c r="BC31" s="1">
        <f t="shared" si="14"/>
        <v>0</v>
      </c>
      <c r="BD31" s="1">
        <f t="shared" si="15"/>
        <v>0</v>
      </c>
      <c r="BE31" s="1">
        <f t="shared" si="16"/>
        <v>0</v>
      </c>
      <c r="BG31" s="56">
        <f t="shared" si="17"/>
        <v>0</v>
      </c>
      <c r="BH31" s="56">
        <f t="shared" si="18"/>
        <v>0</v>
      </c>
      <c r="BI31" s="56"/>
      <c r="BJ31" s="1">
        <f t="shared" si="19"/>
        <v>0</v>
      </c>
      <c r="BK31" s="1">
        <f t="shared" si="20"/>
        <v>0</v>
      </c>
      <c r="BL31" s="1">
        <f t="shared" si="21"/>
        <v>0</v>
      </c>
      <c r="BM31" s="1">
        <f t="shared" si="22"/>
        <v>0</v>
      </c>
      <c r="BN31" s="1">
        <f t="shared" si="23"/>
        <v>0</v>
      </c>
      <c r="BO31" s="1">
        <f t="shared" si="24"/>
        <v>0</v>
      </c>
      <c r="BP31" s="1">
        <f t="shared" si="25"/>
        <v>0</v>
      </c>
      <c r="BQ31" s="1">
        <f t="shared" si="26"/>
        <v>0</v>
      </c>
      <c r="BR31" s="1">
        <f t="shared" si="27"/>
        <v>0</v>
      </c>
      <c r="BS31" s="1">
        <f t="shared" si="28"/>
        <v>0</v>
      </c>
      <c r="BT31" s="1">
        <f t="shared" si="29"/>
        <v>0</v>
      </c>
      <c r="BU31" s="1">
        <f t="shared" si="30"/>
        <v>0</v>
      </c>
      <c r="BV31" s="1">
        <f t="shared" si="31"/>
        <v>0</v>
      </c>
      <c r="BW31" s="1">
        <f t="shared" si="32"/>
        <v>0</v>
      </c>
      <c r="BX31" s="1">
        <f t="shared" si="33"/>
        <v>0</v>
      </c>
      <c r="BY31" s="1">
        <f t="shared" si="34"/>
        <v>0</v>
      </c>
    </row>
    <row r="32" spans="1:77" s="1" customFormat="1" ht="73.5" customHeight="1">
      <c r="A32" s="56"/>
      <c r="B32" s="750" t="s">
        <v>185</v>
      </c>
      <c r="C32" s="353"/>
      <c r="D32" s="406" t="s">
        <v>1201</v>
      </c>
      <c r="E32" s="686"/>
      <c r="F32" s="942" t="s">
        <v>58</v>
      </c>
      <c r="G32" s="943" t="s">
        <v>192</v>
      </c>
      <c r="H32" s="489">
        <v>8</v>
      </c>
      <c r="I32" s="493" t="s">
        <v>679</v>
      </c>
      <c r="J32" s="510">
        <v>65.869439999999997</v>
      </c>
      <c r="K32" s="407"/>
      <c r="L32" s="407"/>
      <c r="M32" s="407"/>
      <c r="N32" s="407"/>
      <c r="O32" s="407"/>
      <c r="P32" s="407"/>
      <c r="Q32" s="407"/>
      <c r="R32" s="407"/>
      <c r="S32" s="460"/>
      <c r="T32" s="460"/>
      <c r="U32" s="944">
        <f t="shared" si="4"/>
        <v>0</v>
      </c>
      <c r="V32" s="945" t="str">
        <f t="shared" si="5"/>
        <v>No</v>
      </c>
      <c r="W32" s="405" t="str">
        <f t="shared" si="6"/>
        <v>Yes</v>
      </c>
      <c r="Y32" s="390">
        <v>1</v>
      </c>
      <c r="Z32" s="391">
        <f t="shared" si="7"/>
        <v>0</v>
      </c>
      <c r="AB32" s="691">
        <v>1.9</v>
      </c>
      <c r="AC32" s="692">
        <f t="shared" si="8"/>
        <v>0</v>
      </c>
      <c r="AD32" s="462">
        <f t="shared" si="35"/>
        <v>0</v>
      </c>
      <c r="AE32" s="462">
        <f t="shared" si="36"/>
        <v>0</v>
      </c>
      <c r="AF32" s="462">
        <f t="shared" si="37"/>
        <v>0</v>
      </c>
      <c r="AG32" s="462">
        <f t="shared" si="38"/>
        <v>0</v>
      </c>
      <c r="AH32" s="462">
        <f t="shared" si="39"/>
        <v>0</v>
      </c>
      <c r="AI32" s="462">
        <f t="shared" si="40"/>
        <v>0</v>
      </c>
      <c r="AJ32" s="462">
        <f t="shared" si="41"/>
        <v>0</v>
      </c>
      <c r="AK32" s="462">
        <f t="shared" si="42"/>
        <v>0</v>
      </c>
      <c r="AL32" s="462">
        <f t="shared" si="43"/>
        <v>0</v>
      </c>
      <c r="AM32" s="462">
        <f t="shared" si="44"/>
        <v>0</v>
      </c>
      <c r="AN32" s="691">
        <v>1</v>
      </c>
      <c r="AO32" s="463">
        <v>24</v>
      </c>
      <c r="AP32" s="464"/>
      <c r="AQ32" s="464"/>
      <c r="AR32" s="463"/>
      <c r="AS32" s="464"/>
      <c r="AT32" s="463"/>
      <c r="AU32" s="464"/>
      <c r="AV32" s="463"/>
      <c r="AX32" s="1">
        <f t="shared" si="9"/>
        <v>0</v>
      </c>
      <c r="AY32" s="1">
        <f t="shared" si="10"/>
        <v>0</v>
      </c>
      <c r="AZ32" s="1">
        <f t="shared" si="11"/>
        <v>0</v>
      </c>
      <c r="BA32" s="1">
        <f t="shared" si="12"/>
        <v>0</v>
      </c>
      <c r="BB32" s="1">
        <f t="shared" si="13"/>
        <v>0</v>
      </c>
      <c r="BC32" s="1">
        <f t="shared" si="14"/>
        <v>0</v>
      </c>
      <c r="BD32" s="1">
        <f t="shared" si="15"/>
        <v>0</v>
      </c>
      <c r="BE32" s="1">
        <f t="shared" si="16"/>
        <v>0</v>
      </c>
      <c r="BG32" s="56">
        <f t="shared" si="17"/>
        <v>0</v>
      </c>
      <c r="BH32" s="56">
        <f t="shared" si="18"/>
        <v>0</v>
      </c>
      <c r="BI32" s="56"/>
      <c r="BJ32" s="1">
        <f t="shared" si="19"/>
        <v>0</v>
      </c>
      <c r="BK32" s="1">
        <f t="shared" si="20"/>
        <v>0</v>
      </c>
      <c r="BL32" s="1">
        <f t="shared" si="21"/>
        <v>0</v>
      </c>
      <c r="BM32" s="1">
        <f t="shared" si="22"/>
        <v>0</v>
      </c>
      <c r="BN32" s="1">
        <f t="shared" si="23"/>
        <v>0</v>
      </c>
      <c r="BO32" s="1">
        <f t="shared" si="24"/>
        <v>0</v>
      </c>
      <c r="BP32" s="1">
        <f t="shared" si="25"/>
        <v>0</v>
      </c>
      <c r="BQ32" s="1">
        <f t="shared" si="26"/>
        <v>0</v>
      </c>
      <c r="BR32" s="1">
        <f t="shared" si="27"/>
        <v>0</v>
      </c>
      <c r="BS32" s="1">
        <f t="shared" si="28"/>
        <v>0</v>
      </c>
      <c r="BT32" s="1">
        <f t="shared" si="29"/>
        <v>0</v>
      </c>
      <c r="BU32" s="1">
        <f t="shared" si="30"/>
        <v>0</v>
      </c>
      <c r="BV32" s="1">
        <f t="shared" si="31"/>
        <v>0</v>
      </c>
      <c r="BW32" s="1">
        <f t="shared" si="32"/>
        <v>0</v>
      </c>
      <c r="BX32" s="1">
        <f t="shared" si="33"/>
        <v>0</v>
      </c>
      <c r="BY32" s="1">
        <f t="shared" si="34"/>
        <v>0</v>
      </c>
    </row>
    <row r="36" spans="27:27" ht="18">
      <c r="AA36" s="337"/>
    </row>
  </sheetData>
  <sheetProtection algorithmName="SHA-512" hashValue="JKokWP/Zhr0ocjKjI0yQU1qOrDxtgicsxgd4m0YzGQqScyFFjGDRh5LVbNCVZT2VF8NPrinda6fWsw5IcmHAEA==" saltValue="+Z1yoYiX9suc0AfwDjY2zw==" spinCount="100000" sheet="1" autoFilter="0"/>
  <autoFilter ref="V9:W11" xr:uid="{766C79A4-2A19-4010-8EDD-9BF35F65748B}"/>
  <mergeCells count="8">
    <mergeCell ref="BZ3:BZ6"/>
    <mergeCell ref="K6:N6"/>
    <mergeCell ref="O6:T6"/>
    <mergeCell ref="AY11:BI11"/>
    <mergeCell ref="K1:L1"/>
    <mergeCell ref="C2:C6"/>
    <mergeCell ref="K2:L2"/>
    <mergeCell ref="K3:L3"/>
  </mergeCells>
  <conditionalFormatting sqref="K12:K32">
    <cfRule type="notContainsBlanks" dxfId="19" priority="2">
      <formula>LEN(TRIM(K12))&gt;0</formula>
    </cfRule>
  </conditionalFormatting>
  <conditionalFormatting sqref="L12:L32">
    <cfRule type="notContainsBlanks" dxfId="18" priority="1">
      <formula>LEN(TRIM(L12))&gt;0</formula>
    </cfRule>
  </conditionalFormatting>
  <conditionalFormatting sqref="M12:M32">
    <cfRule type="notContainsBlanks" dxfId="17" priority="7">
      <formula>LEN(TRIM(M12))&gt;0</formula>
    </cfRule>
  </conditionalFormatting>
  <conditionalFormatting sqref="N12:N32">
    <cfRule type="notContainsBlanks" dxfId="16" priority="8">
      <formula>LEN(TRIM(N12))&gt;0</formula>
    </cfRule>
  </conditionalFormatting>
  <conditionalFormatting sqref="O12:O32">
    <cfRule type="notContainsBlanks" dxfId="15" priority="9">
      <formula>LEN(TRIM(O12))&gt;0</formula>
    </cfRule>
  </conditionalFormatting>
  <conditionalFormatting sqref="P12:P32">
    <cfRule type="notContainsBlanks" dxfId="14" priority="10">
      <formula>LEN(TRIM(P12))&gt;0</formula>
    </cfRule>
  </conditionalFormatting>
  <conditionalFormatting sqref="Q12:Q32">
    <cfRule type="notContainsBlanks" dxfId="13" priority="6">
      <formula>LEN(TRIM(Q12))&gt;0</formula>
    </cfRule>
  </conditionalFormatting>
  <conditionalFormatting sqref="R12:R32">
    <cfRule type="notContainsBlanks" dxfId="12" priority="5">
      <formula>LEN(TRIM(R12))&gt;0</formula>
    </cfRule>
  </conditionalFormatting>
  <conditionalFormatting sqref="S12:S32">
    <cfRule type="notContainsBlanks" dxfId="11" priority="3">
      <formula>LEN(TRIM(S12))&gt;0</formula>
    </cfRule>
  </conditionalFormatting>
  <conditionalFormatting sqref="T12:T32">
    <cfRule type="notContainsBlanks" dxfId="10" priority="4">
      <formula>LEN(TRIM(T12))&gt;0</formula>
    </cfRule>
  </conditionalFormatting>
  <pageMargins left="0.75000000000000011" right="0.75000000000000011" top="1" bottom="1" header="0.5" footer="0.5"/>
  <pageSetup paperSize="9" fitToWidth="2" orientation="portrait" horizontalDpi="4294967292" verticalDpi="4294967292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4E1F58-DCE1-49A8-9848-72E507AB2543}">
  <sheetPr>
    <tabColor theme="0" tint="-4.9989318521683403E-2"/>
    <pageSetUpPr fitToPage="1"/>
  </sheetPr>
  <dimension ref="A1:CC35"/>
  <sheetViews>
    <sheetView showGridLines="0" showRowColHeaders="0" zoomScale="70" zoomScaleNormal="70" zoomScalePageLayoutView="75" workbookViewId="0">
      <pane ySplit="8" topLeftCell="A9" activePane="bottomLeft" state="frozen"/>
      <selection pane="bottomLeft" activeCell="J11" sqref="J11"/>
    </sheetView>
  </sheetViews>
  <sheetFormatPr defaultColWidth="11" defaultRowHeight="21"/>
  <cols>
    <col min="1" max="1" width="5.5" style="767" customWidth="1"/>
    <col min="2" max="2" width="3.5" style="768" customWidth="1"/>
    <col min="3" max="3" width="14.796875" style="767" customWidth="1"/>
    <col min="4" max="4" width="19.5" style="532" bestFit="1" customWidth="1"/>
    <col min="5" max="5" width="3.5" style="768" customWidth="1"/>
    <col min="6" max="6" width="10" style="234" customWidth="1"/>
    <col min="7" max="7" width="7.796875" style="234" customWidth="1"/>
    <col min="8" max="8" width="11.69921875" style="767" bestFit="1" customWidth="1"/>
    <col min="9" max="9" width="14.796875" style="63" customWidth="1"/>
    <col min="10" max="19" width="11.796875" style="773" customWidth="1"/>
    <col min="20" max="20" width="18.296875" style="63" customWidth="1"/>
    <col min="21" max="21" width="10.69921875" style="63" customWidth="1"/>
    <col min="22" max="22" width="10.69921875" style="767" customWidth="1"/>
    <col min="23" max="24" width="11" style="767" hidden="1" customWidth="1"/>
    <col min="25" max="25" width="11" style="773" hidden="1" customWidth="1"/>
    <col min="26" max="26" width="11" style="767" hidden="1" customWidth="1"/>
    <col min="27" max="27" width="6.5" style="808" hidden="1" customWidth="1"/>
    <col min="28" max="28" width="6.5" style="809" hidden="1" customWidth="1"/>
    <col min="29" max="29" width="5" style="776" hidden="1" customWidth="1"/>
    <col min="30" max="30" width="4.5" style="777" hidden="1" customWidth="1"/>
    <col min="31" max="31" width="4.796875" style="778" hidden="1" customWidth="1"/>
    <col min="32" max="32" width="5" style="779" hidden="1" customWidth="1"/>
    <col min="33" max="33" width="5" style="780" hidden="1" customWidth="1"/>
    <col min="34" max="34" width="5" style="781" hidden="1" customWidth="1"/>
    <col min="35" max="35" width="5" style="782" hidden="1" customWidth="1"/>
    <col min="36" max="36" width="5.796875" style="783" hidden="1" customWidth="1"/>
    <col min="37" max="37" width="5.296875" style="784" hidden="1" customWidth="1"/>
    <col min="38" max="38" width="4.296875" style="785" hidden="1" customWidth="1"/>
    <col min="39" max="39" width="6.5" style="810" hidden="1" customWidth="1"/>
    <col min="40" max="40" width="8.796875" style="811" hidden="1" customWidth="1"/>
    <col min="41" max="41" width="8.796875" style="812" hidden="1" customWidth="1"/>
    <col min="42" max="42" width="8.69921875" style="811" hidden="1" customWidth="1"/>
    <col min="43" max="43" width="8" style="809" hidden="1" customWidth="1"/>
    <col min="44" max="44" width="8.796875" style="813" hidden="1" customWidth="1"/>
    <col min="45" max="45" width="9.19921875" style="809" hidden="1" customWidth="1"/>
    <col min="46" max="46" width="9.19921875" style="813" hidden="1" customWidth="1"/>
    <col min="47" max="47" width="8" style="809" hidden="1" customWidth="1"/>
    <col min="48" max="48" width="8" style="813" hidden="1" customWidth="1"/>
    <col min="49" max="49" width="8" style="809" hidden="1" customWidth="1"/>
    <col min="50" max="50" width="8" style="813" hidden="1" customWidth="1"/>
    <col min="51" max="51" width="11" style="767" hidden="1" customWidth="1"/>
    <col min="52" max="79" width="11" hidden="1" customWidth="1"/>
    <col min="81" max="16384" width="11" style="767"/>
  </cols>
  <sheetData>
    <row r="1" spans="1:81" ht="28.2" customHeight="1">
      <c r="C1"/>
      <c r="E1" s="769"/>
      <c r="H1" s="57"/>
      <c r="I1" s="770"/>
      <c r="J1" s="771" t="s">
        <v>7</v>
      </c>
      <c r="K1" s="1082">
        <f>SUM(T$11:T$1048576)</f>
        <v>0</v>
      </c>
      <c r="L1" s="1082"/>
      <c r="M1" s="772" t="s">
        <v>8</v>
      </c>
      <c r="O1" s="389"/>
      <c r="P1" s="389"/>
      <c r="Q1" s="389"/>
      <c r="R1" s="389"/>
      <c r="S1" s="389"/>
      <c r="T1" s="389"/>
      <c r="U1" s="389"/>
      <c r="V1" s="389"/>
      <c r="W1" s="389"/>
      <c r="X1" s="389"/>
      <c r="Y1" s="389"/>
      <c r="Z1" s="389"/>
      <c r="AA1" s="774"/>
      <c r="AB1" s="775"/>
      <c r="AM1" s="786" t="s">
        <v>1421</v>
      </c>
      <c r="AN1" s="787"/>
      <c r="AO1" s="788"/>
      <c r="AP1" s="787"/>
      <c r="AQ1" s="775"/>
      <c r="AR1" s="789"/>
      <c r="AS1" s="775"/>
      <c r="AT1" s="789"/>
      <c r="AU1" s="775"/>
      <c r="AV1" s="789"/>
      <c r="AW1" s="775"/>
      <c r="AX1" s="789"/>
    </row>
    <row r="2" spans="1:81" ht="25.05" customHeight="1">
      <c r="B2" s="790"/>
      <c r="C2" s="1018"/>
      <c r="D2" s="791"/>
      <c r="E2" s="790"/>
      <c r="H2" s="57"/>
      <c r="I2" s="792"/>
      <c r="J2" s="539" t="s">
        <v>1422</v>
      </c>
      <c r="K2" s="1028">
        <f>SUM(J11:S12)</f>
        <v>0</v>
      </c>
      <c r="L2" s="1028"/>
      <c r="M2" s="534"/>
      <c r="N2" s="793"/>
      <c r="O2" s="389"/>
      <c r="P2" s="389"/>
      <c r="Q2" s="389"/>
      <c r="R2" s="389"/>
      <c r="S2" s="389"/>
      <c r="T2" s="389"/>
      <c r="U2" s="389"/>
      <c r="V2" s="794">
        <f>Y7</f>
        <v>0</v>
      </c>
      <c r="W2" s="795"/>
      <c r="X2" s="389"/>
      <c r="Y2" s="389"/>
      <c r="Z2" s="389"/>
      <c r="AA2" s="774"/>
      <c r="AB2" s="775"/>
      <c r="AC2"/>
      <c r="AD2"/>
      <c r="AE2"/>
      <c r="AF2"/>
      <c r="AG2"/>
      <c r="AH2"/>
      <c r="AI2"/>
      <c r="AJ2"/>
      <c r="AK2" s="796"/>
      <c r="AL2" s="797"/>
      <c r="AM2"/>
      <c r="AN2" s="787"/>
      <c r="AO2" s="788"/>
      <c r="AP2" s="787"/>
      <c r="AQ2" s="775"/>
      <c r="AR2" s="789"/>
      <c r="AS2" s="775"/>
      <c r="AT2" s="789"/>
      <c r="AU2" s="775"/>
      <c r="AV2" s="789"/>
      <c r="AW2" s="775"/>
      <c r="AX2" s="789"/>
      <c r="CB2" s="798"/>
    </row>
    <row r="3" spans="1:81" ht="25.05" customHeight="1">
      <c r="B3" s="790"/>
      <c r="C3" s="1018"/>
      <c r="D3" s="791"/>
      <c r="E3" s="790"/>
      <c r="H3" s="57"/>
      <c r="I3" s="799"/>
      <c r="J3" s="539" t="s">
        <v>11</v>
      </c>
      <c r="K3" s="1029">
        <f>SUM(AB11:AB12)</f>
        <v>0</v>
      </c>
      <c r="L3" s="1029"/>
      <c r="M3" s="534" t="s">
        <v>5</v>
      </c>
      <c r="N3" s="800"/>
      <c r="O3" s="389"/>
      <c r="P3" s="389"/>
      <c r="Q3" s="389"/>
      <c r="R3" s="389"/>
      <c r="S3" s="389"/>
      <c r="T3" s="389"/>
      <c r="U3" s="389"/>
      <c r="V3" s="389"/>
      <c r="W3" s="389"/>
      <c r="X3" s="389"/>
      <c r="Y3" s="389"/>
      <c r="Z3" s="389"/>
      <c r="AA3" s="774"/>
      <c r="AB3" s="775"/>
      <c r="AC3"/>
      <c r="AD3"/>
      <c r="AE3"/>
      <c r="AF3"/>
      <c r="AG3"/>
      <c r="AH3"/>
      <c r="AI3"/>
      <c r="AJ3"/>
      <c r="AK3" s="796"/>
      <c r="AL3" s="797"/>
      <c r="AM3"/>
      <c r="AN3" s="787"/>
      <c r="AO3" s="788"/>
      <c r="AP3" s="787"/>
      <c r="AQ3" s="775"/>
      <c r="AR3" s="789"/>
      <c r="AS3" s="775"/>
      <c r="AT3" s="789"/>
      <c r="AU3" s="775"/>
      <c r="AV3" s="789"/>
      <c r="AW3" s="775"/>
      <c r="AX3" s="789"/>
      <c r="CB3" s="1079" t="s">
        <v>174</v>
      </c>
    </row>
    <row r="4" spans="1:81" ht="16.8" customHeight="1">
      <c r="B4" s="790"/>
      <c r="C4" s="1018"/>
      <c r="D4" s="791"/>
      <c r="E4" s="790"/>
      <c r="H4" s="57"/>
      <c r="I4" s="799"/>
      <c r="J4" s="539"/>
      <c r="K4" s="765"/>
      <c r="L4" s="765"/>
      <c r="M4" s="534"/>
      <c r="N4" s="801"/>
      <c r="O4" s="159"/>
      <c r="P4" s="159"/>
      <c r="Q4" s="159"/>
      <c r="R4" s="159"/>
      <c r="S4" s="159"/>
      <c r="T4" s="802"/>
      <c r="U4" s="802"/>
      <c r="V4" s="802"/>
      <c r="W4" s="802"/>
      <c r="X4" s="802"/>
      <c r="Y4" s="803"/>
      <c r="Z4" s="803"/>
      <c r="AA4" s="774"/>
      <c r="AB4" s="775"/>
      <c r="AC4"/>
      <c r="AD4"/>
      <c r="AE4"/>
      <c r="AF4"/>
      <c r="AG4"/>
      <c r="AH4"/>
      <c r="AI4"/>
      <c r="AJ4"/>
      <c r="AK4" s="796"/>
      <c r="AL4" s="797"/>
      <c r="AM4"/>
      <c r="AN4" s="787"/>
      <c r="AO4" s="788"/>
      <c r="AP4" s="787"/>
      <c r="AQ4" s="775"/>
      <c r="AR4" s="789"/>
      <c r="AS4" s="775"/>
      <c r="AT4" s="789"/>
      <c r="AU4" s="775"/>
      <c r="AV4" s="789"/>
      <c r="AW4" s="775"/>
      <c r="AX4" s="789"/>
      <c r="CB4" s="1079"/>
    </row>
    <row r="5" spans="1:81" ht="25.05" customHeight="1">
      <c r="B5" s="790"/>
      <c r="C5" s="1018"/>
      <c r="D5" s="791"/>
      <c r="E5" s="790"/>
      <c r="H5"/>
      <c r="I5" s="337"/>
      <c r="J5" s="487"/>
      <c r="K5" s="487"/>
      <c r="L5" s="487"/>
      <c r="M5" s="57"/>
      <c r="N5" s="57"/>
      <c r="O5" s="57"/>
      <c r="P5" s="487"/>
      <c r="Q5" s="487"/>
      <c r="R5" s="487"/>
      <c r="S5" s="487"/>
      <c r="T5" s="804" t="s">
        <v>216</v>
      </c>
      <c r="U5" s="805"/>
      <c r="V5" s="805"/>
      <c r="W5" s="805"/>
      <c r="X5" s="805"/>
      <c r="Y5" s="805"/>
      <c r="AA5" s="774"/>
      <c r="AB5" s="775"/>
      <c r="AC5"/>
      <c r="AD5"/>
      <c r="AE5"/>
      <c r="AF5"/>
      <c r="AG5"/>
      <c r="AH5"/>
      <c r="AI5"/>
      <c r="AJ5"/>
      <c r="AK5" s="796"/>
      <c r="AL5" s="797"/>
      <c r="AM5"/>
      <c r="AN5" s="787"/>
      <c r="AO5" s="788"/>
      <c r="AP5" s="787"/>
      <c r="AQ5" s="775"/>
      <c r="AR5" s="789"/>
      <c r="AS5" s="775"/>
      <c r="AT5" s="789"/>
      <c r="AU5" s="775"/>
      <c r="AV5" s="789"/>
      <c r="AW5" s="775"/>
      <c r="AX5" s="789"/>
      <c r="CB5" s="1079"/>
    </row>
    <row r="6" spans="1:81" ht="22.05" hidden="1" customHeight="1">
      <c r="I6" s="806"/>
      <c r="J6" s="487"/>
      <c r="K6" s="487"/>
      <c r="L6" s="487"/>
      <c r="M6" s="487"/>
      <c r="N6" s="487"/>
      <c r="O6" s="487"/>
      <c r="P6" s="487"/>
      <c r="Q6" s="487"/>
      <c r="R6" s="487"/>
      <c r="S6" s="487"/>
      <c r="T6" s="807"/>
    </row>
    <row r="7" spans="1:81" ht="23.55" customHeight="1">
      <c r="A7"/>
      <c r="B7" s="814"/>
      <c r="C7"/>
      <c r="D7" s="815"/>
      <c r="E7" s="814"/>
      <c r="H7"/>
      <c r="I7" s="816" t="s">
        <v>217</v>
      </c>
      <c r="J7" s="817">
        <f t="shared" ref="J7:S7" si="0">SUM(AC11:AC16)</f>
        <v>0</v>
      </c>
      <c r="K7" s="516">
        <f t="shared" si="0"/>
        <v>0</v>
      </c>
      <c r="L7" s="516">
        <f t="shared" si="0"/>
        <v>0</v>
      </c>
      <c r="M7" s="516">
        <f t="shared" si="0"/>
        <v>0</v>
      </c>
      <c r="N7" s="516">
        <f t="shared" si="0"/>
        <v>0</v>
      </c>
      <c r="O7" s="516">
        <f t="shared" si="0"/>
        <v>0</v>
      </c>
      <c r="P7" s="516">
        <f t="shared" si="0"/>
        <v>0</v>
      </c>
      <c r="Q7" s="516">
        <f t="shared" si="0"/>
        <v>0</v>
      </c>
      <c r="R7" s="516">
        <f t="shared" si="0"/>
        <v>0</v>
      </c>
      <c r="S7" s="516">
        <f t="shared" si="0"/>
        <v>0</v>
      </c>
      <c r="T7" s="818">
        <f>SUM(J7:S7)</f>
        <v>0</v>
      </c>
      <c r="U7" s="819"/>
      <c r="V7" s="820"/>
      <c r="X7" s="821" t="s">
        <v>172</v>
      </c>
      <c r="Y7" s="822">
        <f>SUM(Y11:Y183)</f>
        <v>0</v>
      </c>
      <c r="AA7" s="823"/>
      <c r="AB7" s="824"/>
      <c r="AC7" s="825"/>
      <c r="AD7" s="826"/>
      <c r="AE7" s="827"/>
      <c r="AF7" s="828"/>
      <c r="AG7" s="829"/>
      <c r="AH7" s="830"/>
      <c r="AI7" s="831"/>
      <c r="AJ7" s="832"/>
      <c r="AK7" s="833"/>
      <c r="AL7" s="834"/>
      <c r="AM7" s="835"/>
      <c r="AN7" s="836">
        <f>SUM(SUMPRODUCT($AN$11:$AN$283,M11:M283)+SUMPRODUCT($AN$11:$AN$283,N11:N283)+SUMPRODUCT($AN$11:$AN$283,O11:O283)+SUMPRODUCT($AN$11:$AN$283,P11:P283)+SUMPRODUCT($AN$11:$AN$283,R11:R283)+SUMPRODUCT($AN$11:$AN$283,S11:S283)+SUMPRODUCT($AN$11:$AN$283,Q11:Q283)+SUMPRODUCT($AN$11:$AN$283,J11:J283)+SUMPRODUCT($AN$11:$AN$283,L11:L283)+SUMPRODUCT($AN$11:$AN$283,K11:K283))</f>
        <v>0</v>
      </c>
      <c r="AO7" s="837"/>
      <c r="AP7" s="836"/>
      <c r="AQ7" s="824">
        <f>SUM(SUMPRODUCT($AQ$11:$AQ$283,M11:M283)+SUMPRODUCT($AQ$11:$AQ$283,N11:N283)+SUMPRODUCT($AQ$11:$AQ$283,O11:O283)+SUMPRODUCT($AQ$11:$AQ$283,P11:P283)+SUMPRODUCT($AQ$11:$AQ$283,R11:R283)+SUMPRODUCT($AQ$11:$AQ$283,S11:S283)+SUMPRODUCT($AQ$11:$AQ$283,Q11:Q283)+SUMPRODUCT($AQ$11:$AQ$283,J11:J283)+SUMPRODUCT($AQ$11:$AQ$283,L11:L283)+SUMPRODUCT($AQ$11:$AQ$283,K11:K283))</f>
        <v>0</v>
      </c>
      <c r="AR7" s="838">
        <f>SUM(SUMPRODUCT($AR$11:$AR$283,M11:M283)+SUMPRODUCT($AR$11:$AR$283,N11:N283)+SUMPRODUCT($AR$11:$AR$283,O11:O283)+SUMPRODUCT($AR$11:$AR$283,P11:P283)+SUMPRODUCT($AR$11:$AR$283,R11:R283)+SUMPRODUCT($AR$11:$AR$283,S11:S283)+SUMPRODUCT($AR$11:$AR$283,Q11:Q283)+SUMPRODUCT($AR$11:$AR$283,J11:J283)+SUMPRODUCT($AR$11:$AR$283,L11:L283)+SUMPRODUCT($AR$11:$AR$283,K11:K283))</f>
        <v>0</v>
      </c>
      <c r="AS7" s="824">
        <f>SUM(SUMPRODUCT($AS$11:$AS$283,M11:M283)+SUMPRODUCT($AS$11:$AS$283,N11:N283)+SUMPRODUCT($AS$11:$AS$283,O11:O283)+SUMPRODUCT($AS$11:$AS$283,P11:P283)+SUMPRODUCT($AS$11:$AS$283,R11:R283)+SUMPRODUCT($AS$11:$AS$283,S11:S283)+SUMPRODUCT($AS$11:$AS$283,Q11:Q283)+SUMPRODUCT($AS$11:$AS$283,J11:J283)+SUMPRODUCT($AS$11:$AS$283,L11:L283)+SUMPRODUCT($AS$11:$AS$283,K11:K283))</f>
        <v>0</v>
      </c>
      <c r="AT7" s="838">
        <f>SUM(SUMPRODUCT($AT$11:$AT$283,M11:M283)+SUMPRODUCT($AT$11:$AT$283,N11:N283)+SUMPRODUCT($AT$11:$AT$283,O11:O283)+SUMPRODUCT($AT$11:$AT$283,P11:P283)+SUMPRODUCT($AT$11:$AT$283,R11:R283)+SUMPRODUCT($AT$11:$AT$283,S11:S283)+SUMPRODUCT($AT$11:$AT$283,Q11:Q283)+SUMPRODUCT($AT$11:$AT$283,J11:J283)+SUMPRODUCT($AT$11:$AT$283,L11:L283)+SUMPRODUCT($AT$11:$AT$283,K11:K283))</f>
        <v>0</v>
      </c>
      <c r="AU7" s="824">
        <f>SUM(SUMPRODUCT($AU$11:$AU$283,M11:M283)+SUMPRODUCT($AU$11:$AU$283,N11:N283)+SUMPRODUCT($AU$11:$AU$283,O11:O283)+SUMPRODUCT($AU$11:$AU$283,P11:P283)+SUMPRODUCT($AU$11:$AU$283,R11:R283)+SUMPRODUCT($AU$11:$AU$283,S11:S283)+SUMPRODUCT($AU$11:$AU$283,Q11:Q283)+SUMPRODUCT($AU$11:$AU$283,J11:J283)+SUMPRODUCT($AU$11:$AU$283,L11:L283)+SUMPRODUCT($AU$11:$AU$283,K11:K283))</f>
        <v>0</v>
      </c>
      <c r="AV7" s="824">
        <f>SUM(SUMPRODUCT($AV$11:$AV$283,N11:N283)+SUMPRODUCT($AV$11:$AV$283,O11:O283)+SUMPRODUCT($AV$11:$AV$283,P11:P283)+SUMPRODUCT($AV$11:$AV$283,Q11:Q283)+SUMPRODUCT($AV$11:$AV$283,S11:S283)+SUMPRODUCT($AV$11:$AV$283,J11:J283)+SUMPRODUCT($AV$11:$AV$283,R11:R283)+SUMPRODUCT($AV$11:$AV$283,K11:K283)+SUMPRODUCT($AV$11:$AV$283,M11:M283)+SUMPRODUCT($AV$11:$AV$283,L11:L283))</f>
        <v>0</v>
      </c>
      <c r="AW7" s="824">
        <f>SUM(SUMPRODUCT($AW$11:$AW$283,O11:O283)+SUMPRODUCT($AW$11:$AW$283,P11:P283)+SUMPRODUCT($AW$11:$AW$283,Q11:Q283)+SUMPRODUCT($AW$11:$AW$283,R11:R283)+SUMPRODUCT($AW$11:$AW$283,J11:J283)+SUMPRODUCT($AW$11:$AW$283,K11:K283)+SUMPRODUCT($AW$11:$AW$283,S11:S283)+SUMPRODUCT($AW$11:$AW$283,L11:L283)+SUMPRODUCT($AW$11:$AW$283,N11:N283)+SUMPRODUCT($AW$11:$AW$283,M11:M283))</f>
        <v>0</v>
      </c>
      <c r="AX7" s="824">
        <f>SUM(SUMPRODUCT($AX$11:$AX$283,P11:P283)+SUMPRODUCT($AX$11:$AX$283,Q11:Q283)+SUMPRODUCT($AX$11:$AX$283,R11:R283)+SUMPRODUCT($AX$11:$AX$283,S11:S283)+SUMPRODUCT($AX$11:$AX$283,K11:K283)+SUMPRODUCT($AX$11:$AX$283,L11:L283)+SUMPRODUCT($AX$11:$AX$283,J11:J283)+SUMPRODUCT($AX$11:$AX$283,M11:M283)+SUMPRODUCT($AX$11:$AX$283,O11:O283)+SUMPRODUCT($AX$11:$AX$283,N11:N283))</f>
        <v>0</v>
      </c>
      <c r="AZ7" s="1">
        <f>SUM(AZ11:AZ35)</f>
        <v>0</v>
      </c>
      <c r="BA7" s="1">
        <f t="shared" ref="BA7:BG7" si="1">SUM(BA11:BA35)</f>
        <v>0</v>
      </c>
      <c r="BB7" s="1">
        <f t="shared" si="1"/>
        <v>0</v>
      </c>
      <c r="BC7" s="1">
        <f t="shared" si="1"/>
        <v>0</v>
      </c>
      <c r="BD7" s="1">
        <f t="shared" si="1"/>
        <v>0</v>
      </c>
      <c r="BE7" s="1">
        <f t="shared" si="1"/>
        <v>0</v>
      </c>
      <c r="BF7" s="1">
        <f t="shared" si="1"/>
        <v>0</v>
      </c>
      <c r="BG7" s="1">
        <f t="shared" si="1"/>
        <v>0</v>
      </c>
      <c r="BH7" s="1">
        <f>SUM(BH11:BH24)</f>
        <v>0</v>
      </c>
      <c r="BI7" s="1">
        <f>SUM(BI11:BI35)</f>
        <v>0</v>
      </c>
      <c r="BJ7" s="1">
        <f>SUM(BJ11:BJ35)</f>
        <v>0</v>
      </c>
      <c r="BK7" s="1">
        <f>SUM(BK11:BK24)</f>
        <v>0</v>
      </c>
      <c r="BL7" s="1" t="e">
        <f t="shared" ref="BL7:CA7" si="2">SUM(BL11:BL35)</f>
        <v>#REF!</v>
      </c>
      <c r="BM7" s="1" t="e">
        <f t="shared" si="2"/>
        <v>#REF!</v>
      </c>
      <c r="BN7" s="1" t="e">
        <f t="shared" si="2"/>
        <v>#REF!</v>
      </c>
      <c r="BO7" s="1" t="e">
        <f t="shared" si="2"/>
        <v>#REF!</v>
      </c>
      <c r="BP7" s="1" t="e">
        <f t="shared" si="2"/>
        <v>#REF!</v>
      </c>
      <c r="BQ7" s="1" t="e">
        <f t="shared" si="2"/>
        <v>#REF!</v>
      </c>
      <c r="BR7" s="1" t="e">
        <f t="shared" si="2"/>
        <v>#REF!</v>
      </c>
      <c r="BS7" s="1" t="e">
        <f t="shared" si="2"/>
        <v>#REF!</v>
      </c>
      <c r="BT7" s="1" t="e">
        <f t="shared" si="2"/>
        <v>#REF!</v>
      </c>
      <c r="BU7" s="1" t="e">
        <f t="shared" si="2"/>
        <v>#REF!</v>
      </c>
      <c r="BV7" s="1" t="e">
        <f t="shared" si="2"/>
        <v>#REF!</v>
      </c>
      <c r="BW7" s="1" t="e">
        <f t="shared" si="2"/>
        <v>#REF!</v>
      </c>
      <c r="BX7" s="1" t="e">
        <f t="shared" si="2"/>
        <v>#REF!</v>
      </c>
      <c r="BY7" s="1" t="e">
        <f t="shared" si="2"/>
        <v>#REF!</v>
      </c>
      <c r="BZ7" s="1" t="e">
        <f t="shared" si="2"/>
        <v>#REF!</v>
      </c>
      <c r="CA7" s="1" t="e">
        <f t="shared" si="2"/>
        <v>#REF!</v>
      </c>
    </row>
    <row r="8" spans="1:81" s="773" customFormat="1" ht="60" customHeight="1">
      <c r="A8" s="1"/>
      <c r="B8" s="839"/>
      <c r="C8" s="530"/>
      <c r="D8" s="516" t="s">
        <v>523</v>
      </c>
      <c r="E8" s="544" t="s">
        <v>1423</v>
      </c>
      <c r="F8" s="516" t="s">
        <v>213</v>
      </c>
      <c r="G8" s="513" t="s">
        <v>214</v>
      </c>
      <c r="H8" s="516" t="s">
        <v>211</v>
      </c>
      <c r="I8" s="840" t="s">
        <v>212</v>
      </c>
      <c r="J8" s="841" t="s">
        <v>666</v>
      </c>
      <c r="K8" s="583" t="s">
        <v>632</v>
      </c>
      <c r="L8" s="842" t="s">
        <v>1424</v>
      </c>
      <c r="M8" s="843" t="s">
        <v>1425</v>
      </c>
      <c r="N8" s="844" t="s">
        <v>1426</v>
      </c>
      <c r="O8" s="845" t="s">
        <v>1427</v>
      </c>
      <c r="P8" s="846" t="s">
        <v>1428</v>
      </c>
      <c r="Q8" s="847" t="s">
        <v>1429</v>
      </c>
      <c r="R8" s="848" t="s">
        <v>519</v>
      </c>
      <c r="S8" s="688" t="s">
        <v>520</v>
      </c>
      <c r="T8" s="849" t="s">
        <v>11</v>
      </c>
      <c r="U8" s="849" t="s">
        <v>13</v>
      </c>
      <c r="V8" s="850" t="s">
        <v>185</v>
      </c>
      <c r="X8" s="851" t="s">
        <v>173</v>
      </c>
      <c r="Y8" s="851" t="s">
        <v>174</v>
      </c>
      <c r="AA8" s="852" t="s">
        <v>5</v>
      </c>
      <c r="AB8" s="692" t="s">
        <v>6</v>
      </c>
      <c r="AC8" s="853" t="s">
        <v>2</v>
      </c>
      <c r="AD8" s="530" t="s">
        <v>105</v>
      </c>
      <c r="AE8" s="854" t="s">
        <v>9</v>
      </c>
      <c r="AF8" s="855" t="s">
        <v>10</v>
      </c>
      <c r="AG8" s="856" t="s">
        <v>3</v>
      </c>
      <c r="AH8" s="857" t="s">
        <v>18</v>
      </c>
      <c r="AI8" s="196" t="s">
        <v>150</v>
      </c>
      <c r="AJ8" s="197" t="s">
        <v>151</v>
      </c>
      <c r="AK8" s="858" t="s">
        <v>715</v>
      </c>
      <c r="AL8" s="859" t="s">
        <v>712</v>
      </c>
      <c r="AM8" s="860" t="s">
        <v>171</v>
      </c>
      <c r="AN8" s="861" t="s">
        <v>1430</v>
      </c>
      <c r="AO8" s="862" t="s">
        <v>203</v>
      </c>
      <c r="AP8" s="861" t="s">
        <v>204</v>
      </c>
      <c r="AQ8" s="863" t="s">
        <v>224</v>
      </c>
      <c r="AR8" s="864" t="s">
        <v>225</v>
      </c>
      <c r="AS8" s="863" t="s">
        <v>226</v>
      </c>
      <c r="AT8" s="864" t="s">
        <v>227</v>
      </c>
      <c r="AU8" s="863" t="s">
        <v>228</v>
      </c>
      <c r="AV8" s="865" t="s">
        <v>1405</v>
      </c>
      <c r="AW8" s="866" t="s">
        <v>1407</v>
      </c>
      <c r="AX8" s="865" t="s">
        <v>1409</v>
      </c>
      <c r="AZ8" s="675" t="s">
        <v>686</v>
      </c>
      <c r="BA8" s="675" t="s">
        <v>687</v>
      </c>
      <c r="BB8" s="675" t="s">
        <v>207</v>
      </c>
      <c r="BC8" s="675" t="s">
        <v>58</v>
      </c>
      <c r="BD8" s="675" t="s">
        <v>168</v>
      </c>
      <c r="BE8" s="675" t="s">
        <v>186</v>
      </c>
      <c r="BF8" s="675" t="s">
        <v>688</v>
      </c>
      <c r="BG8" s="675" t="s">
        <v>689</v>
      </c>
      <c r="BH8" s="300"/>
      <c r="BI8" s="675" t="s">
        <v>676</v>
      </c>
      <c r="BJ8" s="675" t="s">
        <v>677</v>
      </c>
      <c r="BK8" s="300"/>
      <c r="BL8" s="675" t="s">
        <v>192</v>
      </c>
      <c r="BM8" s="675" t="s">
        <v>691</v>
      </c>
      <c r="BN8" s="675" t="s">
        <v>692</v>
      </c>
      <c r="BO8" s="675" t="s">
        <v>193</v>
      </c>
      <c r="BP8" s="675" t="s">
        <v>693</v>
      </c>
      <c r="BQ8" s="675" t="s">
        <v>196</v>
      </c>
      <c r="BR8" s="675" t="s">
        <v>195</v>
      </c>
      <c r="BS8" s="675" t="s">
        <v>694</v>
      </c>
      <c r="BT8" s="675" t="s">
        <v>695</v>
      </c>
      <c r="BU8" s="675" t="s">
        <v>194</v>
      </c>
      <c r="BV8" s="675" t="s">
        <v>696</v>
      </c>
      <c r="BW8" s="675" t="s">
        <v>697</v>
      </c>
      <c r="BX8" s="676" t="s">
        <v>698</v>
      </c>
      <c r="BY8" s="676" t="s">
        <v>699</v>
      </c>
      <c r="BZ8" s="676" t="s">
        <v>706</v>
      </c>
      <c r="CA8" s="675" t="s">
        <v>689</v>
      </c>
      <c r="CB8" s="1"/>
    </row>
    <row r="9" spans="1:81" s="873" customFormat="1" ht="30" hidden="1" customHeight="1">
      <c r="A9" s="56"/>
      <c r="B9" s="867"/>
      <c r="C9" s="56"/>
      <c r="D9" s="334"/>
      <c r="E9" s="868"/>
      <c r="F9" s="334"/>
      <c r="G9" s="869"/>
      <c r="H9" s="334"/>
      <c r="I9" s="870"/>
      <c r="J9" s="871" t="s">
        <v>229</v>
      </c>
      <c r="K9" s="871" t="s">
        <v>234</v>
      </c>
      <c r="L9" s="871" t="s">
        <v>230</v>
      </c>
      <c r="M9" s="871" t="s">
        <v>232</v>
      </c>
      <c r="N9" s="871" t="s">
        <v>231</v>
      </c>
      <c r="O9" s="871" t="s">
        <v>233</v>
      </c>
      <c r="P9" s="871" t="s">
        <v>235</v>
      </c>
      <c r="Q9" s="871" t="s">
        <v>263</v>
      </c>
      <c r="R9" s="871" t="s">
        <v>262</v>
      </c>
      <c r="S9" s="871" t="s">
        <v>537</v>
      </c>
      <c r="T9" s="158"/>
      <c r="U9" s="158"/>
      <c r="V9" s="872"/>
      <c r="X9" s="874"/>
      <c r="Y9" s="874"/>
      <c r="AA9" s="631"/>
      <c r="AB9" s="637"/>
      <c r="AC9" s="875"/>
      <c r="AD9" s="56"/>
      <c r="AE9" s="319"/>
      <c r="AF9" s="319"/>
      <c r="AG9" s="319"/>
      <c r="AH9" s="319"/>
      <c r="AI9" s="876"/>
      <c r="AJ9" s="689"/>
      <c r="AK9" s="877"/>
      <c r="AL9" s="878"/>
      <c r="AM9" s="56"/>
      <c r="AN9" s="879"/>
      <c r="AO9" s="880"/>
      <c r="AP9" s="879"/>
      <c r="AQ9" s="319"/>
      <c r="AR9" s="319"/>
      <c r="AS9" s="319"/>
      <c r="AT9" s="319"/>
      <c r="AU9" s="319"/>
      <c r="AV9" s="865"/>
      <c r="AW9" s="319"/>
      <c r="AX9" s="865"/>
      <c r="AZ9" s="529"/>
      <c r="BA9" s="529"/>
      <c r="BB9" s="529"/>
      <c r="BC9" s="529"/>
      <c r="BD9" s="529"/>
      <c r="BE9" s="529"/>
      <c r="BF9" s="529"/>
      <c r="BG9" s="529"/>
      <c r="BH9" s="529"/>
      <c r="BI9" s="529"/>
      <c r="BJ9" s="529"/>
      <c r="BK9" s="529"/>
      <c r="BL9" s="529"/>
      <c r="BM9" s="529"/>
      <c r="BN9" s="529"/>
      <c r="BO9" s="529"/>
      <c r="BP9" s="529"/>
      <c r="BQ9" s="529"/>
      <c r="BR9" s="529"/>
      <c r="BS9" s="529"/>
      <c r="BT9" s="529"/>
      <c r="BU9" s="529"/>
      <c r="BV9" s="529"/>
      <c r="BW9" s="529"/>
      <c r="BX9" s="529"/>
      <c r="BY9" s="529"/>
      <c r="BZ9" s="529"/>
      <c r="CA9" s="529"/>
      <c r="CB9" s="56"/>
    </row>
    <row r="10" spans="1:81" s="873" customFormat="1" ht="35.549999999999997" customHeight="1">
      <c r="A10" s="56"/>
      <c r="B10" s="881"/>
      <c r="C10" s="529"/>
      <c r="D10" s="882"/>
      <c r="E10" s="881"/>
      <c r="F10" s="882"/>
      <c r="G10" s="882"/>
      <c r="H10" s="529"/>
      <c r="I10" s="158"/>
      <c r="J10" s="883"/>
      <c r="K10" s="56"/>
      <c r="L10" s="884"/>
      <c r="M10" s="529"/>
      <c r="N10" s="529"/>
      <c r="O10" s="529"/>
      <c r="P10" s="529"/>
      <c r="Q10" s="885"/>
      <c r="R10" s="885"/>
      <c r="S10" s="885"/>
      <c r="T10" s="886"/>
      <c r="U10" s="886" t="s">
        <v>1431</v>
      </c>
      <c r="V10" s="886" t="s">
        <v>1431</v>
      </c>
      <c r="AA10" s="631"/>
      <c r="AB10" s="637"/>
      <c r="AC10" s="158"/>
      <c r="AD10" s="158"/>
      <c r="AE10" s="158"/>
      <c r="AF10" s="158"/>
      <c r="AG10" s="158"/>
      <c r="AH10" s="158"/>
      <c r="AI10" s="158"/>
      <c r="AJ10" s="158"/>
      <c r="AK10" s="887"/>
      <c r="AL10" s="888"/>
      <c r="AM10" s="56"/>
      <c r="AN10" s="646"/>
      <c r="AO10" s="889"/>
      <c r="AP10" s="646"/>
      <c r="AQ10" s="637"/>
      <c r="AR10" s="890"/>
      <c r="AS10" s="637"/>
      <c r="AT10" s="890"/>
      <c r="AU10" s="637"/>
      <c r="AV10" s="891"/>
      <c r="AW10" s="636"/>
      <c r="AX10" s="890"/>
      <c r="AZ10" s="56"/>
      <c r="BA10" s="1019"/>
      <c r="BB10" s="1019"/>
      <c r="BC10" s="1019"/>
      <c r="BD10" s="1019"/>
      <c r="BE10" s="1019"/>
      <c r="BF10" s="1019"/>
      <c r="BG10" s="1019"/>
      <c r="BH10" s="1019"/>
      <c r="BI10" s="1019"/>
      <c r="BJ10" s="1019"/>
      <c r="BK10" s="1019"/>
      <c r="BL10" s="56"/>
      <c r="BM10" s="56"/>
      <c r="BN10" s="56"/>
      <c r="BO10" s="56"/>
      <c r="BP10" s="56"/>
      <c r="BQ10" s="56"/>
      <c r="BR10" s="56"/>
      <c r="BS10" s="56"/>
      <c r="BT10" s="56"/>
      <c r="BU10" s="56"/>
      <c r="BV10" s="56"/>
      <c r="BW10" s="56"/>
      <c r="BX10" s="56"/>
      <c r="BY10" s="56"/>
      <c r="BZ10" s="56"/>
      <c r="CA10" s="56"/>
      <c r="CB10" s="56"/>
    </row>
    <row r="11" spans="1:81" s="873" customFormat="1" ht="57" customHeight="1">
      <c r="A11" s="56"/>
      <c r="B11" s="1080" t="s">
        <v>185</v>
      </c>
      <c r="C11" s="547"/>
      <c r="D11" s="412" t="s">
        <v>1438</v>
      </c>
      <c r="E11" s="892"/>
      <c r="F11" s="893" t="s">
        <v>686</v>
      </c>
      <c r="G11" s="893">
        <v>30</v>
      </c>
      <c r="H11" s="894" t="s">
        <v>1432</v>
      </c>
      <c r="I11" s="895">
        <v>21</v>
      </c>
      <c r="J11" s="896"/>
      <c r="K11" s="897"/>
      <c r="L11" s="898"/>
      <c r="M11" s="899"/>
      <c r="N11" s="900"/>
      <c r="O11" s="901"/>
      <c r="P11" s="902"/>
      <c r="Q11" s="903"/>
      <c r="R11" s="902"/>
      <c r="S11" s="902"/>
      <c r="T11" s="904">
        <f>SUM(J11:S11)*I11</f>
        <v>0</v>
      </c>
      <c r="U11" s="546" t="str">
        <f>IF(SUM(J11:S11)&gt;0,"Yes","No")</f>
        <v>No</v>
      </c>
      <c r="V11" s="905" t="str">
        <f>IF(B11="New","Yes","No")</f>
        <v>Yes</v>
      </c>
      <c r="W11" s="773"/>
      <c r="X11" s="257">
        <v>1</v>
      </c>
      <c r="Y11" s="258">
        <f>X11*SUM(J11:S11)</f>
        <v>0</v>
      </c>
      <c r="AA11" s="906">
        <v>0.06</v>
      </c>
      <c r="AB11" s="907">
        <f>SUM(J11:S11)*AA11</f>
        <v>0</v>
      </c>
      <c r="AC11" s="908">
        <f>J11*G11</f>
        <v>0</v>
      </c>
      <c r="AD11" s="908">
        <f>K11*G11</f>
        <v>0</v>
      </c>
      <c r="AE11" s="908">
        <f>L11*G11</f>
        <v>0</v>
      </c>
      <c r="AF11" s="908">
        <f>M11*G11</f>
        <v>0</v>
      </c>
      <c r="AG11" s="908">
        <f>N11*G11</f>
        <v>0</v>
      </c>
      <c r="AH11" s="908">
        <f>O11*G11</f>
        <v>0</v>
      </c>
      <c r="AI11" s="908">
        <f>P11*G11</f>
        <v>0</v>
      </c>
      <c r="AJ11" s="908">
        <f>Q11*G11</f>
        <v>0</v>
      </c>
      <c r="AK11" s="908">
        <f>R11*G11</f>
        <v>0</v>
      </c>
      <c r="AL11" s="908">
        <f>S11*G11</f>
        <v>0</v>
      </c>
      <c r="AM11" s="909">
        <v>1</v>
      </c>
      <c r="AN11" s="910">
        <v>30</v>
      </c>
      <c r="AO11" s="911"/>
      <c r="AP11" s="910"/>
      <c r="AQ11" s="912"/>
      <c r="AR11" s="913"/>
      <c r="AS11" s="912"/>
      <c r="AT11" s="913"/>
      <c r="AU11" s="912"/>
      <c r="AV11" s="913"/>
      <c r="AW11" s="912"/>
      <c r="AX11" s="913"/>
      <c r="AZ11" s="1">
        <f t="shared" ref="AZ11:AZ18" si="3">IF(F11="XS",IF(SUM(J11:S11)&gt;0,SUM(J11:S11),0),0)*G11</f>
        <v>0</v>
      </c>
      <c r="BA11" s="1">
        <f>IF(F11="S",IF(SUM(J11:S11)&gt;0,SUM(J11:S11),0),0)*G11</f>
        <v>0</v>
      </c>
      <c r="BB11" s="1">
        <f>IF(F11="M",IF(SUM(J11:S11)&gt;0,SUM(J11:S11),0),0)*G11</f>
        <v>0</v>
      </c>
      <c r="BC11" s="1">
        <f>IF(F11="L",IF(SUM(J11:S11)&gt;0,SUM(J11:S11),0),0)*G11</f>
        <v>0</v>
      </c>
      <c r="BD11" s="1">
        <f>IF(F11="XL",IF(SUM(J11:S11)&gt;0,SUM(J11:S11),0),0)*G11</f>
        <v>0</v>
      </c>
      <c r="BE11" s="1">
        <f>IF(F11="2XL",IF(SUM(J11:S11)&gt;0,SUM(J11:S11),0),0)*G11</f>
        <v>0</v>
      </c>
      <c r="BF11" s="1">
        <f>IF(F11="3XL",IF(SUM(J11:S11)&gt;0,SUM(J11:S11),0),0)*G11</f>
        <v>0</v>
      </c>
      <c r="BG11" s="1">
        <f>IF(F11="various",IF(SUM(J11:S11)&gt;0,SUM(J11:S11),0),0)*G11</f>
        <v>0</v>
      </c>
      <c r="BH11" s="1"/>
      <c r="BI11" s="56">
        <f>IF(E11="",IF(SUM(J11:S11)&gt;0,SUM(J11:S11),0),0)*G11</f>
        <v>0</v>
      </c>
      <c r="BJ11" s="56">
        <f>IF(E11="Dual tex.",IF(SUM(J11:S11)&gt;0,SUM(J11:S11),0),0)*G11</f>
        <v>0</v>
      </c>
      <c r="BK11" s="56"/>
      <c r="BL11" s="1" t="e">
        <f>IF(#REF!="sloper",IF(SUM(J11:S11)&gt;0,SUM(J11:S11),0),0)*G11</f>
        <v>#REF!</v>
      </c>
      <c r="BM11" s="1" t="e">
        <f>IF(#REF!="footholds",IF(SUM(J11:S11)&gt;0,SUM(J11:S11),0),0)*G11</f>
        <v>#REF!</v>
      </c>
      <c r="BN11" s="1" t="e">
        <f>IF(#REF!="micros",IF(SUM(J11:S11)&gt;0,SUM(J11:S11),0),0)*G11</f>
        <v>#REF!</v>
      </c>
      <c r="BO11" s="1" t="e">
        <f>IF(#REF!="jug",IF(SUM(J11:S11)&gt;0,SUM(J11:S11),0),0)*G11</f>
        <v>#REF!</v>
      </c>
      <c r="BP11" s="1" t="e">
        <f>IF(#REF!="ledge",IF(SUM(J11:S11)&gt;0,SUM(J11:S11),0),0)*G11</f>
        <v>#REF!</v>
      </c>
      <c r="BQ11" s="1" t="e">
        <f>IF(#REF!="edge",IF(SUM(J11:S11)&gt;0,SUM(J11:S11),0),0)*G11</f>
        <v>#REF!</v>
      </c>
      <c r="BR11" s="1" t="e">
        <f>IF(#REF!="crimp",IF(SUM(J11:S11)&gt;0,SUM(J11:S11),0),0)*G11</f>
        <v>#REF!</v>
      </c>
      <c r="BS11" s="1" t="e">
        <f>IF(#REF!="incut",IF(SUM(J11:S11)&gt;0,SUM(J11:S11),0),0)*G11</f>
        <v>#REF!</v>
      </c>
      <c r="BT11" s="1" t="e">
        <f>IF(#REF!="dish",IF(SUM(J11:S11)&gt;0,SUM(J11:S11),0),0)*G11</f>
        <v>#REF!</v>
      </c>
      <c r="BU11" s="1" t="e">
        <f>IF(#REF!="pinch",IF(SUM(J11:S11)&gt;0,SUM(J11:S11),0),0)*G11</f>
        <v>#REF!</v>
      </c>
      <c r="BV11" s="1" t="e">
        <f>IF(#REF!="pocket",IF(SUM(J11:S11)&gt;0,SUM(J11:S11),0),0)*G11</f>
        <v>#REF!</v>
      </c>
      <c r="BW11" s="1" t="e">
        <f>IF(#REF!="insert",IF(SUM(J11:S11)&gt;0,SUM(J11:S11),0),0)*G11</f>
        <v>#REF!</v>
      </c>
      <c r="BX11" s="1" t="e">
        <f>IF(#REF!="feature",IF(SUM(J11:S11)&gt;0,SUM(J11:S11),0),0)*G11</f>
        <v>#REF!</v>
      </c>
      <c r="BY11" s="1" t="e">
        <f>IF(#REF!="scoop",IF(SUM(J11:S11)&gt;0,SUM(J11:S11),0),0)*G11</f>
        <v>#REF!</v>
      </c>
      <c r="BZ11" s="1" t="e">
        <f>IF(#REF!="positive",IF(SUM(J11:S11)&gt;0,SUM(J11:S11),0),0)*G11</f>
        <v>#REF!</v>
      </c>
      <c r="CA11" s="1" t="e">
        <f>IF(#REF!="various",IF(SUM(J11:S11)&gt;0,SUM(J11:S11),0),0)*G11</f>
        <v>#REF!</v>
      </c>
      <c r="CB11" s="1"/>
      <c r="CC11" s="914"/>
    </row>
    <row r="12" spans="1:81" s="873" customFormat="1" ht="57" customHeight="1">
      <c r="A12" s="56"/>
      <c r="B12" s="1081"/>
      <c r="C12" s="252"/>
      <c r="D12" s="364" t="s">
        <v>1439</v>
      </c>
      <c r="E12" s="915"/>
      <c r="F12" s="354" t="s">
        <v>686</v>
      </c>
      <c r="G12" s="354">
        <v>100</v>
      </c>
      <c r="H12" s="916" t="s">
        <v>1432</v>
      </c>
      <c r="I12" s="917">
        <v>66</v>
      </c>
      <c r="J12" s="918"/>
      <c r="K12" s="919"/>
      <c r="L12" s="920"/>
      <c r="M12" s="918"/>
      <c r="N12" s="919"/>
      <c r="O12" s="921"/>
      <c r="P12" s="921"/>
      <c r="Q12" s="921"/>
      <c r="R12" s="921"/>
      <c r="S12" s="921"/>
      <c r="T12" s="922">
        <f>SUM(J12:S12)*I12</f>
        <v>0</v>
      </c>
      <c r="U12" s="353" t="str">
        <f>IF(SUM(J12:S12)&gt;0,"Yes","No")</f>
        <v>No</v>
      </c>
      <c r="V12" s="923" t="str">
        <f>IF(B12="New","Yes","No")</f>
        <v>No</v>
      </c>
      <c r="W12" s="773"/>
      <c r="X12" s="257">
        <v>3</v>
      </c>
      <c r="Y12" s="258">
        <f>X12*SUM(J12:S12)</f>
        <v>0</v>
      </c>
      <c r="AA12" s="906">
        <v>0.2</v>
      </c>
      <c r="AB12" s="907">
        <f>SUM(J12:S12)*AA12</f>
        <v>0</v>
      </c>
      <c r="AC12" s="908">
        <f>J12*G12</f>
        <v>0</v>
      </c>
      <c r="AD12" s="908">
        <f>K12*G12</f>
        <v>0</v>
      </c>
      <c r="AE12" s="908">
        <f>L12*G12</f>
        <v>0</v>
      </c>
      <c r="AF12" s="908">
        <f>M12*G12</f>
        <v>0</v>
      </c>
      <c r="AG12" s="908">
        <f>N12*G12</f>
        <v>0</v>
      </c>
      <c r="AH12" s="908">
        <f>O12*G12</f>
        <v>0</v>
      </c>
      <c r="AI12" s="908">
        <f>P12*G12</f>
        <v>0</v>
      </c>
      <c r="AJ12" s="908">
        <f>Q12*G12</f>
        <v>0</v>
      </c>
      <c r="AK12" s="908">
        <f>R12*G12</f>
        <v>0</v>
      </c>
      <c r="AL12" s="908">
        <f>S12*G12</f>
        <v>0</v>
      </c>
      <c r="AM12" s="909">
        <v>3</v>
      </c>
      <c r="AN12" s="910">
        <v>100</v>
      </c>
      <c r="AO12" s="911"/>
      <c r="AP12" s="910"/>
      <c r="AQ12" s="912"/>
      <c r="AR12" s="913"/>
      <c r="AS12" s="912"/>
      <c r="AT12" s="913"/>
      <c r="AU12" s="912"/>
      <c r="AV12" s="913"/>
      <c r="AW12" s="912"/>
      <c r="AX12" s="913"/>
      <c r="AZ12" s="1">
        <f t="shared" si="3"/>
        <v>0</v>
      </c>
      <c r="BA12" s="1">
        <f t="shared" ref="BA12" si="4">IF(F12="S",IF(SUM(J12:S12)&gt;0,SUM(J12:S12),0),0)*G12</f>
        <v>0</v>
      </c>
      <c r="BB12" s="1">
        <f t="shared" ref="BB12:BB35" si="5">IF(F12="M",IF(SUM(J12:S12)&gt;0,SUM(J12:S12),0),0)*G12</f>
        <v>0</v>
      </c>
      <c r="BC12" s="1">
        <f t="shared" ref="BC12:BC35" si="6">IF(F12="L",IF(SUM(J12:S12)&gt;0,SUM(J12:S12),0),0)*G12</f>
        <v>0</v>
      </c>
      <c r="BD12" s="1">
        <f t="shared" ref="BD12:BD35" si="7">IF(F12="XL",IF(SUM(J12:S12)&gt;0,SUM(J12:S12),0),0)*G12</f>
        <v>0</v>
      </c>
      <c r="BE12" s="1">
        <f t="shared" ref="BE12:BE35" si="8">IF(F12="2XL",IF(SUM(J12:S12)&gt;0,SUM(J12:S12),0),0)*G12</f>
        <v>0</v>
      </c>
      <c r="BF12" s="1">
        <f t="shared" ref="BF12:BF35" si="9">IF(F12="3XL",IF(SUM(J12:S12)&gt;0,SUM(J12:S12),0),0)*G12</f>
        <v>0</v>
      </c>
      <c r="BG12" s="1">
        <f t="shared" ref="BG12:BG35" si="10">IF(F12="various",IF(SUM(J12:S12)&gt;0,SUM(J12:S12),0),0)*G12</f>
        <v>0</v>
      </c>
      <c r="BH12" s="1"/>
      <c r="BI12" s="56">
        <f t="shared" ref="BI12:BI35" si="11">IF(E12="",IF(SUM(J12:S12)&gt;0,SUM(J12:S12),0),0)*G12</f>
        <v>0</v>
      </c>
      <c r="BJ12" s="56">
        <f t="shared" ref="BJ12:BJ35" si="12">IF(E12="Dual tex.",IF(SUM(J12:S12)&gt;0,SUM(J12:S12),0),0)*G12</f>
        <v>0</v>
      </c>
      <c r="BK12" s="56"/>
      <c r="BL12" s="1" t="e">
        <f>IF(#REF!="sloper",IF(SUM(J12:S12)&gt;0,SUM(J12:S12),0),0)*G12</f>
        <v>#REF!</v>
      </c>
      <c r="BM12" s="1" t="e">
        <f>IF(#REF!="footholds",IF(SUM(J12:S12)&gt;0,SUM(J12:S12),0),0)*G12</f>
        <v>#REF!</v>
      </c>
      <c r="BN12" s="1" t="e">
        <f>IF(#REF!="micros",IF(SUM(J12:S12)&gt;0,SUM(J12:S12),0),0)*G12</f>
        <v>#REF!</v>
      </c>
      <c r="BO12" s="1" t="e">
        <f>IF(#REF!="jug",IF(SUM(J12:S12)&gt;0,SUM(J12:S12),0),0)*G12</f>
        <v>#REF!</v>
      </c>
      <c r="BP12" s="1" t="e">
        <f>IF(#REF!="ledge",IF(SUM(J12:S12)&gt;0,SUM(J12:S12),0),0)*G12</f>
        <v>#REF!</v>
      </c>
      <c r="BQ12" s="1" t="e">
        <f>IF(#REF!="edge",IF(SUM(J12:S12)&gt;0,SUM(J12:S12),0),0)*G12</f>
        <v>#REF!</v>
      </c>
      <c r="BR12" s="1" t="e">
        <f>IF(#REF!="crimp",IF(SUM(J12:S12)&gt;0,SUM(J12:S12),0),0)*G12</f>
        <v>#REF!</v>
      </c>
      <c r="BS12" s="1" t="e">
        <f>IF(#REF!="incut",IF(SUM(J12:S12)&gt;0,SUM(J12:S12),0),0)*G12</f>
        <v>#REF!</v>
      </c>
      <c r="BT12" s="1" t="e">
        <f>IF(#REF!="dish",IF(SUM(J12:S12)&gt;0,SUM(J12:S12),0),0)*G12</f>
        <v>#REF!</v>
      </c>
      <c r="BU12" s="1" t="e">
        <f>IF(#REF!="pinch",IF(SUM(J12:S12)&gt;0,SUM(J12:S12),0),0)*G12</f>
        <v>#REF!</v>
      </c>
      <c r="BV12" s="1" t="e">
        <f>IF(#REF!="pocket",IF(SUM(J12:S12)&gt;0,SUM(J12:S12),0),0)*G12</f>
        <v>#REF!</v>
      </c>
      <c r="BW12" s="1" t="e">
        <f>IF(#REF!="insert",IF(SUM(J12:S12)&gt;0,SUM(J12:S12),0),0)*G12</f>
        <v>#REF!</v>
      </c>
      <c r="BX12" s="1" t="e">
        <f>IF(#REF!="feature",IF(SUM(J12:S12)&gt;0,SUM(J12:S12),0),0)*G12</f>
        <v>#REF!</v>
      </c>
      <c r="BY12" s="1" t="e">
        <f>IF(#REF!="scoop",IF(SUM(J12:S12)&gt;0,SUM(J12:S12),0),0)*G12</f>
        <v>#REF!</v>
      </c>
      <c r="BZ12" s="1" t="e">
        <f>IF(#REF!="positive",IF(SUM(J12:S12)&gt;0,SUM(J12:S12),0),0)*G12</f>
        <v>#REF!</v>
      </c>
      <c r="CA12" s="1" t="e">
        <f>IF(#REF!="various",IF(SUM(J12:S12)&gt;0,SUM(J12:S12),0),0)*G12</f>
        <v>#REF!</v>
      </c>
      <c r="CB12" s="1"/>
      <c r="CC12" s="914"/>
    </row>
    <row r="13" spans="1:81">
      <c r="AZ13" s="1">
        <f t="shared" si="3"/>
        <v>0</v>
      </c>
      <c r="BA13" s="1">
        <f t="shared" ref="BA13:BA18" si="13">IF(F13="S",IF(SUM(J13:S13)&gt;0,SUM(J13:S13),0),0)*G13</f>
        <v>0</v>
      </c>
      <c r="BB13" s="1">
        <f t="shared" si="5"/>
        <v>0</v>
      </c>
      <c r="BC13" s="1">
        <f t="shared" si="6"/>
        <v>0</v>
      </c>
      <c r="BD13" s="1">
        <f t="shared" si="7"/>
        <v>0</v>
      </c>
      <c r="BE13" s="1">
        <f t="shared" si="8"/>
        <v>0</v>
      </c>
      <c r="BF13" s="1">
        <f t="shared" si="9"/>
        <v>0</v>
      </c>
      <c r="BG13" s="1">
        <f t="shared" si="10"/>
        <v>0</v>
      </c>
      <c r="BH13" s="1"/>
      <c r="BI13" s="56">
        <f t="shared" si="11"/>
        <v>0</v>
      </c>
      <c r="BJ13" s="56">
        <f t="shared" si="12"/>
        <v>0</v>
      </c>
      <c r="BK13" s="1"/>
      <c r="BL13" s="1" t="e">
        <f>IF(#REF!="sloper",IF(SUM(J13:S13)&gt;0,SUM(J13:S13),0),0)*G13</f>
        <v>#REF!</v>
      </c>
      <c r="BM13" s="1" t="e">
        <f>IF(#REF!="footholds",IF(SUM(J13:S13)&gt;0,SUM(J13:S13),0),0)*G13</f>
        <v>#REF!</v>
      </c>
      <c r="BN13" s="1" t="e">
        <f>IF(#REF!="micros",IF(SUM(J13:S13)&gt;0,SUM(J13:S13),0),0)*G13</f>
        <v>#REF!</v>
      </c>
      <c r="BO13" s="1" t="e">
        <f>IF(#REF!="jug",IF(SUM(J13:S13)&gt;0,SUM(J13:S13),0),0)*G13</f>
        <v>#REF!</v>
      </c>
      <c r="BP13" s="1" t="e">
        <f>IF(#REF!="ledge",IF(SUM(J13:S13)&gt;0,SUM(J13:S13),0),0)*G13</f>
        <v>#REF!</v>
      </c>
      <c r="BQ13" s="1" t="e">
        <f>IF(#REF!="edge",IF(SUM(J13:S13)&gt;0,SUM(J13:S13),0),0)*G13</f>
        <v>#REF!</v>
      </c>
      <c r="BR13" s="1" t="e">
        <f>IF(#REF!="crimp",IF(SUM(J13:S13)&gt;0,SUM(J13:S13),0),0)*G13</f>
        <v>#REF!</v>
      </c>
      <c r="BS13" s="1" t="e">
        <f>IF(#REF!="incut",IF(SUM(J13:S13)&gt;0,SUM(J13:S13),0),0)*G13</f>
        <v>#REF!</v>
      </c>
      <c r="BT13" s="1" t="e">
        <f>IF(#REF!="dish",IF(SUM(J13:S13)&gt;0,SUM(J13:S13),0),0)*G13</f>
        <v>#REF!</v>
      </c>
      <c r="BU13" s="1" t="e">
        <f>IF(#REF!="pinch",IF(SUM(J13:S13)&gt;0,SUM(J13:S13),0),0)*G13</f>
        <v>#REF!</v>
      </c>
      <c r="BV13" s="1" t="e">
        <f>IF(#REF!="pocket",IF(SUM(J13:S13)&gt;0,SUM(J13:S13),0),0)*G13</f>
        <v>#REF!</v>
      </c>
      <c r="BW13" s="1" t="e">
        <f>IF(#REF!="insert",IF(SUM(J13:S13)&gt;0,SUM(J13:S13),0),0)*G13</f>
        <v>#REF!</v>
      </c>
      <c r="BX13" s="1" t="e">
        <f>IF(#REF!="feature",IF(SUM(J13:S13)&gt;0,SUM(J13:S13),0),0)*G13</f>
        <v>#REF!</v>
      </c>
      <c r="BY13" s="1" t="e">
        <f>IF(#REF!="scoop",IF(SUM(J13:S13)&gt;0,SUM(J13:S13),0),0)*G13</f>
        <v>#REF!</v>
      </c>
      <c r="BZ13" s="1" t="e">
        <f>IF(#REF!="positive",IF(SUM(J13:S13)&gt;0,SUM(J13:S13),0),0)*G13</f>
        <v>#REF!</v>
      </c>
      <c r="CA13" s="1" t="e">
        <f>IF(#REF!="various",IF(SUM(J13:S13)&gt;0,SUM(J13:S13),0),0)*G13</f>
        <v>#REF!</v>
      </c>
      <c r="CB13" s="1"/>
    </row>
    <row r="14" spans="1:81">
      <c r="AZ14" s="1">
        <f t="shared" si="3"/>
        <v>0</v>
      </c>
      <c r="BA14" s="1">
        <f t="shared" si="13"/>
        <v>0</v>
      </c>
      <c r="BB14" s="1">
        <f t="shared" si="5"/>
        <v>0</v>
      </c>
      <c r="BC14" s="1">
        <f t="shared" si="6"/>
        <v>0</v>
      </c>
      <c r="BD14" s="1">
        <f t="shared" si="7"/>
        <v>0</v>
      </c>
      <c r="BE14" s="1">
        <f t="shared" si="8"/>
        <v>0</v>
      </c>
      <c r="BF14" s="1">
        <f t="shared" si="9"/>
        <v>0</v>
      </c>
      <c r="BG14" s="1">
        <f t="shared" si="10"/>
        <v>0</v>
      </c>
      <c r="BH14" s="1"/>
      <c r="BI14" s="56">
        <f t="shared" si="11"/>
        <v>0</v>
      </c>
      <c r="BJ14" s="56">
        <f t="shared" si="12"/>
        <v>0</v>
      </c>
      <c r="BK14" s="1"/>
      <c r="BL14" s="1" t="e">
        <f>IF(#REF!="sloper",IF(SUM(J14:S14)&gt;0,SUM(J14:S14),0),0)*G14</f>
        <v>#REF!</v>
      </c>
      <c r="BM14" s="1" t="e">
        <f>IF(#REF!="footholds",IF(SUM(J14:S14)&gt;0,SUM(J14:S14),0),0)*G14</f>
        <v>#REF!</v>
      </c>
      <c r="BN14" s="1" t="e">
        <f>IF(#REF!="micros",IF(SUM(J14:S14)&gt;0,SUM(J14:S14),0),0)*G14</f>
        <v>#REF!</v>
      </c>
      <c r="BO14" s="1" t="e">
        <f>IF(#REF!="jug",IF(SUM(J14:S14)&gt;0,SUM(J14:S14),0),0)*G14</f>
        <v>#REF!</v>
      </c>
      <c r="BP14" s="1" t="e">
        <f>IF(#REF!="ledge",IF(SUM(J14:S14)&gt;0,SUM(J14:S14),0),0)*G14</f>
        <v>#REF!</v>
      </c>
      <c r="BQ14" s="1" t="e">
        <f>IF(#REF!="edge",IF(SUM(J14:S14)&gt;0,SUM(J14:S14),0),0)*G14</f>
        <v>#REF!</v>
      </c>
      <c r="BR14" s="1" t="e">
        <f>IF(#REF!="crimp",IF(SUM(J14:S14)&gt;0,SUM(J14:S14),0),0)*G14</f>
        <v>#REF!</v>
      </c>
      <c r="BS14" s="1" t="e">
        <f>IF(#REF!="incut",IF(SUM(J14:S14)&gt;0,SUM(J14:S14),0),0)*G14</f>
        <v>#REF!</v>
      </c>
      <c r="BT14" s="1" t="e">
        <f>IF(#REF!="dish",IF(SUM(J14:S14)&gt;0,SUM(J14:S14),0),0)*G14</f>
        <v>#REF!</v>
      </c>
      <c r="BU14" s="1" t="e">
        <f>IF(#REF!="pinch",IF(SUM(J14:S14)&gt;0,SUM(J14:S14),0),0)*G14</f>
        <v>#REF!</v>
      </c>
      <c r="BV14" s="1" t="e">
        <f>IF(#REF!="pocket",IF(SUM(J14:S14)&gt;0,SUM(J14:S14),0),0)*G14</f>
        <v>#REF!</v>
      </c>
      <c r="BW14" s="1" t="e">
        <f>IF(#REF!="insert",IF(SUM(J14:S14)&gt;0,SUM(J14:S14),0),0)*G14</f>
        <v>#REF!</v>
      </c>
      <c r="BX14" s="1" t="e">
        <f>IF(#REF!="feature",IF(SUM(J14:S14)&gt;0,SUM(J14:S14),0),0)*G14</f>
        <v>#REF!</v>
      </c>
      <c r="BY14" s="1" t="e">
        <f>IF(#REF!="scoop",IF(SUM(J14:S14)&gt;0,SUM(J14:S14),0),0)*G14</f>
        <v>#REF!</v>
      </c>
      <c r="BZ14" s="1" t="e">
        <f>IF(#REF!="positive",IF(SUM(J14:S14)&gt;0,SUM(J14:S14),0),0)*G14</f>
        <v>#REF!</v>
      </c>
      <c r="CA14" s="1" t="e">
        <f>IF(#REF!="various",IF(SUM(J14:S14)&gt;0,SUM(J14:S14),0),0)*G14</f>
        <v>#REF!</v>
      </c>
      <c r="CB14" s="1"/>
    </row>
    <row r="15" spans="1:81">
      <c r="AZ15" s="1">
        <f t="shared" si="3"/>
        <v>0</v>
      </c>
      <c r="BA15" s="1">
        <f t="shared" si="13"/>
        <v>0</v>
      </c>
      <c r="BB15" s="1">
        <f t="shared" si="5"/>
        <v>0</v>
      </c>
      <c r="BC15" s="1">
        <f t="shared" si="6"/>
        <v>0</v>
      </c>
      <c r="BD15" s="1">
        <f t="shared" si="7"/>
        <v>0</v>
      </c>
      <c r="BE15" s="1">
        <f t="shared" si="8"/>
        <v>0</v>
      </c>
      <c r="BF15" s="1">
        <f t="shared" si="9"/>
        <v>0</v>
      </c>
      <c r="BG15" s="1">
        <f t="shared" si="10"/>
        <v>0</v>
      </c>
      <c r="BH15" s="1"/>
      <c r="BI15" s="56">
        <f t="shared" si="11"/>
        <v>0</v>
      </c>
      <c r="BJ15" s="56">
        <f t="shared" si="12"/>
        <v>0</v>
      </c>
      <c r="BK15" s="1"/>
      <c r="BL15" s="1" t="e">
        <f>IF(#REF!="sloper",IF(SUM(J15:S15)&gt;0,SUM(J15:S15),0),0)*G15</f>
        <v>#REF!</v>
      </c>
      <c r="BM15" s="1" t="e">
        <f>IF(#REF!="footholds",IF(SUM(J15:S15)&gt;0,SUM(J15:S15),0),0)*G15</f>
        <v>#REF!</v>
      </c>
      <c r="BN15" s="1" t="e">
        <f>IF(#REF!="micros",IF(SUM(J15:S15)&gt;0,SUM(J15:S15),0),0)*G15</f>
        <v>#REF!</v>
      </c>
      <c r="BO15" s="1" t="e">
        <f>IF(#REF!="jug",IF(SUM(J15:S15)&gt;0,SUM(J15:S15),0),0)*G15</f>
        <v>#REF!</v>
      </c>
      <c r="BP15" s="1" t="e">
        <f>IF(#REF!="ledge",IF(SUM(J15:S15)&gt;0,SUM(J15:S15),0),0)*G15</f>
        <v>#REF!</v>
      </c>
      <c r="BQ15" s="1" t="e">
        <f>IF(#REF!="edge",IF(SUM(J15:S15)&gt;0,SUM(J15:S15),0),0)*G15</f>
        <v>#REF!</v>
      </c>
      <c r="BR15" s="1" t="e">
        <f>IF(#REF!="crimp",IF(SUM(J15:S15)&gt;0,SUM(J15:S15),0),0)*G15</f>
        <v>#REF!</v>
      </c>
      <c r="BS15" s="1" t="e">
        <f>IF(#REF!="incut",IF(SUM(J15:S15)&gt;0,SUM(J15:S15),0),0)*G15</f>
        <v>#REF!</v>
      </c>
      <c r="BT15" s="1" t="e">
        <f>IF(#REF!="dish",IF(SUM(J15:S15)&gt;0,SUM(J15:S15),0),0)*G15</f>
        <v>#REF!</v>
      </c>
      <c r="BU15" s="1" t="e">
        <f>IF(#REF!="pinch",IF(SUM(J15:S15)&gt;0,SUM(J15:S15),0),0)*G15</f>
        <v>#REF!</v>
      </c>
      <c r="BV15" s="1" t="e">
        <f>IF(#REF!="pocket",IF(SUM(J15:S15)&gt;0,SUM(J15:S15),0),0)*G15</f>
        <v>#REF!</v>
      </c>
      <c r="BW15" s="1" t="e">
        <f>IF(#REF!="insert",IF(SUM(J15:S15)&gt;0,SUM(J15:S15),0),0)*G15</f>
        <v>#REF!</v>
      </c>
      <c r="BX15" s="1" t="e">
        <f>IF(#REF!="feature",IF(SUM(J15:S15)&gt;0,SUM(J15:S15),0),0)*G15</f>
        <v>#REF!</v>
      </c>
      <c r="BY15" s="1" t="e">
        <f>IF(#REF!="scoop",IF(SUM(J15:S15)&gt;0,SUM(J15:S15),0),0)*G15</f>
        <v>#REF!</v>
      </c>
      <c r="BZ15" s="1" t="e">
        <f>IF(#REF!="positive",IF(SUM(J15:S15)&gt;0,SUM(J15:S15),0),0)*G15</f>
        <v>#REF!</v>
      </c>
      <c r="CA15" s="1" t="e">
        <f>IF(#REF!="various",IF(SUM(J15:S15)&gt;0,SUM(J15:S15),0),0)*G15</f>
        <v>#REF!</v>
      </c>
      <c r="CB15" s="1"/>
    </row>
    <row r="16" spans="1:81">
      <c r="AZ16" s="1">
        <f t="shared" si="3"/>
        <v>0</v>
      </c>
      <c r="BA16" s="1">
        <f t="shared" si="13"/>
        <v>0</v>
      </c>
      <c r="BB16" s="1">
        <f t="shared" si="5"/>
        <v>0</v>
      </c>
      <c r="BC16" s="1">
        <f t="shared" si="6"/>
        <v>0</v>
      </c>
      <c r="BD16" s="1">
        <f t="shared" si="7"/>
        <v>0</v>
      </c>
      <c r="BE16" s="1">
        <f t="shared" si="8"/>
        <v>0</v>
      </c>
      <c r="BF16" s="1">
        <f t="shared" si="9"/>
        <v>0</v>
      </c>
      <c r="BG16" s="1">
        <f t="shared" si="10"/>
        <v>0</v>
      </c>
      <c r="BH16" s="1"/>
      <c r="BI16" s="56">
        <f t="shared" si="11"/>
        <v>0</v>
      </c>
      <c r="BJ16" s="56">
        <f t="shared" si="12"/>
        <v>0</v>
      </c>
      <c r="BK16" s="1"/>
      <c r="BL16" s="1" t="e">
        <f>IF(#REF!="sloper",IF(SUM(J16:S16)&gt;0,SUM(J16:S16),0),0)*G16</f>
        <v>#REF!</v>
      </c>
      <c r="BM16" s="1" t="e">
        <f>IF(#REF!="footholds",IF(SUM(J16:S16)&gt;0,SUM(J16:S16),0),0)*G16</f>
        <v>#REF!</v>
      </c>
      <c r="BN16" s="1" t="e">
        <f>IF(#REF!="micros",IF(SUM(J16:S16)&gt;0,SUM(J16:S16),0),0)*G16</f>
        <v>#REF!</v>
      </c>
      <c r="BO16" s="1" t="e">
        <f>IF(#REF!="jug",IF(SUM(J16:S16)&gt;0,SUM(J16:S16),0),0)*G16</f>
        <v>#REF!</v>
      </c>
      <c r="BP16" s="1" t="e">
        <f>IF(#REF!="ledge",IF(SUM(J16:S16)&gt;0,SUM(J16:S16),0),0)*G16</f>
        <v>#REF!</v>
      </c>
      <c r="BQ16" s="1" t="e">
        <f>IF(#REF!="edge",IF(SUM(J16:S16)&gt;0,SUM(J16:S16),0),0)*G16</f>
        <v>#REF!</v>
      </c>
      <c r="BR16" s="1" t="e">
        <f>IF(#REF!="crimp",IF(SUM(J16:S16)&gt;0,SUM(J16:S16),0),0)*G16</f>
        <v>#REF!</v>
      </c>
      <c r="BS16" s="1" t="e">
        <f>IF(#REF!="incut",IF(SUM(J16:S16)&gt;0,SUM(J16:S16),0),0)*G16</f>
        <v>#REF!</v>
      </c>
      <c r="BT16" s="1" t="e">
        <f>IF(#REF!="dish",IF(SUM(J16:S16)&gt;0,SUM(J16:S16),0),0)*G16</f>
        <v>#REF!</v>
      </c>
      <c r="BU16" s="1" t="e">
        <f>IF(#REF!="pinch",IF(SUM(J16:S16)&gt;0,SUM(J16:S16),0),0)*G16</f>
        <v>#REF!</v>
      </c>
      <c r="BV16" s="1" t="e">
        <f>IF(#REF!="pocket",IF(SUM(J16:S16)&gt;0,SUM(J16:S16),0),0)*G16</f>
        <v>#REF!</v>
      </c>
      <c r="BW16" s="1" t="e">
        <f>IF(#REF!="insert",IF(SUM(J16:S16)&gt;0,SUM(J16:S16),0),0)*G16</f>
        <v>#REF!</v>
      </c>
      <c r="BX16" s="1" t="e">
        <f>IF(#REF!="feature",IF(SUM(J16:S16)&gt;0,SUM(J16:S16),0),0)*G16</f>
        <v>#REF!</v>
      </c>
      <c r="BY16" s="1" t="e">
        <f>IF(#REF!="scoop",IF(SUM(J16:S16)&gt;0,SUM(J16:S16),0),0)*G16</f>
        <v>#REF!</v>
      </c>
      <c r="BZ16" s="1" t="e">
        <f>IF(#REF!="positive",IF(SUM(J16:S16)&gt;0,SUM(J16:S16),0),0)*G16</f>
        <v>#REF!</v>
      </c>
      <c r="CA16" s="1" t="e">
        <f>IF(#REF!="various",IF(SUM(J16:S16)&gt;0,SUM(J16:S16),0),0)*G16</f>
        <v>#REF!</v>
      </c>
      <c r="CB16" s="1"/>
    </row>
    <row r="17" spans="52:80">
      <c r="AZ17" s="1">
        <f t="shared" si="3"/>
        <v>0</v>
      </c>
      <c r="BA17" s="1">
        <f t="shared" si="13"/>
        <v>0</v>
      </c>
      <c r="BB17" s="1">
        <f t="shared" si="5"/>
        <v>0</v>
      </c>
      <c r="BC17" s="1">
        <f t="shared" si="6"/>
        <v>0</v>
      </c>
      <c r="BD17" s="1">
        <f t="shared" si="7"/>
        <v>0</v>
      </c>
      <c r="BE17" s="1">
        <f t="shared" si="8"/>
        <v>0</v>
      </c>
      <c r="BF17" s="1">
        <f t="shared" si="9"/>
        <v>0</v>
      </c>
      <c r="BG17" s="1">
        <f t="shared" si="10"/>
        <v>0</v>
      </c>
      <c r="BH17" s="1"/>
      <c r="BI17" s="56">
        <f t="shared" si="11"/>
        <v>0</v>
      </c>
      <c r="BJ17" s="56">
        <f t="shared" si="12"/>
        <v>0</v>
      </c>
      <c r="BK17" s="1"/>
      <c r="BL17" s="1" t="e">
        <f>IF(#REF!="sloper",IF(SUM(J17:S17)&gt;0,SUM(J17:S17),0),0)*G17</f>
        <v>#REF!</v>
      </c>
      <c r="BM17" s="1" t="e">
        <f>IF(#REF!="footholds",IF(SUM(J17:S17)&gt;0,SUM(J17:S17),0),0)*G17</f>
        <v>#REF!</v>
      </c>
      <c r="BN17" s="1" t="e">
        <f>IF(#REF!="micros",IF(SUM(J17:S17)&gt;0,SUM(J17:S17),0),0)*G17</f>
        <v>#REF!</v>
      </c>
      <c r="BO17" s="1" t="e">
        <f>IF(#REF!="jug",IF(SUM(J17:S17)&gt;0,SUM(J17:S17),0),0)*G17</f>
        <v>#REF!</v>
      </c>
      <c r="BP17" s="1" t="e">
        <f>IF(#REF!="ledge",IF(SUM(J17:S17)&gt;0,SUM(J17:S17),0),0)*G17</f>
        <v>#REF!</v>
      </c>
      <c r="BQ17" s="1" t="e">
        <f>IF(#REF!="edge",IF(SUM(J17:S17)&gt;0,SUM(J17:S17),0),0)*G17</f>
        <v>#REF!</v>
      </c>
      <c r="BR17" s="1" t="e">
        <f>IF(#REF!="crimp",IF(SUM(J17:S17)&gt;0,SUM(J17:S17),0),0)*G17</f>
        <v>#REF!</v>
      </c>
      <c r="BS17" s="1" t="e">
        <f>IF(#REF!="incut",IF(SUM(J17:S17)&gt;0,SUM(J17:S17),0),0)*G17</f>
        <v>#REF!</v>
      </c>
      <c r="BT17" s="1" t="e">
        <f>IF(#REF!="dish",IF(SUM(J17:S17)&gt;0,SUM(J17:S17),0),0)*G17</f>
        <v>#REF!</v>
      </c>
      <c r="BU17" s="1" t="e">
        <f>IF(#REF!="pinch",IF(SUM(J17:S17)&gt;0,SUM(J17:S17),0),0)*G17</f>
        <v>#REF!</v>
      </c>
      <c r="BV17" s="1" t="e">
        <f>IF(#REF!="pocket",IF(SUM(J17:S17)&gt;0,SUM(J17:S17),0),0)*G17</f>
        <v>#REF!</v>
      </c>
      <c r="BW17" s="1" t="e">
        <f>IF(#REF!="insert",IF(SUM(J17:S17)&gt;0,SUM(J17:S17),0),0)*G17</f>
        <v>#REF!</v>
      </c>
      <c r="BX17" s="1" t="e">
        <f>IF(#REF!="feature",IF(SUM(J17:S17)&gt;0,SUM(J17:S17),0),0)*G17</f>
        <v>#REF!</v>
      </c>
      <c r="BY17" s="1" t="e">
        <f>IF(#REF!="scoop",IF(SUM(J17:S17)&gt;0,SUM(J17:S17),0),0)*G17</f>
        <v>#REF!</v>
      </c>
      <c r="BZ17" s="1" t="e">
        <f>IF(#REF!="positive",IF(SUM(J17:S17)&gt;0,SUM(J17:S17),0),0)*G17</f>
        <v>#REF!</v>
      </c>
      <c r="CA17" s="1" t="e">
        <f>IF(#REF!="various",IF(SUM(J17:S17)&gt;0,SUM(J17:S17),0),0)*G17</f>
        <v>#REF!</v>
      </c>
      <c r="CB17" s="1"/>
    </row>
    <row r="18" spans="52:80">
      <c r="AZ18" s="1">
        <f t="shared" si="3"/>
        <v>0</v>
      </c>
      <c r="BA18" s="1">
        <f t="shared" si="13"/>
        <v>0</v>
      </c>
      <c r="BB18" s="1">
        <f t="shared" si="5"/>
        <v>0</v>
      </c>
      <c r="BC18" s="1">
        <f t="shared" si="6"/>
        <v>0</v>
      </c>
      <c r="BD18" s="1">
        <f t="shared" si="7"/>
        <v>0</v>
      </c>
      <c r="BE18" s="1">
        <f t="shared" si="8"/>
        <v>0</v>
      </c>
      <c r="BF18" s="1">
        <f t="shared" si="9"/>
        <v>0</v>
      </c>
      <c r="BG18" s="1">
        <f t="shared" si="10"/>
        <v>0</v>
      </c>
      <c r="BH18" s="1"/>
      <c r="BI18" s="56">
        <f t="shared" si="11"/>
        <v>0</v>
      </c>
      <c r="BJ18" s="56">
        <f t="shared" si="12"/>
        <v>0</v>
      </c>
      <c r="BK18" s="1"/>
      <c r="BL18" s="1" t="e">
        <f>IF(#REF!="sloper",IF(SUM(J18:S18)&gt;0,SUM(J18:S18),0),0)*G18</f>
        <v>#REF!</v>
      </c>
      <c r="BM18" s="1" t="e">
        <f>IF(#REF!="footholds",IF(SUM(J18:S18)&gt;0,SUM(J18:S18),0),0)*G18</f>
        <v>#REF!</v>
      </c>
      <c r="BN18" s="1" t="e">
        <f>IF(#REF!="micros",IF(SUM(J18:S18)&gt;0,SUM(J18:S18),0),0)*G18</f>
        <v>#REF!</v>
      </c>
      <c r="BO18" s="1" t="e">
        <f>IF(#REF!="jug",IF(SUM(J18:S18)&gt;0,SUM(J18:S18),0),0)*G18</f>
        <v>#REF!</v>
      </c>
      <c r="BP18" s="1" t="e">
        <f>IF(#REF!="ledge",IF(SUM(J18:S18)&gt;0,SUM(J18:S18),0),0)*G18</f>
        <v>#REF!</v>
      </c>
      <c r="BQ18" s="1" t="e">
        <f>IF(#REF!="edge",IF(SUM(J18:S18)&gt;0,SUM(J18:S18),0),0)*G18</f>
        <v>#REF!</v>
      </c>
      <c r="BR18" s="1" t="e">
        <f>IF(#REF!="crimp",IF(SUM(J18:S18)&gt;0,SUM(J18:S18),0),0)*G18</f>
        <v>#REF!</v>
      </c>
      <c r="BS18" s="1" t="e">
        <f>IF(#REF!="incut",IF(SUM(J18:S18)&gt;0,SUM(J18:S18),0),0)*G18</f>
        <v>#REF!</v>
      </c>
      <c r="BT18" s="1" t="e">
        <f>IF(#REF!="dish",IF(SUM(J18:S18)&gt;0,SUM(J18:S18),0),0)*G18</f>
        <v>#REF!</v>
      </c>
      <c r="BU18" s="1" t="e">
        <f>IF(#REF!="pinch",IF(SUM(J18:S18)&gt;0,SUM(J18:S18),0),0)*G18</f>
        <v>#REF!</v>
      </c>
      <c r="BV18" s="1" t="e">
        <f>IF(#REF!="pocket",IF(SUM(J18:S18)&gt;0,SUM(J18:S18),0),0)*G18</f>
        <v>#REF!</v>
      </c>
      <c r="BW18" s="1" t="e">
        <f>IF(#REF!="insert",IF(SUM(J18:S18)&gt;0,SUM(J18:S18),0),0)*G18</f>
        <v>#REF!</v>
      </c>
      <c r="BX18" s="1" t="e">
        <f>IF(#REF!="feature",IF(SUM(J18:S18)&gt;0,SUM(J18:S18),0),0)*G18</f>
        <v>#REF!</v>
      </c>
      <c r="BY18" s="1" t="e">
        <f>IF(#REF!="scoop",IF(SUM(J18:S18)&gt;0,SUM(J18:S18),0),0)*G18</f>
        <v>#REF!</v>
      </c>
      <c r="BZ18" s="1" t="e">
        <f>IF(#REF!="positive",IF(SUM(J18:S18)&gt;0,SUM(J18:S18),0),0)*G18</f>
        <v>#REF!</v>
      </c>
      <c r="CA18" s="1" t="e">
        <f>IF(#REF!="various",IF(SUM(J18:S18)&gt;0,SUM(J18:S18),0),0)*G18</f>
        <v>#REF!</v>
      </c>
      <c r="CB18" s="56"/>
    </row>
    <row r="19" spans="52:80">
      <c r="AZ19" s="1">
        <f t="shared" ref="AZ19:AZ35" si="14">IF(F19="XS",IF(SUM(J19:S19)&gt;0,SUM(J19:S19),0),0)*G19</f>
        <v>0</v>
      </c>
      <c r="BA19" s="1">
        <f t="shared" ref="BA19:BA35" si="15">IF(F19="S",IF(SUM(J19:S19)&gt;0,SUM(J19:S19),0),0)*G19</f>
        <v>0</v>
      </c>
      <c r="BB19" s="1">
        <f t="shared" si="5"/>
        <v>0</v>
      </c>
      <c r="BC19" s="1">
        <f t="shared" si="6"/>
        <v>0</v>
      </c>
      <c r="BD19" s="1">
        <f t="shared" si="7"/>
        <v>0</v>
      </c>
      <c r="BE19" s="1">
        <f t="shared" si="8"/>
        <v>0</v>
      </c>
      <c r="BF19" s="1">
        <f t="shared" si="9"/>
        <v>0</v>
      </c>
      <c r="BG19" s="1">
        <f t="shared" si="10"/>
        <v>0</v>
      </c>
      <c r="BH19" s="1"/>
      <c r="BI19" s="56">
        <f t="shared" si="11"/>
        <v>0</v>
      </c>
      <c r="BJ19" s="56">
        <f t="shared" si="12"/>
        <v>0</v>
      </c>
      <c r="BK19" s="1"/>
      <c r="BL19" s="1" t="e">
        <f>IF(#REF!="sloper",IF(SUM(J19:S19)&gt;0,SUM(J19:S19),0),0)*G19</f>
        <v>#REF!</v>
      </c>
      <c r="BM19" s="1" t="e">
        <f>IF(#REF!="footholds",IF(SUM(J19:S19)&gt;0,SUM(J19:S19),0),0)*G19</f>
        <v>#REF!</v>
      </c>
      <c r="BN19" s="1" t="e">
        <f>IF(#REF!="micros",IF(SUM(J19:S19)&gt;0,SUM(J19:S19),0),0)*G19</f>
        <v>#REF!</v>
      </c>
      <c r="BO19" s="1" t="e">
        <f>IF(#REF!="jug",IF(SUM(J19:S19)&gt;0,SUM(J19:S19),0),0)*G19</f>
        <v>#REF!</v>
      </c>
      <c r="BP19" s="1" t="e">
        <f>IF(#REF!="ledge",IF(SUM(J19:S19)&gt;0,SUM(J19:S19),0),0)*G19</f>
        <v>#REF!</v>
      </c>
      <c r="BQ19" s="1" t="e">
        <f>IF(#REF!="edge",IF(SUM(J19:S19)&gt;0,SUM(J19:S19),0),0)*G19</f>
        <v>#REF!</v>
      </c>
      <c r="BR19" s="1" t="e">
        <f>IF(#REF!="crimp",IF(SUM(J19:S19)&gt;0,SUM(J19:S19),0),0)*G19</f>
        <v>#REF!</v>
      </c>
      <c r="BS19" s="1" t="e">
        <f>IF(#REF!="incut",IF(SUM(J19:S19)&gt;0,SUM(J19:S19),0),0)*G19</f>
        <v>#REF!</v>
      </c>
      <c r="BT19" s="1" t="e">
        <f>IF(#REF!="dish",IF(SUM(J19:S19)&gt;0,SUM(J19:S19),0),0)*G19</f>
        <v>#REF!</v>
      </c>
      <c r="BU19" s="1" t="e">
        <f>IF(#REF!="pinch",IF(SUM(J19:S19)&gt;0,SUM(J19:S19),0),0)*G19</f>
        <v>#REF!</v>
      </c>
      <c r="BV19" s="1" t="e">
        <f>IF(#REF!="pocket",IF(SUM(J19:S19)&gt;0,SUM(J19:S19),0),0)*G19</f>
        <v>#REF!</v>
      </c>
      <c r="BW19" s="1" t="e">
        <f>IF(#REF!="insert",IF(SUM(J19:S19)&gt;0,SUM(J19:S19),0),0)*G19</f>
        <v>#REF!</v>
      </c>
      <c r="BX19" s="1" t="e">
        <f>IF(#REF!="feature",IF(SUM(J19:S19)&gt;0,SUM(J19:S19),0),0)*G19</f>
        <v>#REF!</v>
      </c>
      <c r="BY19" s="1" t="e">
        <f>IF(#REF!="scoop",IF(SUM(J19:S19)&gt;0,SUM(J19:S19),0),0)*G19</f>
        <v>#REF!</v>
      </c>
      <c r="BZ19" s="1" t="e">
        <f>IF(#REF!="positive",IF(SUM(J19:S19)&gt;0,SUM(J19:S19),0),0)*G19</f>
        <v>#REF!</v>
      </c>
      <c r="CA19" s="1" t="e">
        <f>IF(#REF!="various",IF(SUM(J19:S19)&gt;0,SUM(J19:S19),0),0)*G19</f>
        <v>#REF!</v>
      </c>
      <c r="CB19" s="56"/>
    </row>
    <row r="20" spans="52:80">
      <c r="AZ20" s="1">
        <f t="shared" si="14"/>
        <v>0</v>
      </c>
      <c r="BA20" s="1">
        <f t="shared" si="15"/>
        <v>0</v>
      </c>
      <c r="BB20" s="1">
        <f t="shared" si="5"/>
        <v>0</v>
      </c>
      <c r="BC20" s="1">
        <f t="shared" si="6"/>
        <v>0</v>
      </c>
      <c r="BD20" s="1">
        <f t="shared" si="7"/>
        <v>0</v>
      </c>
      <c r="BE20" s="1">
        <f t="shared" si="8"/>
        <v>0</v>
      </c>
      <c r="BF20" s="1">
        <f t="shared" si="9"/>
        <v>0</v>
      </c>
      <c r="BG20" s="1">
        <f t="shared" si="10"/>
        <v>0</v>
      </c>
      <c r="BH20" s="1"/>
      <c r="BI20" s="56">
        <f t="shared" si="11"/>
        <v>0</v>
      </c>
      <c r="BJ20" s="56">
        <f t="shared" si="12"/>
        <v>0</v>
      </c>
      <c r="BK20" s="1"/>
      <c r="BL20" s="1" t="e">
        <f>IF(#REF!="sloper",IF(SUM(J20:S20)&gt;0,SUM(J20:S20),0),0)*G20</f>
        <v>#REF!</v>
      </c>
      <c r="BM20" s="1" t="e">
        <f>IF(#REF!="footholds",IF(SUM(J20:S20)&gt;0,SUM(J20:S20),0),0)*G20</f>
        <v>#REF!</v>
      </c>
      <c r="BN20" s="1" t="e">
        <f>IF(#REF!="micros",IF(SUM(J20:S20)&gt;0,SUM(J20:S20),0),0)*G20</f>
        <v>#REF!</v>
      </c>
      <c r="BO20" s="1" t="e">
        <f>IF(#REF!="jug",IF(SUM(J20:S20)&gt;0,SUM(J20:S20),0),0)*G20</f>
        <v>#REF!</v>
      </c>
      <c r="BP20" s="1" t="e">
        <f>IF(#REF!="ledge",IF(SUM(J20:S20)&gt;0,SUM(J20:S20),0),0)*G20</f>
        <v>#REF!</v>
      </c>
      <c r="BQ20" s="1" t="e">
        <f>IF(#REF!="edge",IF(SUM(J20:S20)&gt;0,SUM(J20:S20),0),0)*G20</f>
        <v>#REF!</v>
      </c>
      <c r="BR20" s="1" t="e">
        <f>IF(#REF!="crimp",IF(SUM(J20:S20)&gt;0,SUM(J20:S20),0),0)*G20</f>
        <v>#REF!</v>
      </c>
      <c r="BS20" s="1" t="e">
        <f>IF(#REF!="incut",IF(SUM(J20:S20)&gt;0,SUM(J20:S20),0),0)*G20</f>
        <v>#REF!</v>
      </c>
      <c r="BT20" s="1" t="e">
        <f>IF(#REF!="dish",IF(SUM(J20:S20)&gt;0,SUM(J20:S20),0),0)*G20</f>
        <v>#REF!</v>
      </c>
      <c r="BU20" s="1" t="e">
        <f>IF(#REF!="pinch",IF(SUM(J20:S20)&gt;0,SUM(J20:S20),0),0)*G20</f>
        <v>#REF!</v>
      </c>
      <c r="BV20" s="1" t="e">
        <f>IF(#REF!="pocket",IF(SUM(J20:S20)&gt;0,SUM(J20:S20),0),0)*G20</f>
        <v>#REF!</v>
      </c>
      <c r="BW20" s="1" t="e">
        <f>IF(#REF!="insert",IF(SUM(J20:S20)&gt;0,SUM(J20:S20),0),0)*G20</f>
        <v>#REF!</v>
      </c>
      <c r="BX20" s="1" t="e">
        <f>IF(#REF!="feature",IF(SUM(J20:S20)&gt;0,SUM(J20:S20),0),0)*G20</f>
        <v>#REF!</v>
      </c>
      <c r="BY20" s="1" t="e">
        <f>IF(#REF!="scoop",IF(SUM(J20:S20)&gt;0,SUM(J20:S20),0),0)*G20</f>
        <v>#REF!</v>
      </c>
      <c r="BZ20" s="1" t="e">
        <f>IF(#REF!="positive",IF(SUM(J20:S20)&gt;0,SUM(J20:S20),0),0)*G20</f>
        <v>#REF!</v>
      </c>
      <c r="CA20" s="1" t="e">
        <f>IF(#REF!="various",IF(SUM(J20:S20)&gt;0,SUM(J20:S20),0),0)*G20</f>
        <v>#REF!</v>
      </c>
      <c r="CB20" s="1"/>
    </row>
    <row r="21" spans="52:80">
      <c r="AZ21" s="1">
        <f t="shared" si="14"/>
        <v>0</v>
      </c>
      <c r="BA21" s="1">
        <f t="shared" si="15"/>
        <v>0</v>
      </c>
      <c r="BB21" s="1">
        <f t="shared" si="5"/>
        <v>0</v>
      </c>
      <c r="BC21" s="1">
        <f t="shared" si="6"/>
        <v>0</v>
      </c>
      <c r="BD21" s="1">
        <f t="shared" si="7"/>
        <v>0</v>
      </c>
      <c r="BE21" s="1">
        <f t="shared" si="8"/>
        <v>0</v>
      </c>
      <c r="BF21" s="1">
        <f t="shared" si="9"/>
        <v>0</v>
      </c>
      <c r="BG21" s="1">
        <f t="shared" si="10"/>
        <v>0</v>
      </c>
      <c r="BH21" s="1"/>
      <c r="BI21" s="56">
        <f t="shared" si="11"/>
        <v>0</v>
      </c>
      <c r="BJ21" s="56">
        <f t="shared" si="12"/>
        <v>0</v>
      </c>
      <c r="BK21" s="1"/>
      <c r="BL21" s="1" t="e">
        <f>IF(#REF!="sloper",IF(SUM(J21:S21)&gt;0,SUM(J21:S21),0),0)*G21</f>
        <v>#REF!</v>
      </c>
      <c r="BM21" s="1" t="e">
        <f>IF(#REF!="footholds",IF(SUM(J21:S21)&gt;0,SUM(J21:S21),0),0)*G21</f>
        <v>#REF!</v>
      </c>
      <c r="BN21" s="1" t="e">
        <f>IF(#REF!="micros",IF(SUM(J21:S21)&gt;0,SUM(J21:S21),0),0)*G21</f>
        <v>#REF!</v>
      </c>
      <c r="BO21" s="1" t="e">
        <f>IF(#REF!="jug",IF(SUM(J21:S21)&gt;0,SUM(J21:S21),0),0)*G21</f>
        <v>#REF!</v>
      </c>
      <c r="BP21" s="1" t="e">
        <f>IF(#REF!="ledge",IF(SUM(J21:S21)&gt;0,SUM(J21:S21),0),0)*G21</f>
        <v>#REF!</v>
      </c>
      <c r="BQ21" s="1" t="e">
        <f>IF(#REF!="edge",IF(SUM(J21:S21)&gt;0,SUM(J21:S21),0),0)*G21</f>
        <v>#REF!</v>
      </c>
      <c r="BR21" s="1" t="e">
        <f>IF(#REF!="crimp",IF(SUM(J21:S21)&gt;0,SUM(J21:S21),0),0)*G21</f>
        <v>#REF!</v>
      </c>
      <c r="BS21" s="1" t="e">
        <f>IF(#REF!="incut",IF(SUM(J21:S21)&gt;0,SUM(J21:S21),0),0)*G21</f>
        <v>#REF!</v>
      </c>
      <c r="BT21" s="1" t="e">
        <f>IF(#REF!="dish",IF(SUM(J21:S21)&gt;0,SUM(J21:S21),0),0)*G21</f>
        <v>#REF!</v>
      </c>
      <c r="BU21" s="1" t="e">
        <f>IF(#REF!="pinch",IF(SUM(J21:S21)&gt;0,SUM(J21:S21),0),0)*G21</f>
        <v>#REF!</v>
      </c>
      <c r="BV21" s="1" t="e">
        <f>IF(#REF!="pocket",IF(SUM(J21:S21)&gt;0,SUM(J21:S21),0),0)*G21</f>
        <v>#REF!</v>
      </c>
      <c r="BW21" s="1" t="e">
        <f>IF(#REF!="insert",IF(SUM(J21:S21)&gt;0,SUM(J21:S21),0),0)*G21</f>
        <v>#REF!</v>
      </c>
      <c r="BX21" s="1" t="e">
        <f>IF(#REF!="feature",IF(SUM(J21:S21)&gt;0,SUM(J21:S21),0),0)*G21</f>
        <v>#REF!</v>
      </c>
      <c r="BY21" s="1" t="e">
        <f>IF(#REF!="scoop",IF(SUM(J21:S21)&gt;0,SUM(J21:S21),0),0)*G21</f>
        <v>#REF!</v>
      </c>
      <c r="BZ21" s="1" t="e">
        <f>IF(#REF!="positive",IF(SUM(J21:S21)&gt;0,SUM(J21:S21),0),0)*G21</f>
        <v>#REF!</v>
      </c>
      <c r="CA21" s="1" t="e">
        <f>IF(#REF!="various",IF(SUM(J21:S21)&gt;0,SUM(J21:S21),0),0)*G21</f>
        <v>#REF!</v>
      </c>
      <c r="CB21" s="1"/>
    </row>
    <row r="22" spans="52:80">
      <c r="AZ22" s="1">
        <f t="shared" si="14"/>
        <v>0</v>
      </c>
      <c r="BA22" s="1">
        <f t="shared" si="15"/>
        <v>0</v>
      </c>
      <c r="BB22" s="1">
        <f t="shared" si="5"/>
        <v>0</v>
      </c>
      <c r="BC22" s="1">
        <f t="shared" si="6"/>
        <v>0</v>
      </c>
      <c r="BD22" s="1">
        <f t="shared" si="7"/>
        <v>0</v>
      </c>
      <c r="BE22" s="1">
        <f t="shared" si="8"/>
        <v>0</v>
      </c>
      <c r="BF22" s="1">
        <f t="shared" si="9"/>
        <v>0</v>
      </c>
      <c r="BG22" s="1">
        <f t="shared" si="10"/>
        <v>0</v>
      </c>
      <c r="BH22" s="1"/>
      <c r="BI22" s="56">
        <f t="shared" si="11"/>
        <v>0</v>
      </c>
      <c r="BJ22" s="56">
        <f t="shared" si="12"/>
        <v>0</v>
      </c>
      <c r="BK22" s="1"/>
      <c r="BL22" s="1" t="e">
        <f>IF(#REF!="sloper",IF(SUM(J22:S22)&gt;0,SUM(J22:S22),0),0)*G22</f>
        <v>#REF!</v>
      </c>
      <c r="BM22" s="1" t="e">
        <f>IF(#REF!="footholds",IF(SUM(J22:S22)&gt;0,SUM(J22:S22),0),0)*G22</f>
        <v>#REF!</v>
      </c>
      <c r="BN22" s="1" t="e">
        <f>IF(#REF!="micros",IF(SUM(J22:S22)&gt;0,SUM(J22:S22),0),0)*G22</f>
        <v>#REF!</v>
      </c>
      <c r="BO22" s="1" t="e">
        <f>IF(#REF!="jug",IF(SUM(J22:S22)&gt;0,SUM(J22:S22),0),0)*G22</f>
        <v>#REF!</v>
      </c>
      <c r="BP22" s="1" t="e">
        <f>IF(#REF!="ledge",IF(SUM(J22:S22)&gt;0,SUM(J22:S22),0),0)*G22</f>
        <v>#REF!</v>
      </c>
      <c r="BQ22" s="1" t="e">
        <f>IF(#REF!="edge",IF(SUM(J22:S22)&gt;0,SUM(J22:S22),0),0)*G22</f>
        <v>#REF!</v>
      </c>
      <c r="BR22" s="1" t="e">
        <f>IF(#REF!="crimp",IF(SUM(J22:S22)&gt;0,SUM(J22:S22),0),0)*G22</f>
        <v>#REF!</v>
      </c>
      <c r="BS22" s="1" t="e">
        <f>IF(#REF!="incut",IF(SUM(J22:S22)&gt;0,SUM(J22:S22),0),0)*G22</f>
        <v>#REF!</v>
      </c>
      <c r="BT22" s="1" t="e">
        <f>IF(#REF!="dish",IF(SUM(J22:S22)&gt;0,SUM(J22:S22),0),0)*G22</f>
        <v>#REF!</v>
      </c>
      <c r="BU22" s="1" t="e">
        <f>IF(#REF!="pinch",IF(SUM(J22:S22)&gt;0,SUM(J22:S22),0),0)*G22</f>
        <v>#REF!</v>
      </c>
      <c r="BV22" s="1" t="e">
        <f>IF(#REF!="pocket",IF(SUM(J22:S22)&gt;0,SUM(J22:S22),0),0)*G22</f>
        <v>#REF!</v>
      </c>
      <c r="BW22" s="1" t="e">
        <f>IF(#REF!="insert",IF(SUM(J22:S22)&gt;0,SUM(J22:S22),0),0)*G22</f>
        <v>#REF!</v>
      </c>
      <c r="BX22" s="1" t="e">
        <f>IF(#REF!="feature",IF(SUM(J22:S22)&gt;0,SUM(J22:S22),0),0)*G22</f>
        <v>#REF!</v>
      </c>
      <c r="BY22" s="1" t="e">
        <f>IF(#REF!="scoop",IF(SUM(J22:S22)&gt;0,SUM(J22:S22),0),0)*G22</f>
        <v>#REF!</v>
      </c>
      <c r="BZ22" s="1" t="e">
        <f>IF(#REF!="positive",IF(SUM(J22:S22)&gt;0,SUM(J22:S22),0),0)*G22</f>
        <v>#REF!</v>
      </c>
      <c r="CA22" s="1" t="e">
        <f>IF(#REF!="various",IF(SUM(J22:S22)&gt;0,SUM(J22:S22),0),0)*G22</f>
        <v>#REF!</v>
      </c>
      <c r="CB22" s="56"/>
    </row>
    <row r="23" spans="52:80">
      <c r="AZ23" s="1">
        <f t="shared" si="14"/>
        <v>0</v>
      </c>
      <c r="BA23" s="1">
        <f t="shared" si="15"/>
        <v>0</v>
      </c>
      <c r="BB23" s="1">
        <f t="shared" si="5"/>
        <v>0</v>
      </c>
      <c r="BC23" s="1">
        <f t="shared" si="6"/>
        <v>0</v>
      </c>
      <c r="BD23" s="1">
        <f t="shared" si="7"/>
        <v>0</v>
      </c>
      <c r="BE23" s="1">
        <f t="shared" si="8"/>
        <v>0</v>
      </c>
      <c r="BF23" s="1">
        <f t="shared" si="9"/>
        <v>0</v>
      </c>
      <c r="BG23" s="1">
        <f t="shared" si="10"/>
        <v>0</v>
      </c>
      <c r="BH23" s="1"/>
      <c r="BI23" s="56">
        <f t="shared" si="11"/>
        <v>0</v>
      </c>
      <c r="BJ23" s="56">
        <f t="shared" si="12"/>
        <v>0</v>
      </c>
      <c r="BK23" s="1"/>
      <c r="BL23" s="1" t="e">
        <f>IF(#REF!="sloper",IF(SUM(J23:S23)&gt;0,SUM(J23:S23),0),0)*G23</f>
        <v>#REF!</v>
      </c>
      <c r="BM23" s="1" t="e">
        <f>IF(#REF!="footholds",IF(SUM(J23:S23)&gt;0,SUM(J23:S23),0),0)*G23</f>
        <v>#REF!</v>
      </c>
      <c r="BN23" s="1" t="e">
        <f>IF(#REF!="micros",IF(SUM(J23:S23)&gt;0,SUM(J23:S23),0),0)*G23</f>
        <v>#REF!</v>
      </c>
      <c r="BO23" s="1" t="e">
        <f>IF(#REF!="jug",IF(SUM(J23:S23)&gt;0,SUM(J23:S23),0),0)*G23</f>
        <v>#REF!</v>
      </c>
      <c r="BP23" s="1" t="e">
        <f>IF(#REF!="ledge",IF(SUM(J23:S23)&gt;0,SUM(J23:S23),0),0)*G23</f>
        <v>#REF!</v>
      </c>
      <c r="BQ23" s="1" t="e">
        <f>IF(#REF!="edge",IF(SUM(J23:S23)&gt;0,SUM(J23:S23),0),0)*G23</f>
        <v>#REF!</v>
      </c>
      <c r="BR23" s="1" t="e">
        <f>IF(#REF!="crimp",IF(SUM(J23:S23)&gt;0,SUM(J23:S23),0),0)*G23</f>
        <v>#REF!</v>
      </c>
      <c r="BS23" s="1" t="e">
        <f>IF(#REF!="incut",IF(SUM(J23:S23)&gt;0,SUM(J23:S23),0),0)*G23</f>
        <v>#REF!</v>
      </c>
      <c r="BT23" s="1" t="e">
        <f>IF(#REF!="dish",IF(SUM(J23:S23)&gt;0,SUM(J23:S23),0),0)*G23</f>
        <v>#REF!</v>
      </c>
      <c r="BU23" s="1" t="e">
        <f>IF(#REF!="pinch",IF(SUM(J23:S23)&gt;0,SUM(J23:S23),0),0)*G23</f>
        <v>#REF!</v>
      </c>
      <c r="BV23" s="1" t="e">
        <f>IF(#REF!="pocket",IF(SUM(J23:S23)&gt;0,SUM(J23:S23),0),0)*G23</f>
        <v>#REF!</v>
      </c>
      <c r="BW23" s="1" t="e">
        <f>IF(#REF!="insert",IF(SUM(J23:S23)&gt;0,SUM(J23:S23),0),0)*G23</f>
        <v>#REF!</v>
      </c>
      <c r="BX23" s="1" t="e">
        <f>IF(#REF!="feature",IF(SUM(J23:S23)&gt;0,SUM(J23:S23),0),0)*G23</f>
        <v>#REF!</v>
      </c>
      <c r="BY23" s="1" t="e">
        <f>IF(#REF!="scoop",IF(SUM(J23:S23)&gt;0,SUM(J23:S23),0),0)*G23</f>
        <v>#REF!</v>
      </c>
      <c r="BZ23" s="1" t="e">
        <f>IF(#REF!="positive",IF(SUM(J23:S23)&gt;0,SUM(J23:S23),0),0)*G23</f>
        <v>#REF!</v>
      </c>
      <c r="CA23" s="1" t="e">
        <f>IF(#REF!="various",IF(SUM(J23:S23)&gt;0,SUM(J23:S23),0),0)*G23</f>
        <v>#REF!</v>
      </c>
      <c r="CB23" s="1"/>
    </row>
    <row r="24" spans="52:80">
      <c r="AZ24" s="1">
        <f t="shared" si="14"/>
        <v>0</v>
      </c>
      <c r="BA24" s="1">
        <f t="shared" si="15"/>
        <v>0</v>
      </c>
      <c r="BB24" s="1">
        <f t="shared" si="5"/>
        <v>0</v>
      </c>
      <c r="BC24" s="1">
        <f t="shared" si="6"/>
        <v>0</v>
      </c>
      <c r="BD24" s="1">
        <f t="shared" si="7"/>
        <v>0</v>
      </c>
      <c r="BE24" s="1">
        <f t="shared" si="8"/>
        <v>0</v>
      </c>
      <c r="BF24" s="1">
        <f t="shared" si="9"/>
        <v>0</v>
      </c>
      <c r="BG24" s="1">
        <f t="shared" si="10"/>
        <v>0</v>
      </c>
      <c r="BH24" s="1"/>
      <c r="BI24" s="56">
        <f t="shared" si="11"/>
        <v>0</v>
      </c>
      <c r="BJ24" s="56">
        <f t="shared" si="12"/>
        <v>0</v>
      </c>
      <c r="BK24" s="1"/>
      <c r="BL24" s="1" t="e">
        <f>IF(#REF!="sloper",IF(SUM(J24:S24)&gt;0,SUM(J24:S24),0),0)*G24</f>
        <v>#REF!</v>
      </c>
      <c r="BM24" s="1" t="e">
        <f>IF(#REF!="footholds",IF(SUM(J24:S24)&gt;0,SUM(J24:S24),0),0)*G24</f>
        <v>#REF!</v>
      </c>
      <c r="BN24" s="1" t="e">
        <f>IF(#REF!="micros",IF(SUM(J24:S24)&gt;0,SUM(J24:S24),0),0)*G24</f>
        <v>#REF!</v>
      </c>
      <c r="BO24" s="1" t="e">
        <f>IF(#REF!="jug",IF(SUM(J24:S24)&gt;0,SUM(J24:S24),0),0)*G24</f>
        <v>#REF!</v>
      </c>
      <c r="BP24" s="1" t="e">
        <f>IF(#REF!="ledge",IF(SUM(J24:S24)&gt;0,SUM(J24:S24),0),0)*G24</f>
        <v>#REF!</v>
      </c>
      <c r="BQ24" s="1" t="e">
        <f>IF(#REF!="edge",IF(SUM(J24:S24)&gt;0,SUM(J24:S24),0),0)*G24</f>
        <v>#REF!</v>
      </c>
      <c r="BR24" s="1" t="e">
        <f>IF(#REF!="crimp",IF(SUM(J24:S24)&gt;0,SUM(J24:S24),0),0)*G24</f>
        <v>#REF!</v>
      </c>
      <c r="BS24" s="1" t="e">
        <f>IF(#REF!="incut",IF(SUM(J24:S24)&gt;0,SUM(J24:S24),0),0)*G24</f>
        <v>#REF!</v>
      </c>
      <c r="BT24" s="1" t="e">
        <f>IF(#REF!="dish",IF(SUM(J24:S24)&gt;0,SUM(J24:S24),0),0)*G24</f>
        <v>#REF!</v>
      </c>
      <c r="BU24" s="1" t="e">
        <f>IF(#REF!="pinch",IF(SUM(J24:S24)&gt;0,SUM(J24:S24),0),0)*G24</f>
        <v>#REF!</v>
      </c>
      <c r="BV24" s="1" t="e">
        <f>IF(#REF!="pocket",IF(SUM(J24:S24)&gt;0,SUM(J24:S24),0),0)*G24</f>
        <v>#REF!</v>
      </c>
      <c r="BW24" s="1" t="e">
        <f>IF(#REF!="insert",IF(SUM(J24:S24)&gt;0,SUM(J24:S24),0),0)*G24</f>
        <v>#REF!</v>
      </c>
      <c r="BX24" s="1" t="e">
        <f>IF(#REF!="feature",IF(SUM(J24:S24)&gt;0,SUM(J24:S24),0),0)*G24</f>
        <v>#REF!</v>
      </c>
      <c r="BY24" s="1" t="e">
        <f>IF(#REF!="scoop",IF(SUM(J24:S24)&gt;0,SUM(J24:S24),0),0)*G24</f>
        <v>#REF!</v>
      </c>
      <c r="BZ24" s="1" t="e">
        <f>IF(#REF!="positive",IF(SUM(J24:S24)&gt;0,SUM(J24:S24),0),0)*G24</f>
        <v>#REF!</v>
      </c>
      <c r="CA24" s="1" t="e">
        <f>IF(#REF!="various",IF(SUM(J24:S24)&gt;0,SUM(J24:S24),0),0)*G24</f>
        <v>#REF!</v>
      </c>
      <c r="CB24" s="1"/>
    </row>
    <row r="25" spans="52:80">
      <c r="AZ25" s="1">
        <f t="shared" si="14"/>
        <v>0</v>
      </c>
      <c r="BA25" s="1">
        <f t="shared" si="15"/>
        <v>0</v>
      </c>
      <c r="BB25" s="1">
        <f t="shared" si="5"/>
        <v>0</v>
      </c>
      <c r="BC25" s="1">
        <f t="shared" si="6"/>
        <v>0</v>
      </c>
      <c r="BD25" s="1">
        <f t="shared" si="7"/>
        <v>0</v>
      </c>
      <c r="BE25" s="1">
        <f t="shared" si="8"/>
        <v>0</v>
      </c>
      <c r="BF25" s="1">
        <f t="shared" si="9"/>
        <v>0</v>
      </c>
      <c r="BG25" s="1">
        <f t="shared" si="10"/>
        <v>0</v>
      </c>
      <c r="BH25" s="1"/>
      <c r="BI25" s="56">
        <f t="shared" si="11"/>
        <v>0</v>
      </c>
      <c r="BJ25" s="56">
        <f t="shared" si="12"/>
        <v>0</v>
      </c>
      <c r="BK25" s="1"/>
      <c r="BL25" s="1" t="e">
        <f>IF(#REF!="sloper",IF(SUM(J25:S25)&gt;0,SUM(J25:S25),0),0)*G25</f>
        <v>#REF!</v>
      </c>
      <c r="BM25" s="1" t="e">
        <f>IF(#REF!="footholds",IF(SUM(J25:S25)&gt;0,SUM(J25:S25),0),0)*G25</f>
        <v>#REF!</v>
      </c>
      <c r="BN25" s="1" t="e">
        <f>IF(#REF!="micros",IF(SUM(J25:S25)&gt;0,SUM(J25:S25),0),0)*G25</f>
        <v>#REF!</v>
      </c>
      <c r="BO25" s="1" t="e">
        <f>IF(#REF!="jug",IF(SUM(J25:S25)&gt;0,SUM(J25:S25),0),0)*G25</f>
        <v>#REF!</v>
      </c>
      <c r="BP25" s="1" t="e">
        <f>IF(#REF!="ledge",IF(SUM(J25:S25)&gt;0,SUM(J25:S25),0),0)*G25</f>
        <v>#REF!</v>
      </c>
      <c r="BQ25" s="1" t="e">
        <f>IF(#REF!="edge",IF(SUM(J25:S25)&gt;0,SUM(J25:S25),0),0)*G25</f>
        <v>#REF!</v>
      </c>
      <c r="BR25" s="1" t="e">
        <f>IF(#REF!="crimp",IF(SUM(J25:S25)&gt;0,SUM(J25:S25),0),0)*G25</f>
        <v>#REF!</v>
      </c>
      <c r="BS25" s="1" t="e">
        <f>IF(#REF!="incut",IF(SUM(J25:S25)&gt;0,SUM(J25:S25),0),0)*G25</f>
        <v>#REF!</v>
      </c>
      <c r="BT25" s="1" t="e">
        <f>IF(#REF!="dish",IF(SUM(J25:S25)&gt;0,SUM(J25:S25),0),0)*G25</f>
        <v>#REF!</v>
      </c>
      <c r="BU25" s="1" t="e">
        <f>IF(#REF!="pinch",IF(SUM(J25:S25)&gt;0,SUM(J25:S25),0),0)*G25</f>
        <v>#REF!</v>
      </c>
      <c r="BV25" s="1" t="e">
        <f>IF(#REF!="pocket",IF(SUM(J25:S25)&gt;0,SUM(J25:S25),0),0)*G25</f>
        <v>#REF!</v>
      </c>
      <c r="BW25" s="1" t="e">
        <f>IF(#REF!="insert",IF(SUM(J25:S25)&gt;0,SUM(J25:S25),0),0)*G25</f>
        <v>#REF!</v>
      </c>
      <c r="BX25" s="1" t="e">
        <f>IF(#REF!="feature",IF(SUM(J25:S25)&gt;0,SUM(J25:S25),0),0)*G25</f>
        <v>#REF!</v>
      </c>
      <c r="BY25" s="1" t="e">
        <f>IF(#REF!="scoop",IF(SUM(J25:S25)&gt;0,SUM(J25:S25),0),0)*G25</f>
        <v>#REF!</v>
      </c>
      <c r="BZ25" s="1" t="e">
        <f>IF(#REF!="positive",IF(SUM(J25:S25)&gt;0,SUM(J25:S25),0),0)*G25</f>
        <v>#REF!</v>
      </c>
      <c r="CA25" s="1" t="e">
        <f>IF(#REF!="various",IF(SUM(J25:S25)&gt;0,SUM(J25:S25),0),0)*G25</f>
        <v>#REF!</v>
      </c>
      <c r="CB25" s="1"/>
    </row>
    <row r="26" spans="52:80">
      <c r="AZ26" s="1">
        <f t="shared" si="14"/>
        <v>0</v>
      </c>
      <c r="BA26" s="1">
        <f t="shared" si="15"/>
        <v>0</v>
      </c>
      <c r="BB26" s="1">
        <f t="shared" si="5"/>
        <v>0</v>
      </c>
      <c r="BC26" s="1">
        <f t="shared" si="6"/>
        <v>0</v>
      </c>
      <c r="BD26" s="1">
        <f t="shared" si="7"/>
        <v>0</v>
      </c>
      <c r="BE26" s="1">
        <f t="shared" si="8"/>
        <v>0</v>
      </c>
      <c r="BF26" s="1">
        <f t="shared" si="9"/>
        <v>0</v>
      </c>
      <c r="BG26" s="1">
        <f t="shared" si="10"/>
        <v>0</v>
      </c>
      <c r="BH26" s="1"/>
      <c r="BI26" s="56">
        <f t="shared" si="11"/>
        <v>0</v>
      </c>
      <c r="BJ26" s="56">
        <f t="shared" si="12"/>
        <v>0</v>
      </c>
      <c r="BK26" s="1"/>
      <c r="BL26" s="1" t="e">
        <f>IF(#REF!="sloper",IF(SUM(J26:S26)&gt;0,SUM(J26:S26),0),0)*G26</f>
        <v>#REF!</v>
      </c>
      <c r="BM26" s="1" t="e">
        <f>IF(#REF!="footholds",IF(SUM(J26:S26)&gt;0,SUM(J26:S26),0),0)*G26</f>
        <v>#REF!</v>
      </c>
      <c r="BN26" s="1" t="e">
        <f>IF(#REF!="micros",IF(SUM(J26:S26)&gt;0,SUM(J26:S26),0),0)*G26</f>
        <v>#REF!</v>
      </c>
      <c r="BO26" s="1" t="e">
        <f>IF(#REF!="jug",IF(SUM(J26:S26)&gt;0,SUM(J26:S26),0),0)*G26</f>
        <v>#REF!</v>
      </c>
      <c r="BP26" s="1" t="e">
        <f>IF(#REF!="ledge",IF(SUM(J26:S26)&gt;0,SUM(J26:S26),0),0)*G26</f>
        <v>#REF!</v>
      </c>
      <c r="BQ26" s="1" t="e">
        <f>IF(#REF!="edge",IF(SUM(J26:S26)&gt;0,SUM(J26:S26),0),0)*G26</f>
        <v>#REF!</v>
      </c>
      <c r="BR26" s="1" t="e">
        <f>IF(#REF!="crimp",IF(SUM(J26:S26)&gt;0,SUM(J26:S26),0),0)*G26</f>
        <v>#REF!</v>
      </c>
      <c r="BS26" s="1" t="e">
        <f>IF(#REF!="incut",IF(SUM(J26:S26)&gt;0,SUM(J26:S26),0),0)*G26</f>
        <v>#REF!</v>
      </c>
      <c r="BT26" s="1" t="e">
        <f>IF(#REF!="dish",IF(SUM(J26:S26)&gt;0,SUM(J26:S26),0),0)*G26</f>
        <v>#REF!</v>
      </c>
      <c r="BU26" s="1" t="e">
        <f>IF(#REF!="pinch",IF(SUM(J26:S26)&gt;0,SUM(J26:S26),0),0)*G26</f>
        <v>#REF!</v>
      </c>
      <c r="BV26" s="1" t="e">
        <f>IF(#REF!="pocket",IF(SUM(J26:S26)&gt;0,SUM(J26:S26),0),0)*G26</f>
        <v>#REF!</v>
      </c>
      <c r="BW26" s="1" t="e">
        <f>IF(#REF!="insert",IF(SUM(J26:S26)&gt;0,SUM(J26:S26),0),0)*G26</f>
        <v>#REF!</v>
      </c>
      <c r="BX26" s="1" t="e">
        <f>IF(#REF!="feature",IF(SUM(J26:S26)&gt;0,SUM(J26:S26),0),0)*G26</f>
        <v>#REF!</v>
      </c>
      <c r="BY26" s="1" t="e">
        <f>IF(#REF!="scoop",IF(SUM(J26:S26)&gt;0,SUM(J26:S26),0),0)*G26</f>
        <v>#REF!</v>
      </c>
      <c r="BZ26" s="1" t="e">
        <f>IF(#REF!="positive",IF(SUM(J26:S26)&gt;0,SUM(J26:S26),0),0)*G26</f>
        <v>#REF!</v>
      </c>
      <c r="CA26" s="1" t="e">
        <f>IF(#REF!="various",IF(SUM(J26:S26)&gt;0,SUM(J26:S26),0),0)*G26</f>
        <v>#REF!</v>
      </c>
      <c r="CB26" s="1"/>
    </row>
    <row r="27" spans="52:80">
      <c r="AZ27" s="1">
        <f t="shared" si="14"/>
        <v>0</v>
      </c>
      <c r="BA27" s="1">
        <f t="shared" si="15"/>
        <v>0</v>
      </c>
      <c r="BB27" s="1">
        <f t="shared" si="5"/>
        <v>0</v>
      </c>
      <c r="BC27" s="1">
        <f t="shared" si="6"/>
        <v>0</v>
      </c>
      <c r="BD27" s="1">
        <f t="shared" si="7"/>
        <v>0</v>
      </c>
      <c r="BE27" s="1">
        <f t="shared" si="8"/>
        <v>0</v>
      </c>
      <c r="BF27" s="1">
        <f t="shared" si="9"/>
        <v>0</v>
      </c>
      <c r="BG27" s="1">
        <f t="shared" si="10"/>
        <v>0</v>
      </c>
      <c r="BH27" s="1"/>
      <c r="BI27" s="56">
        <f t="shared" si="11"/>
        <v>0</v>
      </c>
      <c r="BJ27" s="56">
        <f t="shared" si="12"/>
        <v>0</v>
      </c>
      <c r="BK27" s="1"/>
      <c r="BL27" s="1" t="e">
        <f>IF(#REF!="sloper",IF(SUM(J27:S27)&gt;0,SUM(J27:S27),0),0)*G27</f>
        <v>#REF!</v>
      </c>
      <c r="BM27" s="1" t="e">
        <f>IF(#REF!="footholds",IF(SUM(J27:S27)&gt;0,SUM(J27:S27),0),0)*G27</f>
        <v>#REF!</v>
      </c>
      <c r="BN27" s="1" t="e">
        <f>IF(#REF!="micros",IF(SUM(J27:S27)&gt;0,SUM(J27:S27),0),0)*G27</f>
        <v>#REF!</v>
      </c>
      <c r="BO27" s="1" t="e">
        <f>IF(#REF!="jug",IF(SUM(J27:S27)&gt;0,SUM(J27:S27),0),0)*G27</f>
        <v>#REF!</v>
      </c>
      <c r="BP27" s="1" t="e">
        <f>IF(#REF!="ledge",IF(SUM(J27:S27)&gt;0,SUM(J27:S27),0),0)*G27</f>
        <v>#REF!</v>
      </c>
      <c r="BQ27" s="1" t="e">
        <f>IF(#REF!="edge",IF(SUM(J27:S27)&gt;0,SUM(J27:S27),0),0)*G27</f>
        <v>#REF!</v>
      </c>
      <c r="BR27" s="1" t="e">
        <f>IF(#REF!="crimp",IF(SUM(J27:S27)&gt;0,SUM(J27:S27),0),0)*G27</f>
        <v>#REF!</v>
      </c>
      <c r="BS27" s="1" t="e">
        <f>IF(#REF!="incut",IF(SUM(J27:S27)&gt;0,SUM(J27:S27),0),0)*G27</f>
        <v>#REF!</v>
      </c>
      <c r="BT27" s="1" t="e">
        <f>IF(#REF!="dish",IF(SUM(J27:S27)&gt;0,SUM(J27:S27),0),0)*G27</f>
        <v>#REF!</v>
      </c>
      <c r="BU27" s="1" t="e">
        <f>IF(#REF!="pinch",IF(SUM(J27:S27)&gt;0,SUM(J27:S27),0),0)*G27</f>
        <v>#REF!</v>
      </c>
      <c r="BV27" s="1" t="e">
        <f>IF(#REF!="pocket",IF(SUM(J27:S27)&gt;0,SUM(J27:S27),0),0)*G27</f>
        <v>#REF!</v>
      </c>
      <c r="BW27" s="1" t="e">
        <f>IF(#REF!="insert",IF(SUM(J27:S27)&gt;0,SUM(J27:S27),0),0)*G27</f>
        <v>#REF!</v>
      </c>
      <c r="BX27" s="1" t="e">
        <f>IF(#REF!="feature",IF(SUM(J27:S27)&gt;0,SUM(J27:S27),0),0)*G27</f>
        <v>#REF!</v>
      </c>
      <c r="BY27" s="1" t="e">
        <f>IF(#REF!="scoop",IF(SUM(J27:S27)&gt;0,SUM(J27:S27),0),0)*G27</f>
        <v>#REF!</v>
      </c>
      <c r="BZ27" s="1" t="e">
        <f>IF(#REF!="positive",IF(SUM(J27:S27)&gt;0,SUM(J27:S27),0),0)*G27</f>
        <v>#REF!</v>
      </c>
      <c r="CA27" s="1" t="e">
        <f>IF(#REF!="various",IF(SUM(J27:S27)&gt;0,SUM(J27:S27),0),0)*G27</f>
        <v>#REF!</v>
      </c>
      <c r="CB27" s="1"/>
    </row>
    <row r="28" spans="52:80">
      <c r="AZ28" s="1">
        <f t="shared" si="14"/>
        <v>0</v>
      </c>
      <c r="BA28" s="1">
        <f t="shared" si="15"/>
        <v>0</v>
      </c>
      <c r="BB28" s="1">
        <f t="shared" si="5"/>
        <v>0</v>
      </c>
      <c r="BC28" s="1">
        <f t="shared" si="6"/>
        <v>0</v>
      </c>
      <c r="BD28" s="1">
        <f t="shared" si="7"/>
        <v>0</v>
      </c>
      <c r="BE28" s="1">
        <f t="shared" si="8"/>
        <v>0</v>
      </c>
      <c r="BF28" s="1">
        <f t="shared" si="9"/>
        <v>0</v>
      </c>
      <c r="BG28" s="1">
        <f t="shared" si="10"/>
        <v>0</v>
      </c>
      <c r="BH28" s="56"/>
      <c r="BI28" s="56">
        <f t="shared" si="11"/>
        <v>0</v>
      </c>
      <c r="BJ28" s="56">
        <f t="shared" si="12"/>
        <v>0</v>
      </c>
      <c r="BK28" s="56"/>
      <c r="BL28" s="1" t="e">
        <f>IF(#REF!="sloper",IF(SUM(J28:S28)&gt;0,SUM(J28:S28),0),0)*G28</f>
        <v>#REF!</v>
      </c>
      <c r="BM28" s="1" t="e">
        <f>IF(#REF!="footholds",IF(SUM(J28:S28)&gt;0,SUM(J28:S28),0),0)*G28</f>
        <v>#REF!</v>
      </c>
      <c r="BN28" s="1" t="e">
        <f>IF(#REF!="micros",IF(SUM(J28:S28)&gt;0,SUM(J28:S28),0),0)*G28</f>
        <v>#REF!</v>
      </c>
      <c r="BO28" s="1" t="e">
        <f>IF(#REF!="jug",IF(SUM(J28:S28)&gt;0,SUM(J28:S28),0),0)*G28</f>
        <v>#REF!</v>
      </c>
      <c r="BP28" s="1" t="e">
        <f>IF(#REF!="ledge",IF(SUM(J28:S28)&gt;0,SUM(J28:S28),0),0)*G28</f>
        <v>#REF!</v>
      </c>
      <c r="BQ28" s="1" t="e">
        <f>IF(#REF!="edge",IF(SUM(J28:S28)&gt;0,SUM(J28:S28),0),0)*G28</f>
        <v>#REF!</v>
      </c>
      <c r="BR28" s="1" t="e">
        <f>IF(#REF!="crimp",IF(SUM(J28:S28)&gt;0,SUM(J28:S28),0),0)*G28</f>
        <v>#REF!</v>
      </c>
      <c r="BS28" s="1" t="e">
        <f>IF(#REF!="incut",IF(SUM(J28:S28)&gt;0,SUM(J28:S28),0),0)*G28</f>
        <v>#REF!</v>
      </c>
      <c r="BT28" s="1" t="e">
        <f>IF(#REF!="dish",IF(SUM(J28:S28)&gt;0,SUM(J28:S28),0),0)*G28</f>
        <v>#REF!</v>
      </c>
      <c r="BU28" s="1" t="e">
        <f>IF(#REF!="pinch",IF(SUM(J28:S28)&gt;0,SUM(J28:S28),0),0)*G28</f>
        <v>#REF!</v>
      </c>
      <c r="BV28" s="1" t="e">
        <f>IF(#REF!="pocket",IF(SUM(J28:S28)&gt;0,SUM(J28:S28),0),0)*G28</f>
        <v>#REF!</v>
      </c>
      <c r="BW28" s="1" t="e">
        <f>IF(#REF!="insert",IF(SUM(J28:S28)&gt;0,SUM(J28:S28),0),0)*G28</f>
        <v>#REF!</v>
      </c>
      <c r="BX28" s="1" t="e">
        <f>IF(#REF!="feature",IF(SUM(J28:S28)&gt;0,SUM(J28:S28),0),0)*G28</f>
        <v>#REF!</v>
      </c>
      <c r="BY28" s="1" t="e">
        <f>IF(#REF!="scoop",IF(SUM(J28:S28)&gt;0,SUM(J28:S28),0),0)*G28</f>
        <v>#REF!</v>
      </c>
      <c r="BZ28" s="1" t="e">
        <f>IF(#REF!="positive",IF(SUM(J28:S28)&gt;0,SUM(J28:S28),0),0)*G28</f>
        <v>#REF!</v>
      </c>
      <c r="CA28" s="1" t="e">
        <f>IF(#REF!="various",IF(SUM(J28:S28)&gt;0,SUM(J28:S28),0),0)*G28</f>
        <v>#REF!</v>
      </c>
      <c r="CB28" s="56"/>
    </row>
    <row r="29" spans="52:80">
      <c r="AZ29" s="1">
        <f t="shared" si="14"/>
        <v>0</v>
      </c>
      <c r="BA29" s="1">
        <f t="shared" si="15"/>
        <v>0</v>
      </c>
      <c r="BB29" s="1">
        <f t="shared" si="5"/>
        <v>0</v>
      </c>
      <c r="BC29" s="1">
        <f t="shared" si="6"/>
        <v>0</v>
      </c>
      <c r="BD29" s="1">
        <f t="shared" si="7"/>
        <v>0</v>
      </c>
      <c r="BE29" s="1">
        <f t="shared" si="8"/>
        <v>0</v>
      </c>
      <c r="BF29" s="1">
        <f t="shared" si="9"/>
        <v>0</v>
      </c>
      <c r="BG29" s="1">
        <f t="shared" si="10"/>
        <v>0</v>
      </c>
      <c r="BH29" s="56"/>
      <c r="BI29" s="56">
        <f t="shared" si="11"/>
        <v>0</v>
      </c>
      <c r="BJ29" s="56">
        <f t="shared" si="12"/>
        <v>0</v>
      </c>
      <c r="BK29" s="56"/>
      <c r="BL29" s="1" t="e">
        <f>IF(#REF!="sloper",IF(SUM(J29:S29)&gt;0,SUM(J29:S29),0),0)*G29</f>
        <v>#REF!</v>
      </c>
      <c r="BM29" s="1" t="e">
        <f>IF(#REF!="footholds",IF(SUM(J29:S29)&gt;0,SUM(J29:S29),0),0)*G29</f>
        <v>#REF!</v>
      </c>
      <c r="BN29" s="1" t="e">
        <f>IF(#REF!="micros",IF(SUM(J29:S29)&gt;0,SUM(J29:S29),0),0)*G29</f>
        <v>#REF!</v>
      </c>
      <c r="BO29" s="1" t="e">
        <f>IF(#REF!="jug",IF(SUM(J29:S29)&gt;0,SUM(J29:S29),0),0)*G29</f>
        <v>#REF!</v>
      </c>
      <c r="BP29" s="1" t="e">
        <f>IF(#REF!="ledge",IF(SUM(J29:S29)&gt;0,SUM(J29:S29),0),0)*G29</f>
        <v>#REF!</v>
      </c>
      <c r="BQ29" s="1" t="e">
        <f>IF(#REF!="edge",IF(SUM(J29:S29)&gt;0,SUM(J29:S29),0),0)*G29</f>
        <v>#REF!</v>
      </c>
      <c r="BR29" s="1" t="e">
        <f>IF(#REF!="crimp",IF(SUM(J29:S29)&gt;0,SUM(J29:S29),0),0)*G29</f>
        <v>#REF!</v>
      </c>
      <c r="BS29" s="1" t="e">
        <f>IF(#REF!="incut",IF(SUM(J29:S29)&gt;0,SUM(J29:S29),0),0)*G29</f>
        <v>#REF!</v>
      </c>
      <c r="BT29" s="1" t="e">
        <f>IF(#REF!="dish",IF(SUM(J29:S29)&gt;0,SUM(J29:S29),0),0)*G29</f>
        <v>#REF!</v>
      </c>
      <c r="BU29" s="1" t="e">
        <f>IF(#REF!="pinch",IF(SUM(J29:S29)&gt;0,SUM(J29:S29),0),0)*G29</f>
        <v>#REF!</v>
      </c>
      <c r="BV29" s="1" t="e">
        <f>IF(#REF!="pocket",IF(SUM(J29:S29)&gt;0,SUM(J29:S29),0),0)*G29</f>
        <v>#REF!</v>
      </c>
      <c r="BW29" s="1" t="e">
        <f>IF(#REF!="insert",IF(SUM(J29:S29)&gt;0,SUM(J29:S29),0),0)*G29</f>
        <v>#REF!</v>
      </c>
      <c r="BX29" s="1" t="e">
        <f>IF(#REF!="feature",IF(SUM(J29:S29)&gt;0,SUM(J29:S29),0),0)*G29</f>
        <v>#REF!</v>
      </c>
      <c r="BY29" s="1" t="e">
        <f>IF(#REF!="scoop",IF(SUM(J29:S29)&gt;0,SUM(J29:S29),0),0)*G29</f>
        <v>#REF!</v>
      </c>
      <c r="BZ29" s="1" t="e">
        <f>IF(#REF!="positive",IF(SUM(J29:S29)&gt;0,SUM(J29:S29),0),0)*G29</f>
        <v>#REF!</v>
      </c>
      <c r="CA29" s="1" t="e">
        <f>IF(#REF!="various",IF(SUM(J29:S29)&gt;0,SUM(J29:S29),0),0)*G29</f>
        <v>#REF!</v>
      </c>
      <c r="CB29" s="56"/>
    </row>
    <row r="30" spans="52:80">
      <c r="AZ30" s="1">
        <f t="shared" si="14"/>
        <v>0</v>
      </c>
      <c r="BA30" s="1">
        <f t="shared" si="15"/>
        <v>0</v>
      </c>
      <c r="BB30" s="1">
        <f t="shared" si="5"/>
        <v>0</v>
      </c>
      <c r="BC30" s="1">
        <f t="shared" si="6"/>
        <v>0</v>
      </c>
      <c r="BD30" s="1">
        <f t="shared" si="7"/>
        <v>0</v>
      </c>
      <c r="BE30" s="1">
        <f t="shared" si="8"/>
        <v>0</v>
      </c>
      <c r="BF30" s="1">
        <f t="shared" si="9"/>
        <v>0</v>
      </c>
      <c r="BG30" s="1">
        <f t="shared" si="10"/>
        <v>0</v>
      </c>
      <c r="BH30" s="56"/>
      <c r="BI30" s="56">
        <f t="shared" si="11"/>
        <v>0</v>
      </c>
      <c r="BJ30" s="56">
        <f t="shared" si="12"/>
        <v>0</v>
      </c>
      <c r="BK30" s="56"/>
      <c r="BL30" s="1" t="e">
        <f>IF(#REF!="sloper",IF(SUM(J30:S30)&gt;0,SUM(J30:S30),0),0)*G30</f>
        <v>#REF!</v>
      </c>
      <c r="BM30" s="1" t="e">
        <f>IF(#REF!="footholds",IF(SUM(J30:S30)&gt;0,SUM(J30:S30),0),0)*G30</f>
        <v>#REF!</v>
      </c>
      <c r="BN30" s="1" t="e">
        <f>IF(#REF!="micros",IF(SUM(J30:S30)&gt;0,SUM(J30:S30),0),0)*G30</f>
        <v>#REF!</v>
      </c>
      <c r="BO30" s="1" t="e">
        <f>IF(#REF!="jug",IF(SUM(J30:S30)&gt;0,SUM(J30:S30),0),0)*G30</f>
        <v>#REF!</v>
      </c>
      <c r="BP30" s="1" t="e">
        <f>IF(#REF!="ledge",IF(SUM(J30:S30)&gt;0,SUM(J30:S30),0),0)*G30</f>
        <v>#REF!</v>
      </c>
      <c r="BQ30" s="1" t="e">
        <f>IF(#REF!="edge",IF(SUM(J30:S30)&gt;0,SUM(J30:S30),0),0)*G30</f>
        <v>#REF!</v>
      </c>
      <c r="BR30" s="1" t="e">
        <f>IF(#REF!="crimp",IF(SUM(J30:S30)&gt;0,SUM(J30:S30),0),0)*G30</f>
        <v>#REF!</v>
      </c>
      <c r="BS30" s="1" t="e">
        <f>IF(#REF!="incut",IF(SUM(J30:S30)&gt;0,SUM(J30:S30),0),0)*G30</f>
        <v>#REF!</v>
      </c>
      <c r="BT30" s="1" t="e">
        <f>IF(#REF!="dish",IF(SUM(J30:S30)&gt;0,SUM(J30:S30),0),0)*G30</f>
        <v>#REF!</v>
      </c>
      <c r="BU30" s="1" t="e">
        <f>IF(#REF!="pinch",IF(SUM(J30:S30)&gt;0,SUM(J30:S30),0),0)*G30</f>
        <v>#REF!</v>
      </c>
      <c r="BV30" s="1" t="e">
        <f>IF(#REF!="pocket",IF(SUM(J30:S30)&gt;0,SUM(J30:S30),0),0)*G30</f>
        <v>#REF!</v>
      </c>
      <c r="BW30" s="1" t="e">
        <f>IF(#REF!="insert",IF(SUM(J30:S30)&gt;0,SUM(J30:S30),0),0)*G30</f>
        <v>#REF!</v>
      </c>
      <c r="BX30" s="1" t="e">
        <f>IF(#REF!="feature",IF(SUM(J30:S30)&gt;0,SUM(J30:S30),0),0)*G30</f>
        <v>#REF!</v>
      </c>
      <c r="BY30" s="1" t="e">
        <f>IF(#REF!="scoop",IF(SUM(J30:S30)&gt;0,SUM(J30:S30),0),0)*G30</f>
        <v>#REF!</v>
      </c>
      <c r="BZ30" s="1" t="e">
        <f>IF(#REF!="positive",IF(SUM(J30:S30)&gt;0,SUM(J30:S30),0),0)*G30</f>
        <v>#REF!</v>
      </c>
      <c r="CA30" s="1" t="e">
        <f>IF(#REF!="various",IF(SUM(J30:S30)&gt;0,SUM(J30:S30),0),0)*G30</f>
        <v>#REF!</v>
      </c>
      <c r="CB30" s="56"/>
    </row>
    <row r="31" spans="52:80">
      <c r="AZ31" s="1">
        <f t="shared" si="14"/>
        <v>0</v>
      </c>
      <c r="BA31" s="1">
        <f t="shared" si="15"/>
        <v>0</v>
      </c>
      <c r="BB31" s="1">
        <f t="shared" si="5"/>
        <v>0</v>
      </c>
      <c r="BC31" s="1">
        <f t="shared" si="6"/>
        <v>0</v>
      </c>
      <c r="BD31" s="1">
        <f t="shared" si="7"/>
        <v>0</v>
      </c>
      <c r="BE31" s="1">
        <f t="shared" si="8"/>
        <v>0</v>
      </c>
      <c r="BF31" s="1">
        <f t="shared" si="9"/>
        <v>0</v>
      </c>
      <c r="BG31" s="1">
        <f t="shared" si="10"/>
        <v>0</v>
      </c>
      <c r="BH31" s="56"/>
      <c r="BI31" s="56">
        <f t="shared" si="11"/>
        <v>0</v>
      </c>
      <c r="BJ31" s="56">
        <f t="shared" si="12"/>
        <v>0</v>
      </c>
      <c r="BK31" s="56"/>
      <c r="BL31" s="1" t="e">
        <f>IF(#REF!="sloper",IF(SUM(J31:S31)&gt;0,SUM(J31:S31),0),0)*G31</f>
        <v>#REF!</v>
      </c>
      <c r="BM31" s="1" t="e">
        <f>IF(#REF!="footholds",IF(SUM(J31:S31)&gt;0,SUM(J31:S31),0),0)*G31</f>
        <v>#REF!</v>
      </c>
      <c r="BN31" s="1" t="e">
        <f>IF(#REF!="micros",IF(SUM(J31:S31)&gt;0,SUM(J31:S31),0),0)*G31</f>
        <v>#REF!</v>
      </c>
      <c r="BO31" s="1" t="e">
        <f>IF(#REF!="jug",IF(SUM(J31:S31)&gt;0,SUM(J31:S31),0),0)*G31</f>
        <v>#REF!</v>
      </c>
      <c r="BP31" s="1" t="e">
        <f>IF(#REF!="ledge",IF(SUM(J31:S31)&gt;0,SUM(J31:S31),0),0)*G31</f>
        <v>#REF!</v>
      </c>
      <c r="BQ31" s="1" t="e">
        <f>IF(#REF!="edge",IF(SUM(J31:S31)&gt;0,SUM(J31:S31),0),0)*G31</f>
        <v>#REF!</v>
      </c>
      <c r="BR31" s="1" t="e">
        <f>IF(#REF!="crimp",IF(SUM(J31:S31)&gt;0,SUM(J31:S31),0),0)*G31</f>
        <v>#REF!</v>
      </c>
      <c r="BS31" s="1" t="e">
        <f>IF(#REF!="incut",IF(SUM(J31:S31)&gt;0,SUM(J31:S31),0),0)*G31</f>
        <v>#REF!</v>
      </c>
      <c r="BT31" s="1" t="e">
        <f>IF(#REF!="dish",IF(SUM(J31:S31)&gt;0,SUM(J31:S31),0),0)*G31</f>
        <v>#REF!</v>
      </c>
      <c r="BU31" s="1" t="e">
        <f>IF(#REF!="pinch",IF(SUM(J31:S31)&gt;0,SUM(J31:S31),0),0)*G31</f>
        <v>#REF!</v>
      </c>
      <c r="BV31" s="1" t="e">
        <f>IF(#REF!="pocket",IF(SUM(J31:S31)&gt;0,SUM(J31:S31),0),0)*G31</f>
        <v>#REF!</v>
      </c>
      <c r="BW31" s="1" t="e">
        <f>IF(#REF!="insert",IF(SUM(J31:S31)&gt;0,SUM(J31:S31),0),0)*G31</f>
        <v>#REF!</v>
      </c>
      <c r="BX31" s="1" t="e">
        <f>IF(#REF!="feature",IF(SUM(J31:S31)&gt;0,SUM(J31:S31),0),0)*G31</f>
        <v>#REF!</v>
      </c>
      <c r="BY31" s="1" t="e">
        <f>IF(#REF!="scoop",IF(SUM(J31:S31)&gt;0,SUM(J31:S31),0),0)*G31</f>
        <v>#REF!</v>
      </c>
      <c r="BZ31" s="1" t="e">
        <f>IF(#REF!="positive",IF(SUM(J31:S31)&gt;0,SUM(J31:S31),0),0)*G31</f>
        <v>#REF!</v>
      </c>
      <c r="CA31" s="1" t="e">
        <f>IF(#REF!="various",IF(SUM(J31:S31)&gt;0,SUM(J31:S31),0),0)*G31</f>
        <v>#REF!</v>
      </c>
      <c r="CB31" s="56"/>
    </row>
    <row r="32" spans="52:80">
      <c r="AZ32" s="1">
        <f t="shared" si="14"/>
        <v>0</v>
      </c>
      <c r="BA32" s="1">
        <f t="shared" si="15"/>
        <v>0</v>
      </c>
      <c r="BB32" s="1">
        <f t="shared" si="5"/>
        <v>0</v>
      </c>
      <c r="BC32" s="1">
        <f t="shared" si="6"/>
        <v>0</v>
      </c>
      <c r="BD32" s="1">
        <f t="shared" si="7"/>
        <v>0</v>
      </c>
      <c r="BE32" s="1">
        <f t="shared" si="8"/>
        <v>0</v>
      </c>
      <c r="BF32" s="1">
        <f t="shared" si="9"/>
        <v>0</v>
      </c>
      <c r="BG32" s="1">
        <f t="shared" si="10"/>
        <v>0</v>
      </c>
      <c r="BH32" s="1"/>
      <c r="BI32" s="56">
        <f t="shared" si="11"/>
        <v>0</v>
      </c>
      <c r="BJ32" s="56">
        <f t="shared" si="12"/>
        <v>0</v>
      </c>
      <c r="BK32" s="1"/>
      <c r="BL32" s="1" t="e">
        <f>IF(#REF!="sloper",IF(SUM(J32:S32)&gt;0,SUM(J32:S32),0),0)*G32</f>
        <v>#REF!</v>
      </c>
      <c r="BM32" s="1" t="e">
        <f>IF(#REF!="footholds",IF(SUM(J32:S32)&gt;0,SUM(J32:S32),0),0)*G32</f>
        <v>#REF!</v>
      </c>
      <c r="BN32" s="1" t="e">
        <f>IF(#REF!="micros",IF(SUM(J32:S32)&gt;0,SUM(J32:S32),0),0)*G32</f>
        <v>#REF!</v>
      </c>
      <c r="BO32" s="1" t="e">
        <f>IF(#REF!="jug",IF(SUM(J32:S32)&gt;0,SUM(J32:S32),0),0)*G32</f>
        <v>#REF!</v>
      </c>
      <c r="BP32" s="1" t="e">
        <f>IF(#REF!="ledge",IF(SUM(J32:S32)&gt;0,SUM(J32:S32),0),0)*G32</f>
        <v>#REF!</v>
      </c>
      <c r="BQ32" s="1" t="e">
        <f>IF(#REF!="edge",IF(SUM(J32:S32)&gt;0,SUM(J32:S32),0),0)*G32</f>
        <v>#REF!</v>
      </c>
      <c r="BR32" s="1" t="e">
        <f>IF(#REF!="crimp",IF(SUM(J32:S32)&gt;0,SUM(J32:S32),0),0)*G32</f>
        <v>#REF!</v>
      </c>
      <c r="BS32" s="1" t="e">
        <f>IF(#REF!="incut",IF(SUM(J32:S32)&gt;0,SUM(J32:S32),0),0)*G32</f>
        <v>#REF!</v>
      </c>
      <c r="BT32" s="1" t="e">
        <f>IF(#REF!="dish",IF(SUM(J32:S32)&gt;0,SUM(J32:S32),0),0)*G32</f>
        <v>#REF!</v>
      </c>
      <c r="BU32" s="1" t="e">
        <f>IF(#REF!="pinch",IF(SUM(J32:S32)&gt;0,SUM(J32:S32),0),0)*G32</f>
        <v>#REF!</v>
      </c>
      <c r="BV32" s="1" t="e">
        <f>IF(#REF!="pocket",IF(SUM(J32:S32)&gt;0,SUM(J32:S32),0),0)*G32</f>
        <v>#REF!</v>
      </c>
      <c r="BW32" s="1" t="e">
        <f>IF(#REF!="insert",IF(SUM(J32:S32)&gt;0,SUM(J32:S32),0),0)*G32</f>
        <v>#REF!</v>
      </c>
      <c r="BX32" s="1" t="e">
        <f>IF(#REF!="feature",IF(SUM(J32:S32)&gt;0,SUM(J32:S32),0),0)*G32</f>
        <v>#REF!</v>
      </c>
      <c r="BY32" s="1" t="e">
        <f>IF(#REF!="scoop",IF(SUM(J32:S32)&gt;0,SUM(J32:S32),0),0)*G32</f>
        <v>#REF!</v>
      </c>
      <c r="BZ32" s="1" t="e">
        <f>IF(#REF!="positive",IF(SUM(J32:S32)&gt;0,SUM(J32:S32),0),0)*G32</f>
        <v>#REF!</v>
      </c>
      <c r="CA32" s="1" t="e">
        <f>IF(#REF!="various",IF(SUM(J32:S32)&gt;0,SUM(J32:S32),0),0)*G32</f>
        <v>#REF!</v>
      </c>
      <c r="CB32" s="1"/>
    </row>
    <row r="33" spans="52:80">
      <c r="AZ33" s="1">
        <f t="shared" si="14"/>
        <v>0</v>
      </c>
      <c r="BA33" s="1">
        <f t="shared" si="15"/>
        <v>0</v>
      </c>
      <c r="BB33" s="1">
        <f t="shared" si="5"/>
        <v>0</v>
      </c>
      <c r="BC33" s="1">
        <f t="shared" si="6"/>
        <v>0</v>
      </c>
      <c r="BD33" s="1">
        <f t="shared" si="7"/>
        <v>0</v>
      </c>
      <c r="BE33" s="1">
        <f t="shared" si="8"/>
        <v>0</v>
      </c>
      <c r="BF33" s="1">
        <f t="shared" si="9"/>
        <v>0</v>
      </c>
      <c r="BG33" s="1">
        <f t="shared" si="10"/>
        <v>0</v>
      </c>
      <c r="BH33" s="1"/>
      <c r="BI33" s="56">
        <f t="shared" si="11"/>
        <v>0</v>
      </c>
      <c r="BJ33" s="56">
        <f t="shared" si="12"/>
        <v>0</v>
      </c>
      <c r="BK33" s="1"/>
      <c r="BL33" s="1" t="e">
        <f>IF(#REF!="sloper",IF(SUM(J33:S33)&gt;0,SUM(J33:S33),0),0)*G33</f>
        <v>#REF!</v>
      </c>
      <c r="BM33" s="1" t="e">
        <f>IF(#REF!="footholds",IF(SUM(J33:S33)&gt;0,SUM(J33:S33),0),0)*G33</f>
        <v>#REF!</v>
      </c>
      <c r="BN33" s="1" t="e">
        <f>IF(#REF!="micros",IF(SUM(J33:S33)&gt;0,SUM(J33:S33),0),0)*G33</f>
        <v>#REF!</v>
      </c>
      <c r="BO33" s="1" t="e">
        <f>IF(#REF!="jug",IF(SUM(J33:S33)&gt;0,SUM(J33:S33),0),0)*G33</f>
        <v>#REF!</v>
      </c>
      <c r="BP33" s="1" t="e">
        <f>IF(#REF!="ledge",IF(SUM(J33:S33)&gt;0,SUM(J33:S33),0),0)*G33</f>
        <v>#REF!</v>
      </c>
      <c r="BQ33" s="1" t="e">
        <f>IF(#REF!="edge",IF(SUM(J33:S33)&gt;0,SUM(J33:S33),0),0)*G33</f>
        <v>#REF!</v>
      </c>
      <c r="BR33" s="1" t="e">
        <f>IF(#REF!="crimp",IF(SUM(J33:S33)&gt;0,SUM(J33:S33),0),0)*G33</f>
        <v>#REF!</v>
      </c>
      <c r="BS33" s="1" t="e">
        <f>IF(#REF!="incut",IF(SUM(J33:S33)&gt;0,SUM(J33:S33),0),0)*G33</f>
        <v>#REF!</v>
      </c>
      <c r="BT33" s="1" t="e">
        <f>IF(#REF!="dish",IF(SUM(J33:S33)&gt;0,SUM(J33:S33),0),0)*G33</f>
        <v>#REF!</v>
      </c>
      <c r="BU33" s="1" t="e">
        <f>IF(#REF!="pinch",IF(SUM(J33:S33)&gt;0,SUM(J33:S33),0),0)*G33</f>
        <v>#REF!</v>
      </c>
      <c r="BV33" s="1" t="e">
        <f>IF(#REF!="pocket",IF(SUM(J33:S33)&gt;0,SUM(J33:S33),0),0)*G33</f>
        <v>#REF!</v>
      </c>
      <c r="BW33" s="1" t="e">
        <f>IF(#REF!="insert",IF(SUM(J33:S33)&gt;0,SUM(J33:S33),0),0)*G33</f>
        <v>#REF!</v>
      </c>
      <c r="BX33" s="1" t="e">
        <f>IF(#REF!="feature",IF(SUM(J33:S33)&gt;0,SUM(J33:S33),0),0)*G33</f>
        <v>#REF!</v>
      </c>
      <c r="BY33" s="1" t="e">
        <f>IF(#REF!="scoop",IF(SUM(J33:S33)&gt;0,SUM(J33:S33),0),0)*G33</f>
        <v>#REF!</v>
      </c>
      <c r="BZ33" s="1" t="e">
        <f>IF(#REF!="positive",IF(SUM(J33:S33)&gt;0,SUM(J33:S33),0),0)*G33</f>
        <v>#REF!</v>
      </c>
      <c r="CA33" s="1" t="e">
        <f>IF(#REF!="various",IF(SUM(J33:S33)&gt;0,SUM(J33:S33),0),0)*G33</f>
        <v>#REF!</v>
      </c>
      <c r="CB33" s="1"/>
    </row>
    <row r="34" spans="52:80">
      <c r="AZ34" s="1">
        <f t="shared" si="14"/>
        <v>0</v>
      </c>
      <c r="BA34" s="1">
        <f t="shared" si="15"/>
        <v>0</v>
      </c>
      <c r="BB34" s="1">
        <f t="shared" si="5"/>
        <v>0</v>
      </c>
      <c r="BC34" s="1">
        <f t="shared" si="6"/>
        <v>0</v>
      </c>
      <c r="BD34" s="1">
        <f t="shared" si="7"/>
        <v>0</v>
      </c>
      <c r="BE34" s="1">
        <f t="shared" si="8"/>
        <v>0</v>
      </c>
      <c r="BF34" s="1">
        <f t="shared" si="9"/>
        <v>0</v>
      </c>
      <c r="BG34" s="1">
        <f t="shared" si="10"/>
        <v>0</v>
      </c>
      <c r="BH34" s="56"/>
      <c r="BI34" s="56">
        <f t="shared" si="11"/>
        <v>0</v>
      </c>
      <c r="BJ34" s="56">
        <f t="shared" si="12"/>
        <v>0</v>
      </c>
      <c r="BK34" s="56"/>
      <c r="BL34" s="1" t="e">
        <f>IF(#REF!="sloper",IF(SUM(J34:S34)&gt;0,SUM(J34:S34),0),0)*G34</f>
        <v>#REF!</v>
      </c>
      <c r="BM34" s="1" t="e">
        <f>IF(#REF!="footholds",IF(SUM(J34:S34)&gt;0,SUM(J34:S34),0),0)*G34</f>
        <v>#REF!</v>
      </c>
      <c r="BN34" s="1" t="e">
        <f>IF(#REF!="micros",IF(SUM(J34:S34)&gt;0,SUM(J34:S34),0),0)*G34</f>
        <v>#REF!</v>
      </c>
      <c r="BO34" s="1" t="e">
        <f>IF(#REF!="jug",IF(SUM(J34:S34)&gt;0,SUM(J34:S34),0),0)*G34</f>
        <v>#REF!</v>
      </c>
      <c r="BP34" s="1" t="e">
        <f>IF(#REF!="ledge",IF(SUM(J34:S34)&gt;0,SUM(J34:S34),0),0)*G34</f>
        <v>#REF!</v>
      </c>
      <c r="BQ34" s="1" t="e">
        <f>IF(#REF!="edge",IF(SUM(J34:S34)&gt;0,SUM(J34:S34),0),0)*G34</f>
        <v>#REF!</v>
      </c>
      <c r="BR34" s="1" t="e">
        <f>IF(#REF!="crimp",IF(SUM(J34:S34)&gt;0,SUM(J34:S34),0),0)*G34</f>
        <v>#REF!</v>
      </c>
      <c r="BS34" s="1" t="e">
        <f>IF(#REF!="incut",IF(SUM(J34:S34)&gt;0,SUM(J34:S34),0),0)*G34</f>
        <v>#REF!</v>
      </c>
      <c r="BT34" s="1" t="e">
        <f>IF(#REF!="dish",IF(SUM(J34:S34)&gt;0,SUM(J34:S34),0),0)*G34</f>
        <v>#REF!</v>
      </c>
      <c r="BU34" s="1" t="e">
        <f>IF(#REF!="pinch",IF(SUM(J34:S34)&gt;0,SUM(J34:S34),0),0)*G34</f>
        <v>#REF!</v>
      </c>
      <c r="BV34" s="1" t="e">
        <f>IF(#REF!="pocket",IF(SUM(J34:S34)&gt;0,SUM(J34:S34),0),0)*G34</f>
        <v>#REF!</v>
      </c>
      <c r="BW34" s="1" t="e">
        <f>IF(#REF!="insert",IF(SUM(J34:S34)&gt;0,SUM(J34:S34),0),0)*G34</f>
        <v>#REF!</v>
      </c>
      <c r="BX34" s="1" t="e">
        <f>IF(#REF!="feature",IF(SUM(J34:S34)&gt;0,SUM(J34:S34),0),0)*G34</f>
        <v>#REF!</v>
      </c>
      <c r="BY34" s="1" t="e">
        <f>IF(#REF!="scoop",IF(SUM(J34:S34)&gt;0,SUM(J34:S34),0),0)*G34</f>
        <v>#REF!</v>
      </c>
      <c r="BZ34" s="1" t="e">
        <f>IF(#REF!="positive",IF(SUM(J34:S34)&gt;0,SUM(J34:S34),0),0)*G34</f>
        <v>#REF!</v>
      </c>
      <c r="CA34" s="1" t="e">
        <f>IF(#REF!="various",IF(SUM(J34:S34)&gt;0,SUM(J34:S34),0),0)*G34</f>
        <v>#REF!</v>
      </c>
      <c r="CB34" s="56"/>
    </row>
    <row r="35" spans="52:80">
      <c r="AZ35" s="1">
        <f t="shared" si="14"/>
        <v>0</v>
      </c>
      <c r="BA35" s="1">
        <f t="shared" si="15"/>
        <v>0</v>
      </c>
      <c r="BB35" s="1">
        <f t="shared" si="5"/>
        <v>0</v>
      </c>
      <c r="BC35" s="1">
        <f t="shared" si="6"/>
        <v>0</v>
      </c>
      <c r="BD35" s="1">
        <f t="shared" si="7"/>
        <v>0</v>
      </c>
      <c r="BE35" s="1">
        <f t="shared" si="8"/>
        <v>0</v>
      </c>
      <c r="BF35" s="1">
        <f t="shared" si="9"/>
        <v>0</v>
      </c>
      <c r="BG35" s="1">
        <f t="shared" si="10"/>
        <v>0</v>
      </c>
      <c r="BH35" s="56"/>
      <c r="BI35" s="56">
        <f t="shared" si="11"/>
        <v>0</v>
      </c>
      <c r="BJ35" s="56">
        <f t="shared" si="12"/>
        <v>0</v>
      </c>
      <c r="BK35" s="56"/>
      <c r="BL35" s="1">
        <f>IF(B35="sloper",IF(SUM(G35:T35)&gt;0,SUM(G35:T35),0),0)*E35</f>
        <v>0</v>
      </c>
      <c r="BM35" s="1">
        <f>IF(B35="footholds",IF(SUM(G35:T35)&gt;0,SUM(G35:T35),0),0)*E35</f>
        <v>0</v>
      </c>
      <c r="BN35" s="1">
        <f>IF(B35="micros",IF(SUM(G35:T35)&gt;0,SUM(G35:T35),0),0)*E35</f>
        <v>0</v>
      </c>
      <c r="BO35" s="1">
        <f>IF(B35="jug",IF(SUM(G35:T35)&gt;0,SUM(G35:T35),0),0)*E35</f>
        <v>0</v>
      </c>
      <c r="BP35" s="1">
        <f>IF(B35="ledge",IF(SUM(G35:T35)&gt;0,SUM(G35:T35),0),0)*E35</f>
        <v>0</v>
      </c>
      <c r="BQ35" s="1">
        <f>IF(B35="edge",IF(SUM(G35:T35)&gt;0,SUM(G35:T35),0),0)*E35</f>
        <v>0</v>
      </c>
      <c r="BR35" s="1">
        <f>IF(B35="crimp",IF(SUM(G35:T35)&gt;0,SUM(G35:T35),0),0)*E35</f>
        <v>0</v>
      </c>
      <c r="BS35" s="1">
        <f>IF(B35="incut",IF(SUM(G35:T35)&gt;0,SUM(G35:T35),0),0)*E35</f>
        <v>0</v>
      </c>
      <c r="BT35" s="1">
        <f>IF(B35="dish",IF(SUM(G35:T35)&gt;0,SUM(G35:T35),0),0)*E35</f>
        <v>0</v>
      </c>
      <c r="BU35" s="1">
        <f>IF(B35="pinch",IF(SUM(G35:T35)&gt;0,SUM(G35:T35),0),0)*E35</f>
        <v>0</v>
      </c>
      <c r="BV35" s="1">
        <f>IF(B35="pocket",IF(SUM(G35:T35)&gt;0,SUM(G35:T35),0),0)*E35</f>
        <v>0</v>
      </c>
      <c r="BW35" s="1">
        <f>IF(B35="insert",IF(SUM(G35:T35)&gt;0,SUM(G35:T35),0),0)*E35</f>
        <v>0</v>
      </c>
      <c r="BX35" s="1">
        <f>IF(B35="feature",IF(SUM(G35:T35)&gt;0,SUM(G35:T35),0),0)*E35</f>
        <v>0</v>
      </c>
      <c r="BY35" s="1">
        <f>IF(B35="scoop",IF(SUM(G35:T35)&gt;0,SUM(G35:T35),0),0)*E35</f>
        <v>0</v>
      </c>
      <c r="BZ35" s="1">
        <f>IF(B35="positive",IF(SUM(G35:T35)&gt;0,SUM(G35:T35),0),0)*E35</f>
        <v>0</v>
      </c>
      <c r="CA35" s="1">
        <f>IF(B35="various",IF(SUM(G35:T35)&gt;0,SUM(G35:T35),0),0)*E35</f>
        <v>0</v>
      </c>
      <c r="CB35" s="56"/>
    </row>
  </sheetData>
  <sheetProtection algorithmName="SHA-512" hashValue="4lf26v+wWl0PhtFH0iV3L408kgq11NV+mfCLYgyCN32Vst5bcSeZkcKDEfQtvw2blMtN3QfRqfbWyvTzz8UL0w==" saltValue="gKu/Bm3W7oDmhE9JjZgidw==" spinCount="100000" sheet="1" autoFilter="0"/>
  <autoFilter ref="U8:V11" xr:uid="{00000000-0009-0000-0000-000003000000}"/>
  <mergeCells count="7">
    <mergeCell ref="CB3:CB5"/>
    <mergeCell ref="BA10:BK10"/>
    <mergeCell ref="B11:B12"/>
    <mergeCell ref="K1:L1"/>
    <mergeCell ref="C2:C5"/>
    <mergeCell ref="K2:L2"/>
    <mergeCell ref="K3:L3"/>
  </mergeCells>
  <conditionalFormatting sqref="J11:J12">
    <cfRule type="notContainsBlanks" dxfId="9" priority="1">
      <formula>LEN(TRIM(J11))&gt;0</formula>
    </cfRule>
  </conditionalFormatting>
  <conditionalFormatting sqref="K11:K12">
    <cfRule type="notContainsBlanks" dxfId="8" priority="3">
      <formula>LEN(TRIM(K11))&gt;0</formula>
    </cfRule>
  </conditionalFormatting>
  <conditionalFormatting sqref="L11:L12">
    <cfRule type="notContainsBlanks" dxfId="7" priority="4">
      <formula>LEN(TRIM(L11))&gt;0</formula>
    </cfRule>
  </conditionalFormatting>
  <conditionalFormatting sqref="M11:M12">
    <cfRule type="notContainsBlanks" dxfId="6" priority="5">
      <formula>LEN(TRIM(M11))&gt;0</formula>
    </cfRule>
  </conditionalFormatting>
  <conditionalFormatting sqref="N11:N12">
    <cfRule type="notContainsBlanks" dxfId="5" priority="6">
      <formula>LEN(TRIM(N11))&gt;0</formula>
    </cfRule>
  </conditionalFormatting>
  <conditionalFormatting sqref="O11:O12">
    <cfRule type="notContainsBlanks" dxfId="4" priority="7">
      <formula>LEN(TRIM(O11))&gt;0</formula>
    </cfRule>
  </conditionalFormatting>
  <conditionalFormatting sqref="P11:P12">
    <cfRule type="notContainsBlanks" dxfId="3" priority="8">
      <formula>LEN(TRIM(P11))&gt;0</formula>
    </cfRule>
  </conditionalFormatting>
  <conditionalFormatting sqref="Q11:Q12">
    <cfRule type="notContainsBlanks" dxfId="2" priority="9">
      <formula>LEN(TRIM(Q11))&gt;0</formula>
    </cfRule>
  </conditionalFormatting>
  <conditionalFormatting sqref="R11:R12">
    <cfRule type="notContainsBlanks" dxfId="1" priority="2">
      <formula>LEN(TRIM(R11))&gt;0</formula>
    </cfRule>
  </conditionalFormatting>
  <conditionalFormatting sqref="S11:S12">
    <cfRule type="notContainsBlanks" dxfId="0" priority="10">
      <formula>LEN(TRIM(S11))&gt;0</formula>
    </cfRule>
  </conditionalFormatting>
  <pageMargins left="0.25" right="0.25" top="0.75" bottom="0.75" header="0.3" footer="0.3"/>
  <pageSetup paperSize="9" scale="52" fitToHeight="0" orientation="landscape" horizontalDpi="4294967292" verticalDpi="4294967292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Delovni listi</vt:lpstr>
      </vt:variant>
      <vt:variant>
        <vt:i4>17</vt:i4>
      </vt:variant>
      <vt:variant>
        <vt:lpstr>Imenovani obsegi</vt:lpstr>
      </vt:variant>
      <vt:variant>
        <vt:i4>15</vt:i4>
      </vt:variant>
    </vt:vector>
  </HeadingPairs>
  <TitlesOfParts>
    <vt:vector size="32" baseType="lpstr">
      <vt:lpstr>Summary of order</vt:lpstr>
      <vt:lpstr>READY GRP</vt:lpstr>
      <vt:lpstr>READY PU</vt:lpstr>
      <vt:lpstr>Ready Wood</vt:lpstr>
      <vt:lpstr>PRODUCTION LIST READY WOOD</vt:lpstr>
      <vt:lpstr>PACKING LIST READY GRP</vt:lpstr>
      <vt:lpstr>PAKIRANJE </vt:lpstr>
      <vt:lpstr>READY PE</vt:lpstr>
      <vt:lpstr>REDUCTOR</vt:lpstr>
      <vt:lpstr>PRODUCTION LIST READY GRP</vt:lpstr>
      <vt:lpstr>PRODUCTION LIST READY PE</vt:lpstr>
      <vt:lpstr>PACKING LIST READY PE</vt:lpstr>
      <vt:lpstr>PRODUCTION LIST READY PU</vt:lpstr>
      <vt:lpstr>PACKING LIST READY PU</vt:lpstr>
      <vt:lpstr>Uvoz za Vasco (2)</vt:lpstr>
      <vt:lpstr>PACKING LIST READY WOOD</vt:lpstr>
      <vt:lpstr>sum ready</vt:lpstr>
      <vt:lpstr>'PACKING LIST READY GRP'!Področje_tiskanja</vt:lpstr>
      <vt:lpstr>'PACKING LIST READY PE'!Področje_tiskanja</vt:lpstr>
      <vt:lpstr>'PACKING LIST READY PU'!Področje_tiskanja</vt:lpstr>
      <vt:lpstr>'PAKIRANJE '!Področje_tiskanja</vt:lpstr>
      <vt:lpstr>'PRODUCTION LIST READY GRP'!Področje_tiskanja</vt:lpstr>
      <vt:lpstr>'PRODUCTION LIST READY PE'!Področje_tiskanja</vt:lpstr>
      <vt:lpstr>'PRODUCTION LIST READY PU'!Področje_tiskanja</vt:lpstr>
      <vt:lpstr>'PACKING LIST READY GRP'!Tiskanje_naslovov</vt:lpstr>
      <vt:lpstr>'PACKING LIST READY PE'!Tiskanje_naslovov</vt:lpstr>
      <vt:lpstr>'PACKING LIST READY PU'!Tiskanje_naslovov</vt:lpstr>
      <vt:lpstr>'PACKING LIST READY WOOD'!Tiskanje_naslovov</vt:lpstr>
      <vt:lpstr>'PRODUCTION LIST READY GRP'!Tiskanje_naslovov</vt:lpstr>
      <vt:lpstr>'PRODUCTION LIST READY PE'!Tiskanje_naslovov</vt:lpstr>
      <vt:lpstr>'PRODUCTION LIST READY PU'!Tiskanje_naslovov</vt:lpstr>
      <vt:lpstr>'PRODUCTION LIST READY WOOD'!Tiskanje_naslovov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Matevy</dc:creator>
  <cp:lastModifiedBy>DA NI JELA</cp:lastModifiedBy>
  <cp:lastPrinted>2024-04-19T12:31:16Z</cp:lastPrinted>
  <dcterms:created xsi:type="dcterms:W3CDTF">2016-12-08T21:22:33Z</dcterms:created>
  <dcterms:modified xsi:type="dcterms:W3CDTF">2024-09-25T10:22:09Z</dcterms:modified>
</cp:coreProperties>
</file>