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linus/Library/CloudStorage/GoogleDrive-linusausberlin@gmail.com/.shortcut-targets-by-id/1Gg2BTacUOSMfil-dmbb8IrW5da2VQiCB/Gripsy /Ordersheet brands German market/"/>
    </mc:Choice>
  </mc:AlternateContent>
  <xr:revisionPtr revIDLastSave="0" documentId="13_ncr:1_{1AF014A9-6B9E-D542-B1A0-C878A18F9EA3}" xr6:coauthVersionLast="47" xr6:coauthVersionMax="47" xr10:uidLastSave="{00000000-0000-0000-0000-000000000000}"/>
  <bookViews>
    <workbookView xWindow="0" yWindow="0" windowWidth="38400" windowHeight="21600" activeTab="1" xr2:uid="{78E8DC02-AC46-DF4B-83AB-9AEF39C67772}"/>
  </bookViews>
  <sheets>
    <sheet name="Order Details" sheetId="2" r:id="rId1"/>
    <sheet name="Order Form_ Holds" sheetId="1" r:id="rId2"/>
    <sheet name="Sheet1" sheetId="5" state="hidden" r:id="rId3"/>
    <sheet name="Order Form_Wood Volumes_EU" sheetId="10" r:id="rId4"/>
    <sheet name="Order Form_Macros_EU" sheetId="11" r:id="rId5"/>
    <sheet name="Status_Holds" sheetId="13" state="hidden" r:id="rId6"/>
    <sheet name="Bolts" sheetId="12" r:id="rId7"/>
    <sheet name="Bolt List" sheetId="9" state="hidden" r:id="rId8"/>
    <sheet name="Sheet2" sheetId="14" state="hidden" r:id="rId9"/>
  </sheets>
  <externalReferences>
    <externalReference r:id="rId10"/>
  </externalReferences>
  <definedNames>
    <definedName name="Colors">[1]Table!$K$2:$K$46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9" i="1" l="1"/>
  <c r="K4" i="11" l="1"/>
  <c r="K6" i="10"/>
  <c r="L6" i="10" s="1"/>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K44" i="10"/>
  <c r="K45" i="10"/>
  <c r="K48" i="10"/>
  <c r="H14" i="1"/>
  <c r="L31" i="12"/>
  <c r="L30" i="12"/>
  <c r="L8" i="12"/>
  <c r="L9" i="12"/>
  <c r="L10" i="12"/>
  <c r="L11" i="12"/>
  <c r="L12" i="12"/>
  <c r="L13" i="12"/>
  <c r="L14" i="12"/>
  <c r="L15" i="12"/>
  <c r="L16" i="12"/>
  <c r="L17" i="12"/>
  <c r="L18" i="12"/>
  <c r="L19" i="12"/>
  <c r="L20" i="12"/>
  <c r="L21" i="12"/>
  <c r="L7" i="12"/>
  <c r="E314" i="1"/>
  <c r="E292" i="1"/>
  <c r="E255" i="1"/>
  <c r="E242" i="1"/>
  <c r="E228" i="1"/>
  <c r="E195" i="1"/>
  <c r="E141" i="1"/>
  <c r="E121" i="1"/>
  <c r="E92" i="1"/>
  <c r="E67" i="1"/>
  <c r="E43" i="1"/>
  <c r="E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3" i="1"/>
  <c r="F44" i="1"/>
  <c r="F45" i="1"/>
  <c r="F46" i="1"/>
  <c r="F47" i="1"/>
  <c r="F48" i="1"/>
  <c r="F49" i="1"/>
  <c r="F50" i="1"/>
  <c r="F51" i="1"/>
  <c r="F52" i="1"/>
  <c r="F53" i="1"/>
  <c r="F54" i="1"/>
  <c r="F55" i="1"/>
  <c r="F56" i="1"/>
  <c r="F57" i="1"/>
  <c r="F58" i="1"/>
  <c r="F59" i="1"/>
  <c r="F60" i="1"/>
  <c r="F61" i="1"/>
  <c r="F62" i="1"/>
  <c r="F63" i="1"/>
  <c r="F64" i="1"/>
  <c r="F65" i="1"/>
  <c r="F67" i="1"/>
  <c r="F68" i="1"/>
  <c r="F69" i="1"/>
  <c r="F70" i="1"/>
  <c r="F71" i="1"/>
  <c r="F72" i="1"/>
  <c r="F73" i="1"/>
  <c r="F74" i="1"/>
  <c r="F75" i="1"/>
  <c r="F76" i="1"/>
  <c r="F77" i="1"/>
  <c r="F78" i="1"/>
  <c r="F79" i="1"/>
  <c r="F80" i="1"/>
  <c r="F81" i="1"/>
  <c r="F82" i="1"/>
  <c r="F83" i="1"/>
  <c r="F84" i="1"/>
  <c r="F85" i="1"/>
  <c r="F86" i="1"/>
  <c r="F87" i="1"/>
  <c r="F88" i="1"/>
  <c r="F89" i="1"/>
  <c r="F90"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1" i="1"/>
  <c r="F122" i="1"/>
  <c r="F123" i="1"/>
  <c r="F124" i="1"/>
  <c r="F125" i="1"/>
  <c r="F126" i="1"/>
  <c r="F127" i="1"/>
  <c r="F128" i="1"/>
  <c r="F129" i="1"/>
  <c r="F130" i="1"/>
  <c r="F131" i="1"/>
  <c r="F132" i="1"/>
  <c r="F133" i="1"/>
  <c r="F134" i="1"/>
  <c r="F135" i="1"/>
  <c r="F136" i="1"/>
  <c r="F137" i="1"/>
  <c r="F138" i="1"/>
  <c r="F139"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8" i="1"/>
  <c r="F229" i="1"/>
  <c r="F230" i="1"/>
  <c r="F231" i="1"/>
  <c r="F232" i="1"/>
  <c r="F233" i="1"/>
  <c r="F234" i="1"/>
  <c r="F235" i="1"/>
  <c r="F236" i="1"/>
  <c r="F237" i="1"/>
  <c r="F238" i="1"/>
  <c r="F239" i="1"/>
  <c r="F240" i="1"/>
  <c r="F242" i="1"/>
  <c r="F243" i="1"/>
  <c r="F244" i="1"/>
  <c r="F245" i="1"/>
  <c r="F246" i="1"/>
  <c r="F247" i="1"/>
  <c r="F248" i="1"/>
  <c r="F249" i="1"/>
  <c r="F250" i="1"/>
  <c r="F251" i="1"/>
  <c r="F252" i="1"/>
  <c r="F253"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2" i="1"/>
  <c r="F293" i="1"/>
  <c r="F294" i="1"/>
  <c r="F295" i="1"/>
  <c r="F296" i="1"/>
  <c r="F297" i="1"/>
  <c r="F298" i="1"/>
  <c r="F299" i="1"/>
  <c r="F300" i="1"/>
  <c r="F301" i="1"/>
  <c r="F302" i="1"/>
  <c r="F303" i="1"/>
  <c r="F304" i="1"/>
  <c r="F305" i="1"/>
  <c r="F306" i="1"/>
  <c r="F307" i="1"/>
  <c r="F308" i="1"/>
  <c r="F309" i="1"/>
  <c r="F310" i="1"/>
  <c r="F311" i="1"/>
  <c r="F312"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9" i="1"/>
  <c r="F350" i="1"/>
  <c r="F351" i="1"/>
  <c r="F352" i="1"/>
  <c r="F354" i="1"/>
  <c r="F355" i="1"/>
  <c r="F357" i="1"/>
  <c r="F358" i="1"/>
  <c r="F14" i="1"/>
  <c r="AD87" i="10"/>
  <c r="K87" i="10"/>
  <c r="L87" i="10" s="1"/>
  <c r="AD86" i="10"/>
  <c r="K86" i="10"/>
  <c r="L86" i="10" s="1"/>
  <c r="AD85" i="10"/>
  <c r="K85" i="10"/>
  <c r="L85" i="10" s="1"/>
  <c r="K84" i="10"/>
  <c r="AD84" i="10" s="1"/>
  <c r="K83" i="10"/>
  <c r="AD83" i="10" s="1"/>
  <c r="L82" i="10"/>
  <c r="K82" i="10"/>
  <c r="AD82" i="10" s="1"/>
  <c r="AD81" i="10"/>
  <c r="L81" i="10"/>
  <c r="K81" i="10"/>
  <c r="AD80" i="10"/>
  <c r="L80" i="10"/>
  <c r="K80" i="10"/>
  <c r="K79" i="10"/>
  <c r="L79" i="10" s="1"/>
  <c r="AD78" i="10"/>
  <c r="K78" i="10"/>
  <c r="L78" i="10" s="1"/>
  <c r="AD77" i="10"/>
  <c r="K77" i="10"/>
  <c r="L77" i="10" s="1"/>
  <c r="K76" i="10"/>
  <c r="AD76" i="10" s="1"/>
  <c r="K75" i="10"/>
  <c r="AD75" i="10" s="1"/>
  <c r="L74" i="10"/>
  <c r="K74" i="10"/>
  <c r="AD74" i="10" s="1"/>
  <c r="AD73" i="10"/>
  <c r="L73" i="10"/>
  <c r="K73" i="10"/>
  <c r="AD72" i="10"/>
  <c r="L72" i="10"/>
  <c r="K72" i="10"/>
  <c r="K71" i="10"/>
  <c r="L71" i="10" s="1"/>
  <c r="AD70" i="10"/>
  <c r="K70" i="10"/>
  <c r="L70" i="10" s="1"/>
  <c r="AD69" i="10"/>
  <c r="K69" i="10"/>
  <c r="L69" i="10" s="1"/>
  <c r="K68" i="10"/>
  <c r="AD68" i="10" s="1"/>
  <c r="K67" i="10"/>
  <c r="AD67" i="10" s="1"/>
  <c r="L66" i="10"/>
  <c r="K66" i="10"/>
  <c r="AD66" i="10" s="1"/>
  <c r="AD65" i="10"/>
  <c r="L65" i="10"/>
  <c r="K65" i="10"/>
  <c r="AD64" i="10"/>
  <c r="L64" i="10"/>
  <c r="K64" i="10"/>
  <c r="K63" i="10"/>
  <c r="L63" i="10" s="1"/>
  <c r="AD62" i="10"/>
  <c r="K62" i="10"/>
  <c r="L62" i="10" s="1"/>
  <c r="AD61" i="10"/>
  <c r="K61" i="10"/>
  <c r="L61" i="10" s="1"/>
  <c r="K60" i="10"/>
  <c r="AD60" i="10" s="1"/>
  <c r="K59" i="10"/>
  <c r="AD59" i="10" s="1"/>
  <c r="L58" i="10"/>
  <c r="K58" i="10"/>
  <c r="AD58" i="10" s="1"/>
  <c r="AD57" i="10"/>
  <c r="L57" i="10"/>
  <c r="K57" i="10"/>
  <c r="AD56" i="10"/>
  <c r="L56" i="10"/>
  <c r="K56" i="10"/>
  <c r="K55" i="10"/>
  <c r="L55" i="10" s="1"/>
  <c r="AD54" i="10"/>
  <c r="K54" i="10"/>
  <c r="L54" i="10" s="1"/>
  <c r="AD53" i="10"/>
  <c r="K53" i="10"/>
  <c r="L53" i="10" s="1"/>
  <c r="K52" i="10"/>
  <c r="AD52" i="10" s="1"/>
  <c r="K51" i="10"/>
  <c r="AD51" i="10" s="1"/>
  <c r="L50" i="10"/>
  <c r="K50" i="10"/>
  <c r="AD50" i="10" s="1"/>
  <c r="AD49" i="10"/>
  <c r="L49" i="10"/>
  <c r="K49" i="10"/>
  <c r="AD48" i="10"/>
  <c r="L48" i="10"/>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AD55" i="10" l="1"/>
  <c r="AD63" i="10"/>
  <c r="AD71" i="10"/>
  <c r="AD79" i="10"/>
  <c r="L51" i="10"/>
  <c r="L59" i="10"/>
  <c r="L67" i="10"/>
  <c r="L75" i="10"/>
  <c r="L83" i="10"/>
  <c r="L68" i="10"/>
  <c r="L76" i="10"/>
  <c r="L84" i="10"/>
  <c r="L52" i="10"/>
  <c r="L60" i="10"/>
  <c r="B2" i="14" l="1"/>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30" i="14"/>
  <c r="B31" i="14"/>
  <c r="B32" i="14"/>
  <c r="B33" i="14"/>
  <c r="B34" i="14"/>
  <c r="B35" i="14"/>
  <c r="B36" i="14"/>
  <c r="B37" i="14"/>
  <c r="B38" i="14"/>
  <c r="B39" i="14"/>
  <c r="B40" i="14"/>
  <c r="B41" i="14"/>
  <c r="B42" i="14"/>
  <c r="B43" i="14"/>
  <c r="B44" i="14"/>
  <c r="B45" i="14"/>
  <c r="B46" i="14"/>
  <c r="B47" i="14"/>
  <c r="B48" i="14"/>
  <c r="B49" i="14"/>
  <c r="B50" i="14"/>
  <c r="B51" i="14"/>
  <c r="B52" i="14"/>
  <c r="B54" i="14"/>
  <c r="B55" i="14"/>
  <c r="B56" i="14"/>
  <c r="B57" i="14"/>
  <c r="B58" i="14"/>
  <c r="B59" i="14"/>
  <c r="B60" i="14"/>
  <c r="B61" i="14"/>
  <c r="B62" i="14"/>
  <c r="B63" i="14"/>
  <c r="B64" i="14"/>
  <c r="B65" i="14"/>
  <c r="B66" i="14"/>
  <c r="B67" i="14"/>
  <c r="B68" i="14"/>
  <c r="B69" i="14"/>
  <c r="B70" i="14"/>
  <c r="B71" i="14"/>
  <c r="B72" i="14"/>
  <c r="B73" i="14"/>
  <c r="B74" i="14"/>
  <c r="B75" i="14"/>
  <c r="B76" i="14"/>
  <c r="B77"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8" i="14"/>
  <c r="B109" i="14"/>
  <c r="B110" i="14"/>
  <c r="B111" i="14"/>
  <c r="B112" i="14"/>
  <c r="B113" i="14"/>
  <c r="B114" i="14"/>
  <c r="B115" i="14"/>
  <c r="B116" i="14"/>
  <c r="B117" i="14"/>
  <c r="B118" i="14"/>
  <c r="B119" i="14"/>
  <c r="B120" i="14"/>
  <c r="B121" i="14"/>
  <c r="B122" i="14"/>
  <c r="B123" i="14"/>
  <c r="B124" i="14"/>
  <c r="B125" i="14"/>
  <c r="B126"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5" i="14"/>
  <c r="B216" i="14"/>
  <c r="B217" i="14"/>
  <c r="B218" i="14"/>
  <c r="B219" i="14"/>
  <c r="B220" i="14"/>
  <c r="B221" i="14"/>
  <c r="B222" i="14"/>
  <c r="B223" i="14"/>
  <c r="B224" i="14"/>
  <c r="B225" i="14"/>
  <c r="B226" i="14"/>
  <c r="B227" i="14"/>
  <c r="B229" i="14"/>
  <c r="B230" i="14"/>
  <c r="B231" i="14"/>
  <c r="B232" i="14"/>
  <c r="B233" i="14"/>
  <c r="B234" i="14"/>
  <c r="B235" i="14"/>
  <c r="B236" i="14"/>
  <c r="B237" i="14"/>
  <c r="B238" i="14"/>
  <c r="B239" i="14"/>
  <c r="B240"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8" i="14"/>
  <c r="B279" i="14"/>
  <c r="B280" i="14"/>
  <c r="B281" i="14"/>
  <c r="B282" i="14"/>
  <c r="B283" i="14"/>
  <c r="B284" i="14"/>
  <c r="B285" i="14"/>
  <c r="B286" i="14"/>
  <c r="B287" i="14"/>
  <c r="B288" i="14"/>
  <c r="B289" i="14"/>
  <c r="B290" i="14"/>
  <c r="B291" i="14"/>
  <c r="B292" i="14"/>
  <c r="B293" i="14"/>
  <c r="B294" i="14"/>
  <c r="B295" i="14"/>
  <c r="B296" i="14"/>
  <c r="B297" i="14"/>
  <c r="B298"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5" i="14"/>
  <c r="B336" i="14"/>
  <c r="B337" i="14"/>
  <c r="B338" i="14"/>
  <c r="B340" i="14"/>
  <c r="B341" i="14"/>
  <c r="B1" i="14"/>
  <c r="A128" i="14"/>
  <c r="B128" i="14" s="1"/>
  <c r="I314" i="1"/>
  <c r="I56"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AD7" i="10" l="1"/>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6" i="10"/>
  <c r="M31" i="12"/>
  <c r="M30" i="12"/>
  <c r="M32" i="12" s="1"/>
  <c r="B8" i="13"/>
  <c r="Z314" i="1"/>
  <c r="Z56" i="1"/>
  <c r="M21" i="12"/>
  <c r="M20" i="12"/>
  <c r="M19" i="12"/>
  <c r="M18" i="12"/>
  <c r="M17" i="12"/>
  <c r="M16" i="12"/>
  <c r="M15" i="12"/>
  <c r="M14" i="12"/>
  <c r="M13" i="12"/>
  <c r="M12" i="12"/>
  <c r="M11" i="12"/>
  <c r="M10" i="12"/>
  <c r="M9" i="12"/>
  <c r="M8" i="12"/>
  <c r="M7" i="12"/>
  <c r="BB56" i="1"/>
  <c r="BC56" i="1"/>
  <c r="BD56" i="1"/>
  <c r="BE56" i="1"/>
  <c r="BF56" i="1"/>
  <c r="BG56" i="1"/>
  <c r="BH56" i="1"/>
  <c r="BI56" i="1"/>
  <c r="BJ56" i="1"/>
  <c r="BK56" i="1"/>
  <c r="BL56" i="1"/>
  <c r="BM56" i="1"/>
  <c r="BN56" i="1"/>
  <c r="BO56" i="1"/>
  <c r="BP56" i="1"/>
  <c r="BQ56" i="1"/>
  <c r="BR56" i="1"/>
  <c r="BS56" i="1"/>
  <c r="BA56" i="1"/>
  <c r="M22" i="12" l="1"/>
  <c r="L6" i="11" l="1"/>
  <c r="H5" i="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5" i="11"/>
  <c r="L4" i="11"/>
  <c r="L45" i="10"/>
  <c r="L44" i="10"/>
  <c r="L43" i="10"/>
  <c r="L42" i="10"/>
  <c r="H358" i="1" l="1"/>
  <c r="I358" i="1" s="1"/>
  <c r="H357" i="1"/>
  <c r="I357" i="1" s="1"/>
  <c r="AB357" i="1" l="1"/>
  <c r="Z357" i="1"/>
  <c r="AD358" i="1"/>
  <c r="Z358" i="1"/>
  <c r="AD357" i="1"/>
  <c r="AC357" i="1"/>
  <c r="AB358" i="1"/>
  <c r="AC358" i="1"/>
  <c r="H142" i="1" l="1"/>
  <c r="I142" i="1" s="1"/>
  <c r="H143" i="1"/>
  <c r="I143" i="1" s="1"/>
  <c r="H144" i="1"/>
  <c r="I144" i="1" s="1"/>
  <c r="H145" i="1"/>
  <c r="H146" i="1"/>
  <c r="H147" i="1"/>
  <c r="H148" i="1"/>
  <c r="I148" i="1" s="1"/>
  <c r="H149" i="1"/>
  <c r="I149" i="1" s="1"/>
  <c r="H150" i="1"/>
  <c r="I150" i="1" s="1"/>
  <c r="H151" i="1"/>
  <c r="I151" i="1" s="1"/>
  <c r="H152" i="1"/>
  <c r="I152" i="1" s="1"/>
  <c r="H153" i="1"/>
  <c r="H154" i="1"/>
  <c r="H155" i="1"/>
  <c r="H156" i="1"/>
  <c r="I156" i="1" s="1"/>
  <c r="H157" i="1"/>
  <c r="I157" i="1" s="1"/>
  <c r="H158" i="1"/>
  <c r="I158" i="1" s="1"/>
  <c r="H159" i="1"/>
  <c r="I159" i="1" s="1"/>
  <c r="H160" i="1"/>
  <c r="I160" i="1" s="1"/>
  <c r="H161" i="1"/>
  <c r="I161" i="1" s="1"/>
  <c r="H162" i="1"/>
  <c r="I162" i="1" s="1"/>
  <c r="H163" i="1"/>
  <c r="H164" i="1"/>
  <c r="I164" i="1" s="1"/>
  <c r="H165" i="1"/>
  <c r="I165" i="1" s="1"/>
  <c r="H166" i="1"/>
  <c r="I166" i="1" s="1"/>
  <c r="H167" i="1"/>
  <c r="I167" i="1" s="1"/>
  <c r="H168" i="1"/>
  <c r="I168" i="1" s="1"/>
  <c r="H169" i="1"/>
  <c r="H170" i="1"/>
  <c r="H171" i="1"/>
  <c r="H172" i="1"/>
  <c r="I172" i="1" s="1"/>
  <c r="H173" i="1"/>
  <c r="I173" i="1" s="1"/>
  <c r="H174" i="1"/>
  <c r="I174" i="1" s="1"/>
  <c r="H175" i="1"/>
  <c r="I175" i="1" s="1"/>
  <c r="H176" i="1"/>
  <c r="I176" i="1" s="1"/>
  <c r="H177" i="1"/>
  <c r="H178" i="1"/>
  <c r="H179" i="1"/>
  <c r="H180" i="1"/>
  <c r="I180" i="1" s="1"/>
  <c r="H181" i="1"/>
  <c r="I181" i="1" s="1"/>
  <c r="H182" i="1"/>
  <c r="I182" i="1" s="1"/>
  <c r="H183" i="1"/>
  <c r="I183" i="1" s="1"/>
  <c r="H184" i="1"/>
  <c r="I184" i="1" s="1"/>
  <c r="H185" i="1"/>
  <c r="H186" i="1"/>
  <c r="H187" i="1"/>
  <c r="H188" i="1"/>
  <c r="I188" i="1" s="1"/>
  <c r="H189" i="1"/>
  <c r="I189" i="1" s="1"/>
  <c r="H190" i="1"/>
  <c r="I190" i="1" s="1"/>
  <c r="H191" i="1"/>
  <c r="I191" i="1" s="1"/>
  <c r="H192" i="1"/>
  <c r="I192" i="1" s="1"/>
  <c r="H193" i="1"/>
  <c r="H141" i="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AC171" i="1" l="1"/>
  <c r="I171" i="1"/>
  <c r="AA147" i="1"/>
  <c r="I147" i="1"/>
  <c r="AC193" i="1"/>
  <c r="I193" i="1"/>
  <c r="AA179" i="1"/>
  <c r="I179" i="1"/>
  <c r="AC155" i="1"/>
  <c r="I155" i="1"/>
  <c r="AA178" i="1"/>
  <c r="I178" i="1"/>
  <c r="AC154" i="1"/>
  <c r="I154" i="1"/>
  <c r="AA177" i="1"/>
  <c r="I177" i="1"/>
  <c r="AC169" i="1"/>
  <c r="I169" i="1"/>
  <c r="AA145" i="1"/>
  <c r="I145" i="1"/>
  <c r="AC187" i="1"/>
  <c r="I187" i="1"/>
  <c r="AC163" i="1"/>
  <c r="I163" i="1"/>
  <c r="AA186" i="1"/>
  <c r="I186" i="1"/>
  <c r="AC170" i="1"/>
  <c r="I170" i="1"/>
  <c r="AA146" i="1"/>
  <c r="I146" i="1"/>
  <c r="AA185" i="1"/>
  <c r="I185" i="1"/>
  <c r="AC153" i="1"/>
  <c r="I153" i="1"/>
  <c r="AA154" i="1"/>
  <c r="AA153" i="1"/>
  <c r="Z31" i="1"/>
  <c r="BK31" i="1"/>
  <c r="BL31" i="1"/>
  <c r="BM31" i="1"/>
  <c r="BN31" i="1"/>
  <c r="BD31" i="1"/>
  <c r="BP31" i="1"/>
  <c r="BE31" i="1"/>
  <c r="BQ31" i="1"/>
  <c r="BF31" i="1"/>
  <c r="BR31" i="1"/>
  <c r="BG31" i="1"/>
  <c r="BH31" i="1"/>
  <c r="BI31" i="1"/>
  <c r="BJ31" i="1"/>
  <c r="BO31" i="1"/>
  <c r="BB31" i="1"/>
  <c r="BS31" i="1"/>
  <c r="BA31" i="1"/>
  <c r="BC31" i="1"/>
  <c r="Z19" i="1"/>
  <c r="BD19" i="1"/>
  <c r="BP19" i="1"/>
  <c r="BE19" i="1"/>
  <c r="BQ19" i="1"/>
  <c r="BA19" i="1"/>
  <c r="BF19" i="1"/>
  <c r="BR19" i="1"/>
  <c r="BG19" i="1"/>
  <c r="BS19" i="1"/>
  <c r="BH19" i="1"/>
  <c r="BM19" i="1"/>
  <c r="BI19" i="1"/>
  <c r="BK19" i="1"/>
  <c r="BJ19" i="1"/>
  <c r="BL19" i="1"/>
  <c r="BC19" i="1"/>
  <c r="BB19" i="1"/>
  <c r="BO19" i="1"/>
  <c r="BN19" i="1"/>
  <c r="AB186" i="1"/>
  <c r="Z186" i="1"/>
  <c r="BM186" i="1"/>
  <c r="BD186" i="1"/>
  <c r="BP186" i="1"/>
  <c r="BE186" i="1"/>
  <c r="BS186" i="1"/>
  <c r="BF186" i="1"/>
  <c r="BG186" i="1"/>
  <c r="BH186" i="1"/>
  <c r="BI186" i="1"/>
  <c r="BJ186" i="1"/>
  <c r="BL186" i="1"/>
  <c r="BN186" i="1"/>
  <c r="BO186" i="1"/>
  <c r="BQ186" i="1"/>
  <c r="BR186" i="1"/>
  <c r="BB186" i="1"/>
  <c r="BC186" i="1"/>
  <c r="BK186" i="1"/>
  <c r="BA186" i="1"/>
  <c r="Z174" i="1"/>
  <c r="BM174" i="1"/>
  <c r="BD174" i="1"/>
  <c r="BP174" i="1"/>
  <c r="BF174" i="1"/>
  <c r="BR174" i="1"/>
  <c r="BG174" i="1"/>
  <c r="BS174" i="1"/>
  <c r="BH174" i="1"/>
  <c r="BI174" i="1"/>
  <c r="BJ174" i="1"/>
  <c r="BK174" i="1"/>
  <c r="BL174" i="1"/>
  <c r="BN174" i="1"/>
  <c r="BQ174" i="1"/>
  <c r="BB174" i="1"/>
  <c r="BC174" i="1"/>
  <c r="BE174" i="1"/>
  <c r="BO174" i="1"/>
  <c r="BA174" i="1"/>
  <c r="AB162" i="1"/>
  <c r="Z162" i="1"/>
  <c r="BM162" i="1"/>
  <c r="BD162" i="1"/>
  <c r="BP162" i="1"/>
  <c r="BF162" i="1"/>
  <c r="BR162" i="1"/>
  <c r="BG162" i="1"/>
  <c r="BS162" i="1"/>
  <c r="BH162" i="1"/>
  <c r="BI162" i="1"/>
  <c r="BJ162" i="1"/>
  <c r="BK162" i="1"/>
  <c r="BL162" i="1"/>
  <c r="BN162" i="1"/>
  <c r="BO162" i="1"/>
  <c r="BB162" i="1"/>
  <c r="BC162" i="1"/>
  <c r="BE162" i="1"/>
  <c r="BQ162" i="1"/>
  <c r="BA162" i="1"/>
  <c r="AC150" i="1"/>
  <c r="Z150" i="1"/>
  <c r="BB150" i="1"/>
  <c r="BN150" i="1"/>
  <c r="BE150" i="1"/>
  <c r="BQ150" i="1"/>
  <c r="BF150" i="1"/>
  <c r="BR150" i="1"/>
  <c r="BG150" i="1"/>
  <c r="BS150" i="1"/>
  <c r="BJ150" i="1"/>
  <c r="BM150" i="1"/>
  <c r="BP150" i="1"/>
  <c r="BK150" i="1"/>
  <c r="BL150" i="1"/>
  <c r="BO150" i="1"/>
  <c r="BC150" i="1"/>
  <c r="BD150" i="1"/>
  <c r="BH150" i="1"/>
  <c r="BI150" i="1"/>
  <c r="BA150" i="1"/>
  <c r="Z30" i="1"/>
  <c r="BD30" i="1"/>
  <c r="BP30" i="1"/>
  <c r="BE30" i="1"/>
  <c r="BQ30" i="1"/>
  <c r="BF30" i="1"/>
  <c r="BR30" i="1"/>
  <c r="BG30" i="1"/>
  <c r="BS30" i="1"/>
  <c r="BI30" i="1"/>
  <c r="BJ30" i="1"/>
  <c r="BK30" i="1"/>
  <c r="BB30" i="1"/>
  <c r="BC30" i="1"/>
  <c r="BA30" i="1"/>
  <c r="BH30" i="1"/>
  <c r="BL30" i="1"/>
  <c r="BO30" i="1"/>
  <c r="BM30" i="1"/>
  <c r="BN30" i="1"/>
  <c r="Z18" i="1"/>
  <c r="BJ18" i="1"/>
  <c r="BE18" i="1"/>
  <c r="BK18" i="1"/>
  <c r="BL18" i="1"/>
  <c r="BA18" i="1"/>
  <c r="BG18" i="1"/>
  <c r="BM18" i="1"/>
  <c r="BB18" i="1"/>
  <c r="BN18" i="1"/>
  <c r="BO18" i="1"/>
  <c r="BQ18" i="1"/>
  <c r="BR18" i="1"/>
  <c r="BC18" i="1"/>
  <c r="BF18" i="1"/>
  <c r="BD18" i="1"/>
  <c r="BP18" i="1"/>
  <c r="BS18" i="1"/>
  <c r="BI18" i="1"/>
  <c r="BH18" i="1"/>
  <c r="Z185" i="1"/>
  <c r="BG185" i="1"/>
  <c r="BS185" i="1"/>
  <c r="BJ185" i="1"/>
  <c r="BH185" i="1"/>
  <c r="BI185" i="1"/>
  <c r="BK185" i="1"/>
  <c r="BL185" i="1"/>
  <c r="BM185" i="1"/>
  <c r="BN185" i="1"/>
  <c r="BB185" i="1"/>
  <c r="BP185" i="1"/>
  <c r="BC185" i="1"/>
  <c r="BD185" i="1"/>
  <c r="BE185" i="1"/>
  <c r="BF185" i="1"/>
  <c r="BO185" i="1"/>
  <c r="BQ185" i="1"/>
  <c r="BR185" i="1"/>
  <c r="BA185" i="1"/>
  <c r="Z173" i="1"/>
  <c r="BG173" i="1"/>
  <c r="BS173" i="1"/>
  <c r="BJ173" i="1"/>
  <c r="BL173" i="1"/>
  <c r="BM173" i="1"/>
  <c r="BF173" i="1"/>
  <c r="BH173" i="1"/>
  <c r="BI173" i="1"/>
  <c r="BK173" i="1"/>
  <c r="BN173" i="1"/>
  <c r="BO173" i="1"/>
  <c r="BQ173" i="1"/>
  <c r="BE173" i="1"/>
  <c r="BP173" i="1"/>
  <c r="BR173" i="1"/>
  <c r="BB173" i="1"/>
  <c r="BC173" i="1"/>
  <c r="BD173" i="1"/>
  <c r="BA173" i="1"/>
  <c r="Z161" i="1"/>
  <c r="BH161" i="1"/>
  <c r="BF161" i="1"/>
  <c r="BS161" i="1"/>
  <c r="BJ161" i="1"/>
  <c r="BL161" i="1"/>
  <c r="BM161" i="1"/>
  <c r="BN161" i="1"/>
  <c r="BD161" i="1"/>
  <c r="BE161" i="1"/>
  <c r="BG161" i="1"/>
  <c r="BI161" i="1"/>
  <c r="BK161" i="1"/>
  <c r="BO161" i="1"/>
  <c r="BQ161" i="1"/>
  <c r="BB161" i="1"/>
  <c r="BC161" i="1"/>
  <c r="BP161" i="1"/>
  <c r="BR161" i="1"/>
  <c r="BA161" i="1"/>
  <c r="Z149" i="1"/>
  <c r="BH149" i="1"/>
  <c r="BK149" i="1"/>
  <c r="BL149" i="1"/>
  <c r="BM149" i="1"/>
  <c r="BI149" i="1"/>
  <c r="BO149" i="1"/>
  <c r="BQ149" i="1"/>
  <c r="BB149" i="1"/>
  <c r="BR149" i="1"/>
  <c r="BC149" i="1"/>
  <c r="BS149" i="1"/>
  <c r="BD149" i="1"/>
  <c r="BE149" i="1"/>
  <c r="BF149" i="1"/>
  <c r="BG149" i="1"/>
  <c r="BJ149" i="1"/>
  <c r="BN149" i="1"/>
  <c r="BP149" i="1"/>
  <c r="BA149" i="1"/>
  <c r="Z20" i="1"/>
  <c r="BJ20" i="1"/>
  <c r="BA20" i="1"/>
  <c r="BG20" i="1"/>
  <c r="BK20" i="1"/>
  <c r="BL20" i="1"/>
  <c r="BO20" i="1"/>
  <c r="BM20" i="1"/>
  <c r="BC20" i="1"/>
  <c r="BF20" i="1"/>
  <c r="BB20" i="1"/>
  <c r="BN20" i="1"/>
  <c r="BR20" i="1"/>
  <c r="BD20" i="1"/>
  <c r="BP20" i="1"/>
  <c r="BE20" i="1"/>
  <c r="BS20" i="1"/>
  <c r="BQ20" i="1"/>
  <c r="BH20" i="1"/>
  <c r="BI20" i="1"/>
  <c r="Z41" i="1"/>
  <c r="BI41" i="1"/>
  <c r="BJ41" i="1"/>
  <c r="BK41" i="1"/>
  <c r="BL41" i="1"/>
  <c r="BD41" i="1"/>
  <c r="BP41" i="1"/>
  <c r="BC41" i="1"/>
  <c r="BE41" i="1"/>
  <c r="BF41" i="1"/>
  <c r="BS41" i="1"/>
  <c r="BG41" i="1"/>
  <c r="BH41" i="1"/>
  <c r="BB41" i="1"/>
  <c r="BM41" i="1"/>
  <c r="BA41" i="1"/>
  <c r="BN41" i="1"/>
  <c r="BO41" i="1"/>
  <c r="BR41" i="1"/>
  <c r="BQ41" i="1"/>
  <c r="Z29" i="1"/>
  <c r="BI29" i="1"/>
  <c r="BJ29" i="1"/>
  <c r="BK29" i="1"/>
  <c r="BL29" i="1"/>
  <c r="BN29" i="1"/>
  <c r="BC29" i="1"/>
  <c r="BO29" i="1"/>
  <c r="BD29" i="1"/>
  <c r="BP29" i="1"/>
  <c r="BH29" i="1"/>
  <c r="BM29" i="1"/>
  <c r="BQ29" i="1"/>
  <c r="BR29" i="1"/>
  <c r="BS29" i="1"/>
  <c r="BB29" i="1"/>
  <c r="BF29" i="1"/>
  <c r="BA29" i="1"/>
  <c r="BE29" i="1"/>
  <c r="BG29" i="1"/>
  <c r="Z17" i="1"/>
  <c r="BD17" i="1"/>
  <c r="BP17" i="1"/>
  <c r="BE17" i="1"/>
  <c r="BQ17" i="1"/>
  <c r="BF17" i="1"/>
  <c r="BR17" i="1"/>
  <c r="BG17" i="1"/>
  <c r="BS17" i="1"/>
  <c r="BA17" i="1"/>
  <c r="BH17" i="1"/>
  <c r="BM17" i="1"/>
  <c r="BI17" i="1"/>
  <c r="BJ17" i="1"/>
  <c r="BK17" i="1"/>
  <c r="BL17" i="1"/>
  <c r="BN17" i="1"/>
  <c r="BO17" i="1"/>
  <c r="BB17" i="1"/>
  <c r="BC17" i="1"/>
  <c r="AC184" i="1"/>
  <c r="Z184" i="1"/>
  <c r="BM184" i="1"/>
  <c r="BD184" i="1"/>
  <c r="BP184" i="1"/>
  <c r="BK184" i="1"/>
  <c r="BL184" i="1"/>
  <c r="BN184" i="1"/>
  <c r="BO184" i="1"/>
  <c r="BB184" i="1"/>
  <c r="BQ184" i="1"/>
  <c r="BC184" i="1"/>
  <c r="BR184" i="1"/>
  <c r="BF184" i="1"/>
  <c r="BJ184" i="1"/>
  <c r="BS184" i="1"/>
  <c r="BE184" i="1"/>
  <c r="BG184" i="1"/>
  <c r="BH184" i="1"/>
  <c r="BI184" i="1"/>
  <c r="BA184" i="1"/>
  <c r="AB172" i="1"/>
  <c r="Z172" i="1"/>
  <c r="BM172" i="1"/>
  <c r="BD172" i="1"/>
  <c r="BP172" i="1"/>
  <c r="BF172" i="1"/>
  <c r="BR172" i="1"/>
  <c r="BG172" i="1"/>
  <c r="BS172" i="1"/>
  <c r="BH172" i="1"/>
  <c r="BI172" i="1"/>
  <c r="BJ172" i="1"/>
  <c r="BK172" i="1"/>
  <c r="BL172" i="1"/>
  <c r="BN172" i="1"/>
  <c r="BQ172" i="1"/>
  <c r="BB172" i="1"/>
  <c r="BC172" i="1"/>
  <c r="BE172" i="1"/>
  <c r="BA172" i="1"/>
  <c r="BO172" i="1"/>
  <c r="Z160" i="1"/>
  <c r="BB160" i="1"/>
  <c r="BN160" i="1"/>
  <c r="BK160" i="1"/>
  <c r="BO160" i="1"/>
  <c r="BD160" i="1"/>
  <c r="BQ160" i="1"/>
  <c r="BE160" i="1"/>
  <c r="BR160" i="1"/>
  <c r="BF160" i="1"/>
  <c r="BS160" i="1"/>
  <c r="BC160" i="1"/>
  <c r="BG160" i="1"/>
  <c r="BH160" i="1"/>
  <c r="BI160" i="1"/>
  <c r="BL160" i="1"/>
  <c r="BJ160" i="1"/>
  <c r="BM160" i="1"/>
  <c r="BP160" i="1"/>
  <c r="BA160" i="1"/>
  <c r="AC148" i="1"/>
  <c r="Z148" i="1"/>
  <c r="BB148" i="1"/>
  <c r="BN148" i="1"/>
  <c r="BE148" i="1"/>
  <c r="BQ148" i="1"/>
  <c r="BF148" i="1"/>
  <c r="BR148" i="1"/>
  <c r="BG148" i="1"/>
  <c r="BS148" i="1"/>
  <c r="BJ148" i="1"/>
  <c r="BM148" i="1"/>
  <c r="BP148" i="1"/>
  <c r="BO148" i="1"/>
  <c r="BC148" i="1"/>
  <c r="BD148" i="1"/>
  <c r="BH148" i="1"/>
  <c r="BI148" i="1"/>
  <c r="BK148" i="1"/>
  <c r="BL148" i="1"/>
  <c r="BA148" i="1"/>
  <c r="Z40" i="1"/>
  <c r="BN40" i="1"/>
  <c r="BC40" i="1"/>
  <c r="BO40" i="1"/>
  <c r="BD40" i="1"/>
  <c r="BP40" i="1"/>
  <c r="BE40" i="1"/>
  <c r="BQ40" i="1"/>
  <c r="BI40" i="1"/>
  <c r="BF40" i="1"/>
  <c r="BB40" i="1"/>
  <c r="BG40" i="1"/>
  <c r="BA40" i="1"/>
  <c r="BH40" i="1"/>
  <c r="BM40" i="1"/>
  <c r="BJ40" i="1"/>
  <c r="BK40" i="1"/>
  <c r="BR40" i="1"/>
  <c r="BL40" i="1"/>
  <c r="BS40" i="1"/>
  <c r="Z28" i="1"/>
  <c r="BN28" i="1"/>
  <c r="BC28" i="1"/>
  <c r="BO28" i="1"/>
  <c r="BD28" i="1"/>
  <c r="BP28" i="1"/>
  <c r="BE28" i="1"/>
  <c r="BQ28" i="1"/>
  <c r="BG28" i="1"/>
  <c r="BS28" i="1"/>
  <c r="BH28" i="1"/>
  <c r="BI28" i="1"/>
  <c r="BB28" i="1"/>
  <c r="BF28" i="1"/>
  <c r="BJ28" i="1"/>
  <c r="BK28" i="1"/>
  <c r="BL28" i="1"/>
  <c r="BM28" i="1"/>
  <c r="BA28" i="1"/>
  <c r="BR28" i="1"/>
  <c r="Z16" i="1"/>
  <c r="BJ16" i="1"/>
  <c r="BK16" i="1"/>
  <c r="BQ16" i="1"/>
  <c r="BL16" i="1"/>
  <c r="BM16" i="1"/>
  <c r="BB16" i="1"/>
  <c r="BN16" i="1"/>
  <c r="BA16" i="1"/>
  <c r="BE16" i="1"/>
  <c r="BR16" i="1"/>
  <c r="BC16" i="1"/>
  <c r="BO16" i="1"/>
  <c r="BD16" i="1"/>
  <c r="BP16" i="1"/>
  <c r="BF16" i="1"/>
  <c r="BS16" i="1"/>
  <c r="BG16" i="1"/>
  <c r="BH16" i="1"/>
  <c r="BI16" i="1"/>
  <c r="AC183" i="1"/>
  <c r="Z183" i="1"/>
  <c r="BG183" i="1"/>
  <c r="BS183" i="1"/>
  <c r="BJ183" i="1"/>
  <c r="BO183" i="1"/>
  <c r="BB183" i="1"/>
  <c r="BP183" i="1"/>
  <c r="BC183" i="1"/>
  <c r="BQ183" i="1"/>
  <c r="BD183" i="1"/>
  <c r="BR183" i="1"/>
  <c r="BE183" i="1"/>
  <c r="BF183" i="1"/>
  <c r="BI183" i="1"/>
  <c r="BH183" i="1"/>
  <c r="BK183" i="1"/>
  <c r="BL183" i="1"/>
  <c r="BM183" i="1"/>
  <c r="BN183" i="1"/>
  <c r="BA183" i="1"/>
  <c r="AB171" i="1"/>
  <c r="Z171" i="1"/>
  <c r="BG171" i="1"/>
  <c r="BS171" i="1"/>
  <c r="BJ171" i="1"/>
  <c r="BL171" i="1"/>
  <c r="BM171" i="1"/>
  <c r="BF171" i="1"/>
  <c r="BH171" i="1"/>
  <c r="BI171" i="1"/>
  <c r="BK171" i="1"/>
  <c r="BN171" i="1"/>
  <c r="BO171" i="1"/>
  <c r="BQ171" i="1"/>
  <c r="BC171" i="1"/>
  <c r="BD171" i="1"/>
  <c r="BE171" i="1"/>
  <c r="BP171" i="1"/>
  <c r="BR171" i="1"/>
  <c r="BA171" i="1"/>
  <c r="BB171" i="1"/>
  <c r="Z159" i="1"/>
  <c r="BH159" i="1"/>
  <c r="BC159" i="1"/>
  <c r="BP159" i="1"/>
  <c r="BF159" i="1"/>
  <c r="BS159" i="1"/>
  <c r="BI159" i="1"/>
  <c r="BJ159" i="1"/>
  <c r="BK159" i="1"/>
  <c r="BQ159" i="1"/>
  <c r="BR159" i="1"/>
  <c r="BB159" i="1"/>
  <c r="BD159" i="1"/>
  <c r="BG159" i="1"/>
  <c r="BO159" i="1"/>
  <c r="BE159" i="1"/>
  <c r="BL159" i="1"/>
  <c r="BM159" i="1"/>
  <c r="BN159" i="1"/>
  <c r="BA159" i="1"/>
  <c r="AB147" i="1"/>
  <c r="Z147" i="1"/>
  <c r="BH147" i="1"/>
  <c r="BK147" i="1"/>
  <c r="BL147" i="1"/>
  <c r="BM147" i="1"/>
  <c r="BI147" i="1"/>
  <c r="BO147" i="1"/>
  <c r="BQ147" i="1"/>
  <c r="BB147" i="1"/>
  <c r="BR147" i="1"/>
  <c r="BC147" i="1"/>
  <c r="BS147" i="1"/>
  <c r="BE147" i="1"/>
  <c r="BF147" i="1"/>
  <c r="BG147" i="1"/>
  <c r="BJ147" i="1"/>
  <c r="BN147" i="1"/>
  <c r="BP147" i="1"/>
  <c r="BD147" i="1"/>
  <c r="BA147" i="1"/>
  <c r="AC162" i="1"/>
  <c r="Z175" i="1"/>
  <c r="BG175" i="1"/>
  <c r="BS175" i="1"/>
  <c r="BJ175" i="1"/>
  <c r="BL175" i="1"/>
  <c r="BM175" i="1"/>
  <c r="BF175" i="1"/>
  <c r="BH175" i="1"/>
  <c r="BI175" i="1"/>
  <c r="BK175" i="1"/>
  <c r="BN175" i="1"/>
  <c r="BO175" i="1"/>
  <c r="BQ175" i="1"/>
  <c r="BR175" i="1"/>
  <c r="BB175" i="1"/>
  <c r="BC175" i="1"/>
  <c r="BD175" i="1"/>
  <c r="BE175" i="1"/>
  <c r="BP175" i="1"/>
  <c r="BA175" i="1"/>
  <c r="Z39" i="1"/>
  <c r="BG39" i="1"/>
  <c r="BS39" i="1"/>
  <c r="BH39" i="1"/>
  <c r="BI39" i="1"/>
  <c r="BJ39" i="1"/>
  <c r="BN39" i="1"/>
  <c r="BP39" i="1"/>
  <c r="BQ39" i="1"/>
  <c r="BR39" i="1"/>
  <c r="BB39" i="1"/>
  <c r="BA39" i="1"/>
  <c r="BC39" i="1"/>
  <c r="BD39" i="1"/>
  <c r="BE39" i="1"/>
  <c r="BM39" i="1"/>
  <c r="BF39" i="1"/>
  <c r="BL39" i="1"/>
  <c r="BK39" i="1"/>
  <c r="BO39" i="1"/>
  <c r="Z27" i="1"/>
  <c r="BG27" i="1"/>
  <c r="BS27" i="1"/>
  <c r="BH27" i="1"/>
  <c r="BI27" i="1"/>
  <c r="BJ27" i="1"/>
  <c r="BL27" i="1"/>
  <c r="BM27" i="1"/>
  <c r="BN27" i="1"/>
  <c r="BB27" i="1"/>
  <c r="BP27" i="1"/>
  <c r="BQ27" i="1"/>
  <c r="BR27" i="1"/>
  <c r="BC27" i="1"/>
  <c r="BA27" i="1"/>
  <c r="BD27" i="1"/>
  <c r="BF27" i="1"/>
  <c r="BK27" i="1"/>
  <c r="BE27" i="1"/>
  <c r="BO27" i="1"/>
  <c r="AC182" i="1"/>
  <c r="Z182" i="1"/>
  <c r="BM182" i="1"/>
  <c r="BD182" i="1"/>
  <c r="BP182" i="1"/>
  <c r="BE182" i="1"/>
  <c r="BS182" i="1"/>
  <c r="BF182" i="1"/>
  <c r="BG182" i="1"/>
  <c r="BH182" i="1"/>
  <c r="BI182" i="1"/>
  <c r="BJ182" i="1"/>
  <c r="BL182" i="1"/>
  <c r="BO182" i="1"/>
  <c r="BQ182" i="1"/>
  <c r="BR182" i="1"/>
  <c r="BB182" i="1"/>
  <c r="BC182" i="1"/>
  <c r="BK182" i="1"/>
  <c r="BN182" i="1"/>
  <c r="BA182" i="1"/>
  <c r="AB170" i="1"/>
  <c r="Z170" i="1"/>
  <c r="BM170" i="1"/>
  <c r="BD170" i="1"/>
  <c r="BP170" i="1"/>
  <c r="BF170" i="1"/>
  <c r="BR170" i="1"/>
  <c r="BG170" i="1"/>
  <c r="BS170" i="1"/>
  <c r="BH170" i="1"/>
  <c r="BI170" i="1"/>
  <c r="BJ170" i="1"/>
  <c r="BK170" i="1"/>
  <c r="BL170" i="1"/>
  <c r="BN170" i="1"/>
  <c r="BQ170" i="1"/>
  <c r="BB170" i="1"/>
  <c r="BC170" i="1"/>
  <c r="BE170" i="1"/>
  <c r="BA170" i="1"/>
  <c r="BO170" i="1"/>
  <c r="Z158" i="1"/>
  <c r="BB158" i="1"/>
  <c r="BN158" i="1"/>
  <c r="BH158" i="1"/>
  <c r="BK158" i="1"/>
  <c r="BM158" i="1"/>
  <c r="BO158" i="1"/>
  <c r="BC158" i="1"/>
  <c r="BP158" i="1"/>
  <c r="BL158" i="1"/>
  <c r="BQ158" i="1"/>
  <c r="BR158" i="1"/>
  <c r="BS158" i="1"/>
  <c r="BE158" i="1"/>
  <c r="BD158" i="1"/>
  <c r="BF158" i="1"/>
  <c r="BG158" i="1"/>
  <c r="BI158" i="1"/>
  <c r="BJ158" i="1"/>
  <c r="BA158" i="1"/>
  <c r="Z146" i="1"/>
  <c r="BB146" i="1"/>
  <c r="BN146" i="1"/>
  <c r="BE146" i="1"/>
  <c r="BQ146" i="1"/>
  <c r="BF146" i="1"/>
  <c r="BR146" i="1"/>
  <c r="BG146" i="1"/>
  <c r="BS146" i="1"/>
  <c r="BJ146" i="1"/>
  <c r="BM146" i="1"/>
  <c r="BP146" i="1"/>
  <c r="BC146" i="1"/>
  <c r="BD146" i="1"/>
  <c r="BH146" i="1"/>
  <c r="BI146" i="1"/>
  <c r="BK146" i="1"/>
  <c r="BL146" i="1"/>
  <c r="BO146" i="1"/>
  <c r="BA146" i="1"/>
  <c r="AA171" i="1"/>
  <c r="AC161" i="1"/>
  <c r="Z38" i="1"/>
  <c r="BL38" i="1"/>
  <c r="BM38" i="1"/>
  <c r="BN38" i="1"/>
  <c r="BC38" i="1"/>
  <c r="BO38" i="1"/>
  <c r="BB38" i="1"/>
  <c r="BE38" i="1"/>
  <c r="BG38" i="1"/>
  <c r="BS38" i="1"/>
  <c r="BK38" i="1"/>
  <c r="BP38" i="1"/>
  <c r="BQ38" i="1"/>
  <c r="BA38" i="1"/>
  <c r="BR38" i="1"/>
  <c r="BH38" i="1"/>
  <c r="BI38" i="1"/>
  <c r="BD38" i="1"/>
  <c r="BF38" i="1"/>
  <c r="BJ38" i="1"/>
  <c r="Z26" i="1"/>
  <c r="BR26" i="1"/>
  <c r="BF26" i="1"/>
  <c r="BQ26" i="1"/>
  <c r="BE26" i="1"/>
  <c r="BP26" i="1"/>
  <c r="BD26" i="1"/>
  <c r="BO26" i="1"/>
  <c r="BC26" i="1"/>
  <c r="BK26" i="1"/>
  <c r="BN26" i="1"/>
  <c r="BM26" i="1"/>
  <c r="BL26" i="1"/>
  <c r="BJ26" i="1"/>
  <c r="BI26" i="1"/>
  <c r="BH26" i="1"/>
  <c r="BA26" i="1"/>
  <c r="BG26" i="1"/>
  <c r="BB26" i="1"/>
  <c r="BS26" i="1"/>
  <c r="Z193" i="1"/>
  <c r="BG193" i="1"/>
  <c r="BS193" i="1"/>
  <c r="BJ193" i="1"/>
  <c r="BI193" i="1"/>
  <c r="BK193" i="1"/>
  <c r="BL193" i="1"/>
  <c r="BM193" i="1"/>
  <c r="BN193" i="1"/>
  <c r="BP193" i="1"/>
  <c r="BQ193" i="1"/>
  <c r="BR193" i="1"/>
  <c r="BB193" i="1"/>
  <c r="BC193" i="1"/>
  <c r="BD193" i="1"/>
  <c r="BE193" i="1"/>
  <c r="BH193" i="1"/>
  <c r="BO193" i="1"/>
  <c r="BA193" i="1"/>
  <c r="BF193" i="1"/>
  <c r="Z181" i="1"/>
  <c r="BG181" i="1"/>
  <c r="BS181" i="1"/>
  <c r="BJ181" i="1"/>
  <c r="BL181" i="1"/>
  <c r="BF181" i="1"/>
  <c r="BH181" i="1"/>
  <c r="BI181" i="1"/>
  <c r="BK181" i="1"/>
  <c r="BM181" i="1"/>
  <c r="BN181" i="1"/>
  <c r="BP181" i="1"/>
  <c r="BB181" i="1"/>
  <c r="BC181" i="1"/>
  <c r="BD181" i="1"/>
  <c r="BE181" i="1"/>
  <c r="BO181" i="1"/>
  <c r="BQ181" i="1"/>
  <c r="BR181" i="1"/>
  <c r="BA181" i="1"/>
  <c r="Z169" i="1"/>
  <c r="BG169" i="1"/>
  <c r="BS169" i="1"/>
  <c r="BJ169" i="1"/>
  <c r="BL169" i="1"/>
  <c r="BM169" i="1"/>
  <c r="BB169" i="1"/>
  <c r="BN169" i="1"/>
  <c r="BE169" i="1"/>
  <c r="BF169" i="1"/>
  <c r="BH169" i="1"/>
  <c r="BI169" i="1"/>
  <c r="BK169" i="1"/>
  <c r="BO169" i="1"/>
  <c r="BQ169" i="1"/>
  <c r="BC169" i="1"/>
  <c r="BD169" i="1"/>
  <c r="BP169" i="1"/>
  <c r="BR169" i="1"/>
  <c r="BA169" i="1"/>
  <c r="Z157" i="1"/>
  <c r="BH157" i="1"/>
  <c r="BM157" i="1"/>
  <c r="BC157" i="1"/>
  <c r="BP157" i="1"/>
  <c r="BE157" i="1"/>
  <c r="BR157" i="1"/>
  <c r="BF157" i="1"/>
  <c r="BS157" i="1"/>
  <c r="BG157" i="1"/>
  <c r="BJ157" i="1"/>
  <c r="BK157" i="1"/>
  <c r="BL157" i="1"/>
  <c r="BN157" i="1"/>
  <c r="BO157" i="1"/>
  <c r="BQ157" i="1"/>
  <c r="BB157" i="1"/>
  <c r="BD157" i="1"/>
  <c r="BI157" i="1"/>
  <c r="BA157" i="1"/>
  <c r="AB145" i="1"/>
  <c r="Z145" i="1"/>
  <c r="BH145" i="1"/>
  <c r="BK145" i="1"/>
  <c r="BL145" i="1"/>
  <c r="BM145" i="1"/>
  <c r="BI145" i="1"/>
  <c r="BO145" i="1"/>
  <c r="BQ145" i="1"/>
  <c r="BB145" i="1"/>
  <c r="BR145" i="1"/>
  <c r="BC145" i="1"/>
  <c r="BS145" i="1"/>
  <c r="BG145" i="1"/>
  <c r="BJ145" i="1"/>
  <c r="BN145" i="1"/>
  <c r="BP145" i="1"/>
  <c r="BD145" i="1"/>
  <c r="BE145" i="1"/>
  <c r="BF145" i="1"/>
  <c r="BA145" i="1"/>
  <c r="AA170" i="1"/>
  <c r="Z32" i="1"/>
  <c r="BF32" i="1"/>
  <c r="BR32" i="1"/>
  <c r="BG32" i="1"/>
  <c r="BS32" i="1"/>
  <c r="BH32" i="1"/>
  <c r="BI32" i="1"/>
  <c r="BK32" i="1"/>
  <c r="BL32" i="1"/>
  <c r="BM32" i="1"/>
  <c r="BP32" i="1"/>
  <c r="BQ32" i="1"/>
  <c r="BJ32" i="1"/>
  <c r="BN32" i="1"/>
  <c r="BC32" i="1"/>
  <c r="BD32" i="1"/>
  <c r="BA32" i="1"/>
  <c r="BE32" i="1"/>
  <c r="BO32" i="1"/>
  <c r="BB32" i="1"/>
  <c r="Z37" i="1"/>
  <c r="BE37" i="1"/>
  <c r="BQ37" i="1"/>
  <c r="BF37" i="1"/>
  <c r="BR37" i="1"/>
  <c r="BG37" i="1"/>
  <c r="BS37" i="1"/>
  <c r="BB37" i="1"/>
  <c r="BH37" i="1"/>
  <c r="BJ37" i="1"/>
  <c r="BL37" i="1"/>
  <c r="BD37" i="1"/>
  <c r="BI37" i="1"/>
  <c r="BA37" i="1"/>
  <c r="BK37" i="1"/>
  <c r="BM37" i="1"/>
  <c r="BN37" i="1"/>
  <c r="BO37" i="1"/>
  <c r="BP37" i="1"/>
  <c r="BC37" i="1"/>
  <c r="Z25" i="1"/>
  <c r="BG25" i="1"/>
  <c r="BS25" i="1"/>
  <c r="BC25" i="1"/>
  <c r="BH25" i="1"/>
  <c r="BA25" i="1"/>
  <c r="BI25" i="1"/>
  <c r="BJ25" i="1"/>
  <c r="BN25" i="1"/>
  <c r="BK25" i="1"/>
  <c r="BP25" i="1"/>
  <c r="BL25" i="1"/>
  <c r="BM25" i="1"/>
  <c r="BB25" i="1"/>
  <c r="BD25" i="1"/>
  <c r="BO25" i="1"/>
  <c r="BR25" i="1"/>
  <c r="BE25" i="1"/>
  <c r="BF25" i="1"/>
  <c r="BQ25" i="1"/>
  <c r="AC192" i="1"/>
  <c r="BM192" i="1"/>
  <c r="BD192" i="1"/>
  <c r="BP192" i="1"/>
  <c r="BL192" i="1"/>
  <c r="BN192" i="1"/>
  <c r="BO192" i="1"/>
  <c r="BB192" i="1"/>
  <c r="BQ192" i="1"/>
  <c r="BC192" i="1"/>
  <c r="BR192" i="1"/>
  <c r="BH192" i="1"/>
  <c r="BI192" i="1"/>
  <c r="BJ192" i="1"/>
  <c r="BK192" i="1"/>
  <c r="BS192" i="1"/>
  <c r="Z192" i="1"/>
  <c r="BE192" i="1"/>
  <c r="BF192" i="1"/>
  <c r="BG192" i="1"/>
  <c r="BA192" i="1"/>
  <c r="AC180" i="1"/>
  <c r="Z180" i="1"/>
  <c r="BM180" i="1"/>
  <c r="BD180" i="1"/>
  <c r="BP180" i="1"/>
  <c r="BF180" i="1"/>
  <c r="BR180" i="1"/>
  <c r="BG180" i="1"/>
  <c r="BS180" i="1"/>
  <c r="BH180" i="1"/>
  <c r="BI180" i="1"/>
  <c r="BJ180" i="1"/>
  <c r="BK180" i="1"/>
  <c r="BL180" i="1"/>
  <c r="BN180" i="1"/>
  <c r="BQ180" i="1"/>
  <c r="BO180" i="1"/>
  <c r="BB180" i="1"/>
  <c r="BC180" i="1"/>
  <c r="BE180" i="1"/>
  <c r="BA180" i="1"/>
  <c r="AC168" i="1"/>
  <c r="Z168" i="1"/>
  <c r="BM168" i="1"/>
  <c r="BD168" i="1"/>
  <c r="BP168" i="1"/>
  <c r="BF168" i="1"/>
  <c r="BR168" i="1"/>
  <c r="BG168" i="1"/>
  <c r="BS168" i="1"/>
  <c r="BH168" i="1"/>
  <c r="BB168" i="1"/>
  <c r="BC168" i="1"/>
  <c r="BE168" i="1"/>
  <c r="BI168" i="1"/>
  <c r="BJ168" i="1"/>
  <c r="BK168" i="1"/>
  <c r="BN168" i="1"/>
  <c r="BL168" i="1"/>
  <c r="BO168" i="1"/>
  <c r="BQ168" i="1"/>
  <c r="BA168" i="1"/>
  <c r="AC156" i="1"/>
  <c r="Z156" i="1"/>
  <c r="BB156" i="1"/>
  <c r="BN156" i="1"/>
  <c r="BE156" i="1"/>
  <c r="BR156" i="1"/>
  <c r="BH156" i="1"/>
  <c r="BJ156" i="1"/>
  <c r="BK156" i="1"/>
  <c r="BL156" i="1"/>
  <c r="BD156" i="1"/>
  <c r="BF156" i="1"/>
  <c r="BG156" i="1"/>
  <c r="BI156" i="1"/>
  <c r="BM156" i="1"/>
  <c r="BO156" i="1"/>
  <c r="BQ156" i="1"/>
  <c r="BC156" i="1"/>
  <c r="BP156" i="1"/>
  <c r="BS156" i="1"/>
  <c r="BA156" i="1"/>
  <c r="Z144" i="1"/>
  <c r="BB144" i="1"/>
  <c r="BN144" i="1"/>
  <c r="BE144" i="1"/>
  <c r="BQ144" i="1"/>
  <c r="BF144" i="1"/>
  <c r="BR144" i="1"/>
  <c r="BG144" i="1"/>
  <c r="BS144" i="1"/>
  <c r="BJ144" i="1"/>
  <c r="BM144" i="1"/>
  <c r="BP144" i="1"/>
  <c r="BC144" i="1"/>
  <c r="BD144" i="1"/>
  <c r="BH144" i="1"/>
  <c r="BI144" i="1"/>
  <c r="BK144" i="1"/>
  <c r="BL144" i="1"/>
  <c r="BO144" i="1"/>
  <c r="BA144" i="1"/>
  <c r="AA169" i="1"/>
  <c r="AC186" i="1"/>
  <c r="AB163" i="1"/>
  <c r="Z163" i="1"/>
  <c r="BG163" i="1"/>
  <c r="BS163" i="1"/>
  <c r="BJ163" i="1"/>
  <c r="BL163" i="1"/>
  <c r="BM163" i="1"/>
  <c r="BB163" i="1"/>
  <c r="BN163" i="1"/>
  <c r="BI163" i="1"/>
  <c r="BK163" i="1"/>
  <c r="BO163" i="1"/>
  <c r="BP163" i="1"/>
  <c r="BQ163" i="1"/>
  <c r="BR163" i="1"/>
  <c r="BC163" i="1"/>
  <c r="BD163" i="1"/>
  <c r="BE163" i="1"/>
  <c r="BF163" i="1"/>
  <c r="BH163" i="1"/>
  <c r="BA163" i="1"/>
  <c r="Z36" i="1"/>
  <c r="BJ36" i="1"/>
  <c r="BK36" i="1"/>
  <c r="BB36" i="1"/>
  <c r="BL36" i="1"/>
  <c r="BM36" i="1"/>
  <c r="BC36" i="1"/>
  <c r="BO36" i="1"/>
  <c r="BE36" i="1"/>
  <c r="BQ36" i="1"/>
  <c r="BD36" i="1"/>
  <c r="BF36" i="1"/>
  <c r="BS36" i="1"/>
  <c r="BG36" i="1"/>
  <c r="BH36" i="1"/>
  <c r="BI36" i="1"/>
  <c r="BN36" i="1"/>
  <c r="BR36" i="1"/>
  <c r="BP36" i="1"/>
  <c r="BA36" i="1"/>
  <c r="Z24" i="1"/>
  <c r="BM24" i="1"/>
  <c r="BB24" i="1"/>
  <c r="BN24" i="1"/>
  <c r="BC24" i="1"/>
  <c r="BO24" i="1"/>
  <c r="BA24" i="1"/>
  <c r="BD24" i="1"/>
  <c r="BP24" i="1"/>
  <c r="BE24" i="1"/>
  <c r="BQ24" i="1"/>
  <c r="BH24" i="1"/>
  <c r="BI24" i="1"/>
  <c r="BJ24" i="1"/>
  <c r="BF24" i="1"/>
  <c r="BR24" i="1"/>
  <c r="BG24" i="1"/>
  <c r="BS24" i="1"/>
  <c r="BL24" i="1"/>
  <c r="BK24" i="1"/>
  <c r="AC191" i="1"/>
  <c r="Z191" i="1"/>
  <c r="BG191" i="1"/>
  <c r="BS191" i="1"/>
  <c r="BJ191" i="1"/>
  <c r="BB191" i="1"/>
  <c r="BP191" i="1"/>
  <c r="BC191" i="1"/>
  <c r="BQ191" i="1"/>
  <c r="BD191" i="1"/>
  <c r="BR191" i="1"/>
  <c r="BE191" i="1"/>
  <c r="BF191" i="1"/>
  <c r="BH191" i="1"/>
  <c r="BI191" i="1"/>
  <c r="BK191" i="1"/>
  <c r="BL191" i="1"/>
  <c r="BM191" i="1"/>
  <c r="BN191" i="1"/>
  <c r="BO191" i="1"/>
  <c r="BA191" i="1"/>
  <c r="AB179" i="1"/>
  <c r="Z179" i="1"/>
  <c r="BG179" i="1"/>
  <c r="BS179" i="1"/>
  <c r="BJ179" i="1"/>
  <c r="BL179" i="1"/>
  <c r="BM179" i="1"/>
  <c r="BF179" i="1"/>
  <c r="BH179" i="1"/>
  <c r="BI179" i="1"/>
  <c r="BK179" i="1"/>
  <c r="BN179" i="1"/>
  <c r="BO179" i="1"/>
  <c r="BQ179" i="1"/>
  <c r="BB179" i="1"/>
  <c r="BC179" i="1"/>
  <c r="BD179" i="1"/>
  <c r="BE179" i="1"/>
  <c r="BP179" i="1"/>
  <c r="BR179" i="1"/>
  <c r="BA179" i="1"/>
  <c r="AC167" i="1"/>
  <c r="Z167" i="1"/>
  <c r="BG167" i="1"/>
  <c r="BS167" i="1"/>
  <c r="BJ167" i="1"/>
  <c r="BL167" i="1"/>
  <c r="BM167" i="1"/>
  <c r="BB167" i="1"/>
  <c r="BN167" i="1"/>
  <c r="BC167" i="1"/>
  <c r="BD167" i="1"/>
  <c r="BE167" i="1"/>
  <c r="BF167" i="1"/>
  <c r="BH167" i="1"/>
  <c r="BK167" i="1"/>
  <c r="BI167" i="1"/>
  <c r="BO167" i="1"/>
  <c r="BP167" i="1"/>
  <c r="BQ167" i="1"/>
  <c r="BR167" i="1"/>
  <c r="BA167" i="1"/>
  <c r="AB155" i="1"/>
  <c r="BH155" i="1"/>
  <c r="Z155" i="1"/>
  <c r="BJ155" i="1"/>
  <c r="BM155" i="1"/>
  <c r="BB155" i="1"/>
  <c r="BO155" i="1"/>
  <c r="BC155" i="1"/>
  <c r="BP155" i="1"/>
  <c r="BD155" i="1"/>
  <c r="BQ155" i="1"/>
  <c r="BE155" i="1"/>
  <c r="BF155" i="1"/>
  <c r="BG155" i="1"/>
  <c r="BI155" i="1"/>
  <c r="BL155" i="1"/>
  <c r="BK155" i="1"/>
  <c r="BN155" i="1"/>
  <c r="BR155" i="1"/>
  <c r="BS155" i="1"/>
  <c r="BA155" i="1"/>
  <c r="Z143" i="1"/>
  <c r="BF143" i="1"/>
  <c r="BR143" i="1"/>
  <c r="BG143" i="1"/>
  <c r="BJ143" i="1"/>
  <c r="BK143" i="1"/>
  <c r="BL143" i="1"/>
  <c r="BH143" i="1"/>
  <c r="BN143" i="1"/>
  <c r="BP143" i="1"/>
  <c r="BQ143" i="1"/>
  <c r="BS143" i="1"/>
  <c r="BM143" i="1"/>
  <c r="BO143" i="1"/>
  <c r="BB143" i="1"/>
  <c r="BD143" i="1"/>
  <c r="BE143" i="1"/>
  <c r="BI143" i="1"/>
  <c r="BC143" i="1"/>
  <c r="BA143" i="1"/>
  <c r="AA163" i="1"/>
  <c r="AC185" i="1"/>
  <c r="AB187" i="1"/>
  <c r="Z187" i="1"/>
  <c r="BG187" i="1"/>
  <c r="BS187" i="1"/>
  <c r="BJ187" i="1"/>
  <c r="BO187" i="1"/>
  <c r="BB187" i="1"/>
  <c r="BP187" i="1"/>
  <c r="BC187" i="1"/>
  <c r="BQ187" i="1"/>
  <c r="BD187" i="1"/>
  <c r="BR187" i="1"/>
  <c r="BE187" i="1"/>
  <c r="BF187" i="1"/>
  <c r="BH187" i="1"/>
  <c r="BI187" i="1"/>
  <c r="BK187" i="1"/>
  <c r="BL187" i="1"/>
  <c r="BM187" i="1"/>
  <c r="BN187" i="1"/>
  <c r="BA187" i="1"/>
  <c r="Z35" i="1"/>
  <c r="BC35" i="1"/>
  <c r="BO35" i="1"/>
  <c r="BB35" i="1"/>
  <c r="BD35" i="1"/>
  <c r="BP35" i="1"/>
  <c r="BE35" i="1"/>
  <c r="BQ35" i="1"/>
  <c r="BF35" i="1"/>
  <c r="BR35" i="1"/>
  <c r="BH35" i="1"/>
  <c r="BJ35" i="1"/>
  <c r="BN35" i="1"/>
  <c r="BS35" i="1"/>
  <c r="BK35" i="1"/>
  <c r="BG35" i="1"/>
  <c r="BI35" i="1"/>
  <c r="BL35" i="1"/>
  <c r="BM35" i="1"/>
  <c r="BA35" i="1"/>
  <c r="Z23" i="1"/>
  <c r="BG23" i="1"/>
  <c r="BS23" i="1"/>
  <c r="BH23" i="1"/>
  <c r="BI23" i="1"/>
  <c r="BB23" i="1"/>
  <c r="BJ23" i="1"/>
  <c r="BA23" i="1"/>
  <c r="BD23" i="1"/>
  <c r="BK23" i="1"/>
  <c r="BC23" i="1"/>
  <c r="BL23" i="1"/>
  <c r="BM23" i="1"/>
  <c r="BO23" i="1"/>
  <c r="BP23" i="1"/>
  <c r="BN23" i="1"/>
  <c r="BQ23" i="1"/>
  <c r="BR23" i="1"/>
  <c r="BF23" i="1"/>
  <c r="BE23" i="1"/>
  <c r="AC190" i="1"/>
  <c r="BM190" i="1"/>
  <c r="BD190" i="1"/>
  <c r="BP190" i="1"/>
  <c r="BF190" i="1"/>
  <c r="BG190" i="1"/>
  <c r="BH190" i="1"/>
  <c r="BI190" i="1"/>
  <c r="BJ190" i="1"/>
  <c r="BR190" i="1"/>
  <c r="BS190" i="1"/>
  <c r="Z190" i="1"/>
  <c r="BB190" i="1"/>
  <c r="BC190" i="1"/>
  <c r="BE190" i="1"/>
  <c r="BK190" i="1"/>
  <c r="BN190" i="1"/>
  <c r="BO190" i="1"/>
  <c r="BQ190" i="1"/>
  <c r="BL190" i="1"/>
  <c r="BA190" i="1"/>
  <c r="AB178" i="1"/>
  <c r="Z178" i="1"/>
  <c r="BM178" i="1"/>
  <c r="BD178" i="1"/>
  <c r="BP178" i="1"/>
  <c r="BF178" i="1"/>
  <c r="BR178" i="1"/>
  <c r="BG178" i="1"/>
  <c r="BS178" i="1"/>
  <c r="BH178" i="1"/>
  <c r="BI178" i="1"/>
  <c r="BJ178" i="1"/>
  <c r="BK178" i="1"/>
  <c r="BL178" i="1"/>
  <c r="BN178" i="1"/>
  <c r="BQ178" i="1"/>
  <c r="BC178" i="1"/>
  <c r="BE178" i="1"/>
  <c r="BO178" i="1"/>
  <c r="BB178" i="1"/>
  <c r="BA178" i="1"/>
  <c r="Z166" i="1"/>
  <c r="BM166" i="1"/>
  <c r="BD166" i="1"/>
  <c r="BP166" i="1"/>
  <c r="BF166" i="1"/>
  <c r="BR166" i="1"/>
  <c r="BG166" i="1"/>
  <c r="BS166" i="1"/>
  <c r="BH166" i="1"/>
  <c r="BQ166" i="1"/>
  <c r="BB166" i="1"/>
  <c r="BC166" i="1"/>
  <c r="BE166" i="1"/>
  <c r="BJ166" i="1"/>
  <c r="BI166" i="1"/>
  <c r="BK166" i="1"/>
  <c r="BL166" i="1"/>
  <c r="BN166" i="1"/>
  <c r="BO166" i="1"/>
  <c r="BA166" i="1"/>
  <c r="AB154" i="1"/>
  <c r="BB154" i="1"/>
  <c r="BN154" i="1"/>
  <c r="BO154" i="1"/>
  <c r="BE154" i="1"/>
  <c r="BR154" i="1"/>
  <c r="BG154" i="1"/>
  <c r="BH154" i="1"/>
  <c r="BI154" i="1"/>
  <c r="BQ154" i="1"/>
  <c r="BS154" i="1"/>
  <c r="BC154" i="1"/>
  <c r="BD154" i="1"/>
  <c r="BJ154" i="1"/>
  <c r="BF154" i="1"/>
  <c r="BK154" i="1"/>
  <c r="BL154" i="1"/>
  <c r="Z154" i="1"/>
  <c r="BM154" i="1"/>
  <c r="BP154" i="1"/>
  <c r="BA154" i="1"/>
  <c r="BL142" i="1"/>
  <c r="BK142" i="1"/>
  <c r="BB142" i="1"/>
  <c r="BO142" i="1"/>
  <c r="BC142" i="1"/>
  <c r="BP142" i="1"/>
  <c r="BD142" i="1"/>
  <c r="BQ142" i="1"/>
  <c r="BG142" i="1"/>
  <c r="BJ142" i="1"/>
  <c r="BN142" i="1"/>
  <c r="BR142" i="1"/>
  <c r="BS142" i="1"/>
  <c r="BE142" i="1"/>
  <c r="BF142" i="1"/>
  <c r="BH142" i="1"/>
  <c r="BI142" i="1"/>
  <c r="BM142" i="1"/>
  <c r="Z142" i="1"/>
  <c r="BA142" i="1"/>
  <c r="AA162" i="1"/>
  <c r="AC179" i="1"/>
  <c r="AC147" i="1"/>
  <c r="Z34" i="1"/>
  <c r="BH34" i="1"/>
  <c r="BI34" i="1"/>
  <c r="BJ34" i="1"/>
  <c r="BK34" i="1"/>
  <c r="BM34" i="1"/>
  <c r="BC34" i="1"/>
  <c r="BO34" i="1"/>
  <c r="BG34" i="1"/>
  <c r="BL34" i="1"/>
  <c r="BB34" i="1"/>
  <c r="BE34" i="1"/>
  <c r="BN34" i="1"/>
  <c r="BP34" i="1"/>
  <c r="BQ34" i="1"/>
  <c r="BR34" i="1"/>
  <c r="BD34" i="1"/>
  <c r="BA34" i="1"/>
  <c r="BS34" i="1"/>
  <c r="BF34" i="1"/>
  <c r="Z22" i="1"/>
  <c r="BJ22" i="1"/>
  <c r="BC22" i="1"/>
  <c r="BK22" i="1"/>
  <c r="BF22" i="1"/>
  <c r="BL22" i="1"/>
  <c r="BM22" i="1"/>
  <c r="BE22" i="1"/>
  <c r="BB22" i="1"/>
  <c r="BN22" i="1"/>
  <c r="BQ22" i="1"/>
  <c r="BR22" i="1"/>
  <c r="BO22" i="1"/>
  <c r="BD22" i="1"/>
  <c r="BP22" i="1"/>
  <c r="BG22" i="1"/>
  <c r="BS22" i="1"/>
  <c r="BH22" i="1"/>
  <c r="BI22" i="1"/>
  <c r="BA22" i="1"/>
  <c r="Z189" i="1"/>
  <c r="BG189" i="1"/>
  <c r="BS189" i="1"/>
  <c r="BJ189" i="1"/>
  <c r="BI189" i="1"/>
  <c r="BK189" i="1"/>
  <c r="BL189" i="1"/>
  <c r="BM189" i="1"/>
  <c r="BN189" i="1"/>
  <c r="BO189" i="1"/>
  <c r="BP189" i="1"/>
  <c r="BQ189" i="1"/>
  <c r="BR189" i="1"/>
  <c r="BB189" i="1"/>
  <c r="BC189" i="1"/>
  <c r="BD189" i="1"/>
  <c r="BA189" i="1"/>
  <c r="BE189" i="1"/>
  <c r="BH189" i="1"/>
  <c r="BF189" i="1"/>
  <c r="Z177" i="1"/>
  <c r="BG177" i="1"/>
  <c r="BS177" i="1"/>
  <c r="BJ177" i="1"/>
  <c r="BL177" i="1"/>
  <c r="BM177" i="1"/>
  <c r="BF177" i="1"/>
  <c r="BH177" i="1"/>
  <c r="BI177" i="1"/>
  <c r="BK177" i="1"/>
  <c r="BN177" i="1"/>
  <c r="BO177" i="1"/>
  <c r="BQ177" i="1"/>
  <c r="BB177" i="1"/>
  <c r="BC177" i="1"/>
  <c r="BD177" i="1"/>
  <c r="BE177" i="1"/>
  <c r="BR177" i="1"/>
  <c r="BA177" i="1"/>
  <c r="BP177" i="1"/>
  <c r="Z165" i="1"/>
  <c r="BG165" i="1"/>
  <c r="BS165" i="1"/>
  <c r="BJ165" i="1"/>
  <c r="BL165" i="1"/>
  <c r="BM165" i="1"/>
  <c r="BB165" i="1"/>
  <c r="BN165" i="1"/>
  <c r="BP165" i="1"/>
  <c r="BQ165" i="1"/>
  <c r="BR165" i="1"/>
  <c r="BC165" i="1"/>
  <c r="BD165" i="1"/>
  <c r="BF165" i="1"/>
  <c r="BK165" i="1"/>
  <c r="BO165" i="1"/>
  <c r="BE165" i="1"/>
  <c r="BH165" i="1"/>
  <c r="BI165" i="1"/>
  <c r="BA165" i="1"/>
  <c r="Z153" i="1"/>
  <c r="BH153" i="1"/>
  <c r="BF153" i="1"/>
  <c r="BS153" i="1"/>
  <c r="BJ153" i="1"/>
  <c r="BL153" i="1"/>
  <c r="BM153" i="1"/>
  <c r="BN153" i="1"/>
  <c r="BO153" i="1"/>
  <c r="BP153" i="1"/>
  <c r="BQ153" i="1"/>
  <c r="BR153" i="1"/>
  <c r="BB153" i="1"/>
  <c r="BC153" i="1"/>
  <c r="BD153" i="1"/>
  <c r="BE153" i="1"/>
  <c r="BI153" i="1"/>
  <c r="BK153" i="1"/>
  <c r="BA153" i="1"/>
  <c r="BG153" i="1"/>
  <c r="AA193" i="1"/>
  <c r="AA161" i="1"/>
  <c r="AC178" i="1"/>
  <c r="AC146" i="1"/>
  <c r="AB151" i="1"/>
  <c r="Z151" i="1"/>
  <c r="BH151" i="1"/>
  <c r="BK151" i="1"/>
  <c r="BL151" i="1"/>
  <c r="BM151" i="1"/>
  <c r="BI151" i="1"/>
  <c r="BO151" i="1"/>
  <c r="BQ151" i="1"/>
  <c r="BB151" i="1"/>
  <c r="BR151" i="1"/>
  <c r="BC151" i="1"/>
  <c r="BS151" i="1"/>
  <c r="BD151" i="1"/>
  <c r="BE151" i="1"/>
  <c r="BF151" i="1"/>
  <c r="BG151" i="1"/>
  <c r="BJ151" i="1"/>
  <c r="BN151" i="1"/>
  <c r="BP151" i="1"/>
  <c r="BA151" i="1"/>
  <c r="Z33" i="1"/>
  <c r="BM33" i="1"/>
  <c r="BN33" i="1"/>
  <c r="BC33" i="1"/>
  <c r="BO33" i="1"/>
  <c r="BD33" i="1"/>
  <c r="BP33" i="1"/>
  <c r="BF33" i="1"/>
  <c r="BR33" i="1"/>
  <c r="BG33" i="1"/>
  <c r="BH33" i="1"/>
  <c r="BB33" i="1"/>
  <c r="BE33" i="1"/>
  <c r="BI33" i="1"/>
  <c r="BJ33" i="1"/>
  <c r="BK33" i="1"/>
  <c r="BL33" i="1"/>
  <c r="BQ33" i="1"/>
  <c r="BA33" i="1"/>
  <c r="BS33" i="1"/>
  <c r="Z21" i="1"/>
  <c r="BD21" i="1"/>
  <c r="BP21" i="1"/>
  <c r="BE21" i="1"/>
  <c r="BQ21" i="1"/>
  <c r="BI21" i="1"/>
  <c r="BF21" i="1"/>
  <c r="BR21" i="1"/>
  <c r="BK21" i="1"/>
  <c r="BG21" i="1"/>
  <c r="BS21" i="1"/>
  <c r="BH21" i="1"/>
  <c r="BM21" i="1"/>
  <c r="BJ21" i="1"/>
  <c r="BL21" i="1"/>
  <c r="BN21" i="1"/>
  <c r="BO21" i="1"/>
  <c r="BA21" i="1"/>
  <c r="BC21" i="1"/>
  <c r="BB21" i="1"/>
  <c r="AC188" i="1"/>
  <c r="Z188" i="1"/>
  <c r="BM188" i="1"/>
  <c r="BD188" i="1"/>
  <c r="BP188" i="1"/>
  <c r="BL188" i="1"/>
  <c r="BN188" i="1"/>
  <c r="BO188" i="1"/>
  <c r="BB188" i="1"/>
  <c r="BQ188" i="1"/>
  <c r="BC188" i="1"/>
  <c r="BR188" i="1"/>
  <c r="BG188" i="1"/>
  <c r="BH188" i="1"/>
  <c r="BI188" i="1"/>
  <c r="BJ188" i="1"/>
  <c r="BK188" i="1"/>
  <c r="BS188" i="1"/>
  <c r="BE188" i="1"/>
  <c r="BF188" i="1"/>
  <c r="BA188" i="1"/>
  <c r="Z176" i="1"/>
  <c r="BM176" i="1"/>
  <c r="BD176" i="1"/>
  <c r="BP176" i="1"/>
  <c r="BF176" i="1"/>
  <c r="BR176" i="1"/>
  <c r="BG176" i="1"/>
  <c r="BS176" i="1"/>
  <c r="BH176" i="1"/>
  <c r="BI176" i="1"/>
  <c r="BJ176" i="1"/>
  <c r="BK176" i="1"/>
  <c r="BL176" i="1"/>
  <c r="BN176" i="1"/>
  <c r="BQ176" i="1"/>
  <c r="BB176" i="1"/>
  <c r="BC176" i="1"/>
  <c r="BE176" i="1"/>
  <c r="BO176" i="1"/>
  <c r="BA176" i="1"/>
  <c r="AC164" i="1"/>
  <c r="Z164" i="1"/>
  <c r="BM164" i="1"/>
  <c r="BD164" i="1"/>
  <c r="BP164" i="1"/>
  <c r="BF164" i="1"/>
  <c r="BR164" i="1"/>
  <c r="BG164" i="1"/>
  <c r="BS164" i="1"/>
  <c r="BH164" i="1"/>
  <c r="BL164" i="1"/>
  <c r="BN164" i="1"/>
  <c r="BO164" i="1"/>
  <c r="BQ164" i="1"/>
  <c r="BC164" i="1"/>
  <c r="BB164" i="1"/>
  <c r="BE164" i="1"/>
  <c r="BI164" i="1"/>
  <c r="BJ164" i="1"/>
  <c r="BA164" i="1"/>
  <c r="BK164" i="1"/>
  <c r="Z152" i="1"/>
  <c r="BB152" i="1"/>
  <c r="BN152" i="1"/>
  <c r="BE152" i="1"/>
  <c r="BF152" i="1"/>
  <c r="BR152" i="1"/>
  <c r="BG152" i="1"/>
  <c r="BJ152" i="1"/>
  <c r="BM152" i="1"/>
  <c r="BP152" i="1"/>
  <c r="BQ152" i="1"/>
  <c r="BS152" i="1"/>
  <c r="BH152" i="1"/>
  <c r="BI152" i="1"/>
  <c r="BK152" i="1"/>
  <c r="BL152" i="1"/>
  <c r="BO152" i="1"/>
  <c r="BC152" i="1"/>
  <c r="BD152" i="1"/>
  <c r="BA152" i="1"/>
  <c r="AA187" i="1"/>
  <c r="AA155" i="1"/>
  <c r="AC177" i="1"/>
  <c r="AC145" i="1"/>
  <c r="AA188" i="1"/>
  <c r="AA180" i="1"/>
  <c r="AA172" i="1"/>
  <c r="AA164" i="1"/>
  <c r="AA156" i="1"/>
  <c r="AA148" i="1"/>
  <c r="AB192" i="1"/>
  <c r="AB184" i="1"/>
  <c r="AB176" i="1"/>
  <c r="AB168" i="1"/>
  <c r="AB160" i="1"/>
  <c r="AB152" i="1"/>
  <c r="AB144" i="1"/>
  <c r="AC172" i="1"/>
  <c r="AB143" i="1"/>
  <c r="AB167" i="1"/>
  <c r="AB190" i="1"/>
  <c r="AB182" i="1"/>
  <c r="AB174" i="1"/>
  <c r="AB166" i="1"/>
  <c r="AB158" i="1"/>
  <c r="AB150" i="1"/>
  <c r="AB142" i="1"/>
  <c r="AB175" i="1"/>
  <c r="AB189" i="1"/>
  <c r="AB181" i="1"/>
  <c r="AB173" i="1"/>
  <c r="AB165" i="1"/>
  <c r="AB157" i="1"/>
  <c r="AB149" i="1"/>
  <c r="AA192" i="1"/>
  <c r="AA184" i="1"/>
  <c r="AA176" i="1"/>
  <c r="AA168" i="1"/>
  <c r="AA160" i="1"/>
  <c r="AA152" i="1"/>
  <c r="AA144" i="1"/>
  <c r="AB188" i="1"/>
  <c r="AB180" i="1"/>
  <c r="AB164" i="1"/>
  <c r="AB156" i="1"/>
  <c r="AB148" i="1"/>
  <c r="AC176" i="1"/>
  <c r="AC160" i="1"/>
  <c r="AC152" i="1"/>
  <c r="AC144" i="1"/>
  <c r="AB191" i="1"/>
  <c r="AB183" i="1"/>
  <c r="AB159" i="1"/>
  <c r="AA191" i="1"/>
  <c r="AA183" i="1"/>
  <c r="AA175" i="1"/>
  <c r="AA167" i="1"/>
  <c r="AA159" i="1"/>
  <c r="AA151" i="1"/>
  <c r="AA143" i="1"/>
  <c r="AC175" i="1"/>
  <c r="AC159" i="1"/>
  <c r="AC151" i="1"/>
  <c r="AC143" i="1"/>
  <c r="AA190" i="1"/>
  <c r="AA182" i="1"/>
  <c r="AA174" i="1"/>
  <c r="AA166" i="1"/>
  <c r="AA158" i="1"/>
  <c r="AA150" i="1"/>
  <c r="AA142" i="1"/>
  <c r="AB146" i="1"/>
  <c r="AC174" i="1"/>
  <c r="AC166" i="1"/>
  <c r="AC158" i="1"/>
  <c r="AC142" i="1"/>
  <c r="AA189" i="1"/>
  <c r="AA181" i="1"/>
  <c r="AA173" i="1"/>
  <c r="AA165" i="1"/>
  <c r="AA157" i="1"/>
  <c r="AA149" i="1"/>
  <c r="AB193" i="1"/>
  <c r="AB185" i="1"/>
  <c r="AB177" i="1"/>
  <c r="AB169" i="1"/>
  <c r="AB161" i="1"/>
  <c r="AB153" i="1"/>
  <c r="AC189" i="1"/>
  <c r="AC181" i="1"/>
  <c r="AC173" i="1"/>
  <c r="AC165" i="1"/>
  <c r="AC157" i="1"/>
  <c r="AC149" i="1"/>
  <c r="I141" i="1"/>
  <c r="AB312" i="1"/>
  <c r="H312" i="1"/>
  <c r="I312" i="1" s="1"/>
  <c r="H311" i="1"/>
  <c r="I311" i="1" s="1"/>
  <c r="H310" i="1"/>
  <c r="I310" i="1" s="1"/>
  <c r="H309" i="1"/>
  <c r="I309" i="1" s="1"/>
  <c r="H308" i="1"/>
  <c r="I308" i="1" s="1"/>
  <c r="H307" i="1"/>
  <c r="I307" i="1" s="1"/>
  <c r="H306" i="1"/>
  <c r="I306" i="1" s="1"/>
  <c r="H305" i="1"/>
  <c r="I305" i="1" s="1"/>
  <c r="H304" i="1"/>
  <c r="H303" i="1"/>
  <c r="I303" i="1" s="1"/>
  <c r="H302" i="1"/>
  <c r="I302" i="1" s="1"/>
  <c r="H301" i="1"/>
  <c r="I301" i="1" s="1"/>
  <c r="H300" i="1"/>
  <c r="I300" i="1" s="1"/>
  <c r="H299" i="1"/>
  <c r="H298" i="1"/>
  <c r="I298" i="1" s="1"/>
  <c r="H297" i="1"/>
  <c r="I297" i="1" s="1"/>
  <c r="H296" i="1"/>
  <c r="I296" i="1" s="1"/>
  <c r="H295" i="1"/>
  <c r="I295" i="1" s="1"/>
  <c r="H294" i="1"/>
  <c r="I294" i="1" s="1"/>
  <c r="H293" i="1"/>
  <c r="I293" i="1" s="1"/>
  <c r="H292" i="1"/>
  <c r="I292" i="1" s="1"/>
  <c r="AA299" i="1" l="1"/>
  <c r="I299" i="1"/>
  <c r="AB304" i="1"/>
  <c r="I304" i="1"/>
  <c r="AC306" i="1"/>
  <c r="Z306" i="1"/>
  <c r="BF306" i="1"/>
  <c r="BR306" i="1"/>
  <c r="BG306" i="1"/>
  <c r="BS306" i="1"/>
  <c r="BH306" i="1"/>
  <c r="BI306" i="1"/>
  <c r="BK306" i="1"/>
  <c r="BL306" i="1"/>
  <c r="BM306" i="1"/>
  <c r="BE306" i="1"/>
  <c r="BJ306" i="1"/>
  <c r="BN306" i="1"/>
  <c r="BC306" i="1"/>
  <c r="BO306" i="1"/>
  <c r="BP306" i="1"/>
  <c r="BQ306" i="1"/>
  <c r="BA306" i="1"/>
  <c r="BB306" i="1"/>
  <c r="BD306" i="1"/>
  <c r="AC297" i="1"/>
  <c r="Z297" i="1"/>
  <c r="BL297" i="1"/>
  <c r="BM297" i="1"/>
  <c r="BB297" i="1"/>
  <c r="BN297" i="1"/>
  <c r="BC297" i="1"/>
  <c r="BO297" i="1"/>
  <c r="BE297" i="1"/>
  <c r="BQ297" i="1"/>
  <c r="BF297" i="1"/>
  <c r="BR297" i="1"/>
  <c r="BG297" i="1"/>
  <c r="BS297" i="1"/>
  <c r="BD297" i="1"/>
  <c r="BH297" i="1"/>
  <c r="BI297" i="1"/>
  <c r="BJ297" i="1"/>
  <c r="BK297" i="1"/>
  <c r="BP297" i="1"/>
  <c r="BA297" i="1"/>
  <c r="AA298" i="1"/>
  <c r="Z298" i="1"/>
  <c r="BF298" i="1"/>
  <c r="BR298" i="1"/>
  <c r="BG298" i="1"/>
  <c r="BS298" i="1"/>
  <c r="BH298" i="1"/>
  <c r="BI298" i="1"/>
  <c r="BK298" i="1"/>
  <c r="BL298" i="1"/>
  <c r="BM298" i="1"/>
  <c r="BE298" i="1"/>
  <c r="BJ298" i="1"/>
  <c r="BN298" i="1"/>
  <c r="BO298" i="1"/>
  <c r="BP298" i="1"/>
  <c r="BQ298" i="1"/>
  <c r="BB298" i="1"/>
  <c r="BC298" i="1"/>
  <c r="BD298" i="1"/>
  <c r="BA298" i="1"/>
  <c r="AA307" i="1"/>
  <c r="Z307" i="1"/>
  <c r="BL307" i="1"/>
  <c r="BM307" i="1"/>
  <c r="BB307" i="1"/>
  <c r="BN307" i="1"/>
  <c r="BC307" i="1"/>
  <c r="BO307" i="1"/>
  <c r="BE307" i="1"/>
  <c r="BQ307" i="1"/>
  <c r="BF307" i="1"/>
  <c r="BR307" i="1"/>
  <c r="BG307" i="1"/>
  <c r="BS307" i="1"/>
  <c r="BJ307" i="1"/>
  <c r="BK307" i="1"/>
  <c r="BA307" i="1"/>
  <c r="BD307" i="1"/>
  <c r="BH307" i="1"/>
  <c r="BI307" i="1"/>
  <c r="BP307" i="1"/>
  <c r="AC299" i="1"/>
  <c r="Z299" i="1"/>
  <c r="BL299" i="1"/>
  <c r="BM299" i="1"/>
  <c r="BB299" i="1"/>
  <c r="BN299" i="1"/>
  <c r="BC299" i="1"/>
  <c r="BO299" i="1"/>
  <c r="BE299" i="1"/>
  <c r="BQ299" i="1"/>
  <c r="BF299" i="1"/>
  <c r="BR299" i="1"/>
  <c r="BG299" i="1"/>
  <c r="BS299" i="1"/>
  <c r="BA299" i="1"/>
  <c r="BJ299" i="1"/>
  <c r="BK299" i="1"/>
  <c r="BD299" i="1"/>
  <c r="BH299" i="1"/>
  <c r="BI299" i="1"/>
  <c r="BP299" i="1"/>
  <c r="AB307" i="1"/>
  <c r="AA296" i="1"/>
  <c r="Z296" i="1"/>
  <c r="BF296" i="1"/>
  <c r="BR296" i="1"/>
  <c r="BG296" i="1"/>
  <c r="BS296" i="1"/>
  <c r="BH296" i="1"/>
  <c r="BI296" i="1"/>
  <c r="BA296" i="1"/>
  <c r="BK296" i="1"/>
  <c r="BL296" i="1"/>
  <c r="BM296" i="1"/>
  <c r="BO296" i="1"/>
  <c r="BP296" i="1"/>
  <c r="BQ296" i="1"/>
  <c r="BJ296" i="1"/>
  <c r="BB296" i="1"/>
  <c r="BC296" i="1"/>
  <c r="BE296" i="1"/>
  <c r="BD296" i="1"/>
  <c r="BN296" i="1"/>
  <c r="AC308" i="1"/>
  <c r="Z308" i="1"/>
  <c r="BF308" i="1"/>
  <c r="BR308" i="1"/>
  <c r="BG308" i="1"/>
  <c r="BS308" i="1"/>
  <c r="BH308" i="1"/>
  <c r="BI308" i="1"/>
  <c r="BK308" i="1"/>
  <c r="BL308" i="1"/>
  <c r="BM308" i="1"/>
  <c r="BB308" i="1"/>
  <c r="BC308" i="1"/>
  <c r="BD308" i="1"/>
  <c r="BE308" i="1"/>
  <c r="BJ308" i="1"/>
  <c r="BN308" i="1"/>
  <c r="BO308" i="1"/>
  <c r="BA308" i="1"/>
  <c r="BP308" i="1"/>
  <c r="BQ308" i="1"/>
  <c r="AA300" i="1"/>
  <c r="Z300" i="1"/>
  <c r="BF300" i="1"/>
  <c r="BR300" i="1"/>
  <c r="BG300" i="1"/>
  <c r="BS300" i="1"/>
  <c r="BH300" i="1"/>
  <c r="BI300" i="1"/>
  <c r="BK300" i="1"/>
  <c r="BL300" i="1"/>
  <c r="BM300" i="1"/>
  <c r="BB300" i="1"/>
  <c r="BC300" i="1"/>
  <c r="BD300" i="1"/>
  <c r="BA300" i="1"/>
  <c r="BE300" i="1"/>
  <c r="BJ300" i="1"/>
  <c r="BN300" i="1"/>
  <c r="BO300" i="1"/>
  <c r="BP300" i="1"/>
  <c r="BQ300" i="1"/>
  <c r="AA309" i="1"/>
  <c r="Z309" i="1"/>
  <c r="BL309" i="1"/>
  <c r="BM309" i="1"/>
  <c r="BB309" i="1"/>
  <c r="BN309" i="1"/>
  <c r="BC309" i="1"/>
  <c r="BO309" i="1"/>
  <c r="BE309" i="1"/>
  <c r="BQ309" i="1"/>
  <c r="BF309" i="1"/>
  <c r="BR309" i="1"/>
  <c r="BG309" i="1"/>
  <c r="BS309" i="1"/>
  <c r="BJ309" i="1"/>
  <c r="BK309" i="1"/>
  <c r="BP309" i="1"/>
  <c r="BD309" i="1"/>
  <c r="BH309" i="1"/>
  <c r="BA309" i="1"/>
  <c r="BI309" i="1"/>
  <c r="AA292" i="1"/>
  <c r="Z292" i="1"/>
  <c r="AC301" i="1"/>
  <c r="Z301" i="1"/>
  <c r="BL301" i="1"/>
  <c r="BM301" i="1"/>
  <c r="BB301" i="1"/>
  <c r="BN301" i="1"/>
  <c r="BC301" i="1"/>
  <c r="BO301" i="1"/>
  <c r="BE301" i="1"/>
  <c r="BQ301" i="1"/>
  <c r="BF301" i="1"/>
  <c r="BR301" i="1"/>
  <c r="BG301" i="1"/>
  <c r="BS301" i="1"/>
  <c r="BJ301" i="1"/>
  <c r="BK301" i="1"/>
  <c r="BP301" i="1"/>
  <c r="BA301" i="1"/>
  <c r="BH301" i="1"/>
  <c r="BD301" i="1"/>
  <c r="BI301" i="1"/>
  <c r="AC310" i="1"/>
  <c r="Z310" i="1"/>
  <c r="BF310" i="1"/>
  <c r="BR310" i="1"/>
  <c r="BG310" i="1"/>
  <c r="BS310" i="1"/>
  <c r="BH310" i="1"/>
  <c r="BI310" i="1"/>
  <c r="BK310" i="1"/>
  <c r="BL310" i="1"/>
  <c r="BM310" i="1"/>
  <c r="BB310" i="1"/>
  <c r="BC310" i="1"/>
  <c r="BD310" i="1"/>
  <c r="BP310" i="1"/>
  <c r="BE310" i="1"/>
  <c r="BJ310" i="1"/>
  <c r="BO310" i="1"/>
  <c r="BN310" i="1"/>
  <c r="BA310" i="1"/>
  <c r="BQ310" i="1"/>
  <c r="AB292" i="1"/>
  <c r="AA302" i="1"/>
  <c r="Z302" i="1"/>
  <c r="BF302" i="1"/>
  <c r="BR302" i="1"/>
  <c r="BG302" i="1"/>
  <c r="BS302" i="1"/>
  <c r="BH302" i="1"/>
  <c r="BI302" i="1"/>
  <c r="BK302" i="1"/>
  <c r="BL302" i="1"/>
  <c r="BM302" i="1"/>
  <c r="BB302" i="1"/>
  <c r="BC302" i="1"/>
  <c r="BA302" i="1"/>
  <c r="BD302" i="1"/>
  <c r="BP302" i="1"/>
  <c r="BE302" i="1"/>
  <c r="BJ302" i="1"/>
  <c r="BO302" i="1"/>
  <c r="BN302" i="1"/>
  <c r="BQ302" i="1"/>
  <c r="AC293" i="1"/>
  <c r="Z293" i="1"/>
  <c r="BL293" i="1"/>
  <c r="BM293" i="1"/>
  <c r="BB293" i="1"/>
  <c r="BN293" i="1"/>
  <c r="BC293" i="1"/>
  <c r="BO293" i="1"/>
  <c r="BE293" i="1"/>
  <c r="BQ293" i="1"/>
  <c r="BF293" i="1"/>
  <c r="BR293" i="1"/>
  <c r="BG293" i="1"/>
  <c r="BS293" i="1"/>
  <c r="BJ293" i="1"/>
  <c r="BK293" i="1"/>
  <c r="BP293" i="1"/>
  <c r="BA293" i="1"/>
  <c r="BD293" i="1"/>
  <c r="BH293" i="1"/>
  <c r="BI293" i="1"/>
  <c r="AC303" i="1"/>
  <c r="Z303" i="1"/>
  <c r="BL303" i="1"/>
  <c r="BM303" i="1"/>
  <c r="BB303" i="1"/>
  <c r="BN303" i="1"/>
  <c r="BC303" i="1"/>
  <c r="BO303" i="1"/>
  <c r="BE303" i="1"/>
  <c r="BQ303" i="1"/>
  <c r="BF303" i="1"/>
  <c r="BR303" i="1"/>
  <c r="BG303" i="1"/>
  <c r="BS303" i="1"/>
  <c r="BD303" i="1"/>
  <c r="BH303" i="1"/>
  <c r="BI303" i="1"/>
  <c r="BJ303" i="1"/>
  <c r="BK303" i="1"/>
  <c r="BP303" i="1"/>
  <c r="BA303" i="1"/>
  <c r="AA311" i="1"/>
  <c r="Z311" i="1"/>
  <c r="BL311" i="1"/>
  <c r="BM311" i="1"/>
  <c r="BB311" i="1"/>
  <c r="BN311" i="1"/>
  <c r="BC311" i="1"/>
  <c r="BO311" i="1"/>
  <c r="BE311" i="1"/>
  <c r="BQ311" i="1"/>
  <c r="BF311" i="1"/>
  <c r="BR311" i="1"/>
  <c r="BG311" i="1"/>
  <c r="BS311" i="1"/>
  <c r="BD311" i="1"/>
  <c r="BH311" i="1"/>
  <c r="BA311" i="1"/>
  <c r="BI311" i="1"/>
  <c r="BJ311" i="1"/>
  <c r="BK311" i="1"/>
  <c r="BP311" i="1"/>
  <c r="AA294" i="1"/>
  <c r="Z294" i="1"/>
  <c r="BF294" i="1"/>
  <c r="BR294" i="1"/>
  <c r="BG294" i="1"/>
  <c r="BS294" i="1"/>
  <c r="BH294" i="1"/>
  <c r="BI294" i="1"/>
  <c r="BK294" i="1"/>
  <c r="BL294" i="1"/>
  <c r="BM294" i="1"/>
  <c r="BB294" i="1"/>
  <c r="BC294" i="1"/>
  <c r="BO294" i="1"/>
  <c r="BD294" i="1"/>
  <c r="BE294" i="1"/>
  <c r="BJ294" i="1"/>
  <c r="BA294" i="1"/>
  <c r="BP294" i="1"/>
  <c r="BN294" i="1"/>
  <c r="BQ294" i="1"/>
  <c r="AC304" i="1"/>
  <c r="Z304" i="1"/>
  <c r="BF304" i="1"/>
  <c r="BR304" i="1"/>
  <c r="BG304" i="1"/>
  <c r="BS304" i="1"/>
  <c r="BH304" i="1"/>
  <c r="BI304" i="1"/>
  <c r="BK304" i="1"/>
  <c r="BL304" i="1"/>
  <c r="BM304" i="1"/>
  <c r="BO304" i="1"/>
  <c r="BP304" i="1"/>
  <c r="BQ304" i="1"/>
  <c r="BE304" i="1"/>
  <c r="BB304" i="1"/>
  <c r="BA304" i="1"/>
  <c r="BC304" i="1"/>
  <c r="BD304" i="1"/>
  <c r="BJ304" i="1"/>
  <c r="BN304" i="1"/>
  <c r="AB311" i="1"/>
  <c r="AC295" i="1"/>
  <c r="Z295" i="1"/>
  <c r="BL295" i="1"/>
  <c r="BM295" i="1"/>
  <c r="BB295" i="1"/>
  <c r="BN295" i="1"/>
  <c r="BC295" i="1"/>
  <c r="BO295" i="1"/>
  <c r="BE295" i="1"/>
  <c r="BQ295" i="1"/>
  <c r="BF295" i="1"/>
  <c r="BR295" i="1"/>
  <c r="BG295" i="1"/>
  <c r="BS295" i="1"/>
  <c r="BD295" i="1"/>
  <c r="BH295" i="1"/>
  <c r="BI295" i="1"/>
  <c r="BJ295" i="1"/>
  <c r="BK295" i="1"/>
  <c r="BP295" i="1"/>
  <c r="BA295" i="1"/>
  <c r="AC312" i="1"/>
  <c r="Z312" i="1"/>
  <c r="BF312" i="1"/>
  <c r="BR312" i="1"/>
  <c r="BG312" i="1"/>
  <c r="BS312" i="1"/>
  <c r="BH312" i="1"/>
  <c r="BI312" i="1"/>
  <c r="BK312" i="1"/>
  <c r="BL312" i="1"/>
  <c r="BM312" i="1"/>
  <c r="BO312" i="1"/>
  <c r="BP312" i="1"/>
  <c r="BQ312" i="1"/>
  <c r="BA312" i="1"/>
  <c r="BE312" i="1"/>
  <c r="BB312" i="1"/>
  <c r="BC312" i="1"/>
  <c r="BJ312" i="1"/>
  <c r="BD312" i="1"/>
  <c r="BN312" i="1"/>
  <c r="Z141" i="1"/>
  <c r="AA295" i="1"/>
  <c r="AA305" i="1"/>
  <c r="Z305" i="1"/>
  <c r="BL305" i="1"/>
  <c r="BM305" i="1"/>
  <c r="BB305" i="1"/>
  <c r="BN305" i="1"/>
  <c r="BC305" i="1"/>
  <c r="BO305" i="1"/>
  <c r="BE305" i="1"/>
  <c r="BQ305" i="1"/>
  <c r="BF305" i="1"/>
  <c r="BR305" i="1"/>
  <c r="BG305" i="1"/>
  <c r="BS305" i="1"/>
  <c r="BD305" i="1"/>
  <c r="BH305" i="1"/>
  <c r="BI305" i="1"/>
  <c r="BJ305" i="1"/>
  <c r="BK305" i="1"/>
  <c r="BA305" i="1"/>
  <c r="BP305" i="1"/>
  <c r="AB302" i="1"/>
  <c r="AB309" i="1"/>
  <c r="AB296" i="1"/>
  <c r="AA293" i="1"/>
  <c r="AA308" i="1"/>
  <c r="AB310" i="1"/>
  <c r="AB305" i="1"/>
  <c r="AA303" i="1"/>
  <c r="AA310" i="1"/>
  <c r="AA306" i="1"/>
  <c r="AB308" i="1"/>
  <c r="AB300" i="1"/>
  <c r="AB294" i="1"/>
  <c r="AB298" i="1"/>
  <c r="AA301" i="1"/>
  <c r="AA304" i="1"/>
  <c r="AB306" i="1"/>
  <c r="AA297" i="1"/>
  <c r="AB293" i="1"/>
  <c r="AB295" i="1"/>
  <c r="AB297" i="1"/>
  <c r="AB299" i="1"/>
  <c r="AB301" i="1"/>
  <c r="AB303" i="1"/>
  <c r="AC305" i="1"/>
  <c r="AC307" i="1"/>
  <c r="AC309" i="1"/>
  <c r="AC311" i="1"/>
  <c r="AA312" i="1"/>
  <c r="AC292" i="1"/>
  <c r="AC294" i="1"/>
  <c r="AC296" i="1"/>
  <c r="AC298" i="1"/>
  <c r="AC300" i="1"/>
  <c r="AC302" i="1"/>
  <c r="AD408" i="1" l="1"/>
  <c r="AD406" i="1"/>
  <c r="AD405" i="1"/>
  <c r="H350" i="1"/>
  <c r="I350" i="1" s="1"/>
  <c r="H351" i="1"/>
  <c r="I351" i="1" s="1"/>
  <c r="H352" i="1"/>
  <c r="I352" i="1" s="1"/>
  <c r="H15" i="1"/>
  <c r="I15" i="1" s="1"/>
  <c r="Z350" i="1" l="1"/>
  <c r="BL350" i="1"/>
  <c r="BM350" i="1"/>
  <c r="BB350" i="1"/>
  <c r="BN350" i="1"/>
  <c r="BC350" i="1"/>
  <c r="BO350" i="1"/>
  <c r="BE350" i="1"/>
  <c r="BQ350" i="1"/>
  <c r="BF350" i="1"/>
  <c r="BR350" i="1"/>
  <c r="BG350" i="1"/>
  <c r="BS350" i="1"/>
  <c r="BA350" i="1"/>
  <c r="BD350" i="1"/>
  <c r="BH350" i="1"/>
  <c r="BJ350" i="1"/>
  <c r="BK350" i="1"/>
  <c r="BI350" i="1"/>
  <c r="BP350" i="1"/>
  <c r="Z351" i="1"/>
  <c r="BF351" i="1"/>
  <c r="BR351" i="1"/>
  <c r="BG351" i="1"/>
  <c r="BS351" i="1"/>
  <c r="BH351" i="1"/>
  <c r="BI351" i="1"/>
  <c r="BK351" i="1"/>
  <c r="BL351" i="1"/>
  <c r="BM351" i="1"/>
  <c r="BB351" i="1"/>
  <c r="BC351" i="1"/>
  <c r="BD351" i="1"/>
  <c r="BA351" i="1"/>
  <c r="BE351" i="1"/>
  <c r="BJ351" i="1"/>
  <c r="BN351" i="1"/>
  <c r="BO351" i="1"/>
  <c r="BP351" i="1"/>
  <c r="BQ351" i="1"/>
  <c r="Z352" i="1"/>
  <c r="BL352" i="1"/>
  <c r="BM352" i="1"/>
  <c r="BB352" i="1"/>
  <c r="BN352" i="1"/>
  <c r="BC352" i="1"/>
  <c r="BO352" i="1"/>
  <c r="BE352" i="1"/>
  <c r="BQ352" i="1"/>
  <c r="BF352" i="1"/>
  <c r="BR352" i="1"/>
  <c r="BG352" i="1"/>
  <c r="BS352" i="1"/>
  <c r="BJ352" i="1"/>
  <c r="BK352" i="1"/>
  <c r="BP352" i="1"/>
  <c r="BA352" i="1"/>
  <c r="BD352" i="1"/>
  <c r="BH352" i="1"/>
  <c r="BI352" i="1"/>
  <c r="Z15" i="1"/>
  <c r="BH15" i="1"/>
  <c r="BO15" i="1"/>
  <c r="BI15" i="1"/>
  <c r="BM15" i="1"/>
  <c r="BC15" i="1"/>
  <c r="BQ15" i="1"/>
  <c r="BJ15" i="1"/>
  <c r="BK15" i="1"/>
  <c r="BA15" i="1"/>
  <c r="BL15" i="1"/>
  <c r="BD15" i="1"/>
  <c r="BE15" i="1"/>
  <c r="BB15" i="1"/>
  <c r="BN15" i="1"/>
  <c r="BP15" i="1"/>
  <c r="BF15" i="1"/>
  <c r="BR15" i="1"/>
  <c r="BG15" i="1"/>
  <c r="BS15" i="1"/>
  <c r="AD407" i="1"/>
  <c r="H355" i="1"/>
  <c r="I355" i="1" s="1"/>
  <c r="AC355" i="1" l="1"/>
  <c r="Z355" i="1"/>
  <c r="BL355" i="1"/>
  <c r="BM355" i="1"/>
  <c r="BB355" i="1"/>
  <c r="BN355" i="1"/>
  <c r="BC355" i="1"/>
  <c r="BO355" i="1"/>
  <c r="BE355" i="1"/>
  <c r="BQ355" i="1"/>
  <c r="BF355" i="1"/>
  <c r="BR355" i="1"/>
  <c r="BG355" i="1"/>
  <c r="BS355" i="1"/>
  <c r="BD355" i="1"/>
  <c r="BH355" i="1"/>
  <c r="BI355" i="1"/>
  <c r="BJ355" i="1"/>
  <c r="BK355" i="1"/>
  <c r="BP355" i="1"/>
  <c r="BA355" i="1"/>
  <c r="AB355" i="1"/>
  <c r="AA355" i="1"/>
  <c r="Z14" i="1" l="1"/>
  <c r="I14" i="1"/>
  <c r="H354" i="1"/>
  <c r="I354" i="1" s="1"/>
  <c r="H315" i="1"/>
  <c r="I315" i="1" s="1"/>
  <c r="H316" i="1"/>
  <c r="I316" i="1" s="1"/>
  <c r="H317" i="1"/>
  <c r="I317" i="1" s="1"/>
  <c r="H318" i="1"/>
  <c r="I318" i="1" s="1"/>
  <c r="H319" i="1"/>
  <c r="I319" i="1" s="1"/>
  <c r="H320" i="1"/>
  <c r="I320"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AA314" i="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90" i="1"/>
  <c r="I290"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92" i="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67" i="1"/>
  <c r="H44" i="1"/>
  <c r="I44" i="1" s="1"/>
  <c r="H45" i="1"/>
  <c r="I45" i="1" s="1"/>
  <c r="H46" i="1"/>
  <c r="I46" i="1" s="1"/>
  <c r="H47" i="1"/>
  <c r="I47" i="1" s="1"/>
  <c r="H48" i="1"/>
  <c r="I48" i="1" s="1"/>
  <c r="H49" i="1"/>
  <c r="I49" i="1" s="1"/>
  <c r="H50" i="1"/>
  <c r="I50" i="1" s="1"/>
  <c r="H51" i="1"/>
  <c r="I51" i="1" s="1"/>
  <c r="H52" i="1"/>
  <c r="I52" i="1" s="1"/>
  <c r="H53" i="1"/>
  <c r="I53" i="1" s="1"/>
  <c r="H54" i="1"/>
  <c r="I54" i="1" s="1"/>
  <c r="H55" i="1"/>
  <c r="I55" i="1" s="1"/>
  <c r="H57" i="1"/>
  <c r="I57" i="1" s="1"/>
  <c r="H58" i="1"/>
  <c r="I58" i="1" s="1"/>
  <c r="H59" i="1"/>
  <c r="I59" i="1" s="1"/>
  <c r="H60" i="1"/>
  <c r="I60" i="1" s="1"/>
  <c r="H61" i="1"/>
  <c r="I61" i="1" s="1"/>
  <c r="H62" i="1"/>
  <c r="I62" i="1" s="1"/>
  <c r="H63" i="1"/>
  <c r="I63" i="1" s="1"/>
  <c r="H64" i="1"/>
  <c r="I64" i="1" s="1"/>
  <c r="H65" i="1"/>
  <c r="I65" i="1" s="1"/>
  <c r="H43" i="1"/>
  <c r="AA21" i="1"/>
  <c r="H195" i="1"/>
  <c r="Z195" i="1" l="1"/>
  <c r="I195" i="1"/>
  <c r="Z92" i="1"/>
  <c r="I92" i="1"/>
  <c r="Z43" i="1"/>
  <c r="I43" i="1"/>
  <c r="Z67" i="1"/>
  <c r="I67" i="1"/>
  <c r="Z279" i="1"/>
  <c r="BJ279" i="1"/>
  <c r="BK279" i="1"/>
  <c r="BL279" i="1"/>
  <c r="BM279" i="1"/>
  <c r="BB279" i="1"/>
  <c r="BN279" i="1"/>
  <c r="BC279" i="1"/>
  <c r="BO279" i="1"/>
  <c r="BD279" i="1"/>
  <c r="BP279" i="1"/>
  <c r="BE279" i="1"/>
  <c r="BQ279" i="1"/>
  <c r="BG279" i="1"/>
  <c r="BH279" i="1"/>
  <c r="BI279" i="1"/>
  <c r="BR279" i="1"/>
  <c r="BS279" i="1"/>
  <c r="BF279" i="1"/>
  <c r="BA279" i="1"/>
  <c r="BF76" i="1"/>
  <c r="BR76" i="1"/>
  <c r="BI76" i="1"/>
  <c r="BK76" i="1"/>
  <c r="BM76" i="1"/>
  <c r="Z76" i="1"/>
  <c r="BJ76" i="1"/>
  <c r="BL76" i="1"/>
  <c r="BN76" i="1"/>
  <c r="BO76" i="1"/>
  <c r="BB76" i="1"/>
  <c r="BG76" i="1"/>
  <c r="BH76" i="1"/>
  <c r="BP76" i="1"/>
  <c r="BC76" i="1"/>
  <c r="BQ76" i="1"/>
  <c r="BS76" i="1"/>
  <c r="BE76" i="1"/>
  <c r="BD76" i="1"/>
  <c r="BA76" i="1"/>
  <c r="BI117" i="1"/>
  <c r="BE117" i="1"/>
  <c r="BR117" i="1"/>
  <c r="BF117" i="1"/>
  <c r="BS117" i="1"/>
  <c r="BG117" i="1"/>
  <c r="BH117" i="1"/>
  <c r="Z117" i="1"/>
  <c r="BK117" i="1"/>
  <c r="BN117" i="1"/>
  <c r="BO117" i="1"/>
  <c r="BP117" i="1"/>
  <c r="BQ117" i="1"/>
  <c r="BB117" i="1"/>
  <c r="BC117" i="1"/>
  <c r="BD117" i="1"/>
  <c r="BM117" i="1"/>
  <c r="BJ117" i="1"/>
  <c r="BL117" i="1"/>
  <c r="BA117" i="1"/>
  <c r="Z105" i="1"/>
  <c r="BI105" i="1"/>
  <c r="BM105" i="1"/>
  <c r="BB105" i="1"/>
  <c r="BN105" i="1"/>
  <c r="BH105" i="1"/>
  <c r="BJ105" i="1"/>
  <c r="BK105" i="1"/>
  <c r="BL105" i="1"/>
  <c r="BO105" i="1"/>
  <c r="BC105" i="1"/>
  <c r="BD105" i="1"/>
  <c r="BE105" i="1"/>
  <c r="BF105" i="1"/>
  <c r="BQ105" i="1"/>
  <c r="BS105" i="1"/>
  <c r="BG105" i="1"/>
  <c r="BP105" i="1"/>
  <c r="BR105" i="1"/>
  <c r="BA105" i="1"/>
  <c r="BG93" i="1"/>
  <c r="BS93" i="1"/>
  <c r="BH93" i="1"/>
  <c r="Z93" i="1"/>
  <c r="BI93" i="1"/>
  <c r="BB93" i="1"/>
  <c r="BQ93" i="1"/>
  <c r="BF93" i="1"/>
  <c r="BJ93" i="1"/>
  <c r="BC93" i="1"/>
  <c r="BD93" i="1"/>
  <c r="BE93" i="1"/>
  <c r="BK93" i="1"/>
  <c r="BP93" i="1"/>
  <c r="BN93" i="1"/>
  <c r="BR93" i="1"/>
  <c r="BL93" i="1"/>
  <c r="BM93" i="1"/>
  <c r="BO93" i="1"/>
  <c r="BA93" i="1"/>
  <c r="Z128" i="1"/>
  <c r="BK128" i="1"/>
  <c r="BL128" i="1"/>
  <c r="BM128" i="1"/>
  <c r="BB128" i="1"/>
  <c r="BN128" i="1"/>
  <c r="BD128" i="1"/>
  <c r="BG128" i="1"/>
  <c r="BH128" i="1"/>
  <c r="BI128" i="1"/>
  <c r="BJ128" i="1"/>
  <c r="BE128" i="1"/>
  <c r="BF128" i="1"/>
  <c r="BO128" i="1"/>
  <c r="BS128" i="1"/>
  <c r="BC128" i="1"/>
  <c r="BP128" i="1"/>
  <c r="BQ128" i="1"/>
  <c r="BR128" i="1"/>
  <c r="BA128" i="1"/>
  <c r="Z221" i="1"/>
  <c r="BD221" i="1"/>
  <c r="BP221" i="1"/>
  <c r="BE221" i="1"/>
  <c r="BQ221" i="1"/>
  <c r="BF221" i="1"/>
  <c r="BR221" i="1"/>
  <c r="BG221" i="1"/>
  <c r="BS221" i="1"/>
  <c r="BH221" i="1"/>
  <c r="BI221" i="1"/>
  <c r="BJ221" i="1"/>
  <c r="BK221" i="1"/>
  <c r="BB221" i="1"/>
  <c r="BC221" i="1"/>
  <c r="BL221" i="1"/>
  <c r="BM221" i="1"/>
  <c r="BN221" i="1"/>
  <c r="BO221" i="1"/>
  <c r="BA221" i="1"/>
  <c r="Z209" i="1"/>
  <c r="BG209" i="1"/>
  <c r="BS209" i="1"/>
  <c r="BK209" i="1"/>
  <c r="BL209" i="1"/>
  <c r="BJ209" i="1"/>
  <c r="BM209" i="1"/>
  <c r="BN209" i="1"/>
  <c r="BO209" i="1"/>
  <c r="BP209" i="1"/>
  <c r="BB209" i="1"/>
  <c r="BQ209" i="1"/>
  <c r="BC209" i="1"/>
  <c r="BR209" i="1"/>
  <c r="BD209" i="1"/>
  <c r="BE209" i="1"/>
  <c r="BF209" i="1"/>
  <c r="BH209" i="1"/>
  <c r="BI209" i="1"/>
  <c r="BA209" i="1"/>
  <c r="Z197" i="1"/>
  <c r="BG197" i="1"/>
  <c r="BS197" i="1"/>
  <c r="BJ197" i="1"/>
  <c r="BB197" i="1"/>
  <c r="BP197" i="1"/>
  <c r="BC197" i="1"/>
  <c r="BQ197" i="1"/>
  <c r="BD197" i="1"/>
  <c r="BR197" i="1"/>
  <c r="BE197" i="1"/>
  <c r="BF197" i="1"/>
  <c r="BH197" i="1"/>
  <c r="BI197" i="1"/>
  <c r="BK197" i="1"/>
  <c r="BL197" i="1"/>
  <c r="BM197" i="1"/>
  <c r="BN197" i="1"/>
  <c r="BO197" i="1"/>
  <c r="BA197" i="1"/>
  <c r="Z230" i="1"/>
  <c r="BJ230" i="1"/>
  <c r="BK230" i="1"/>
  <c r="BL230" i="1"/>
  <c r="BM230" i="1"/>
  <c r="BB230" i="1"/>
  <c r="BN230" i="1"/>
  <c r="BC230" i="1"/>
  <c r="BO230" i="1"/>
  <c r="BD230" i="1"/>
  <c r="BP230" i="1"/>
  <c r="BE230" i="1"/>
  <c r="BQ230" i="1"/>
  <c r="BS230" i="1"/>
  <c r="BF230" i="1"/>
  <c r="BG230" i="1"/>
  <c r="BH230" i="1"/>
  <c r="BI230" i="1"/>
  <c r="BR230" i="1"/>
  <c r="BA230" i="1"/>
  <c r="Z243" i="1"/>
  <c r="BD243" i="1"/>
  <c r="BP243" i="1"/>
  <c r="BE243" i="1"/>
  <c r="BQ243" i="1"/>
  <c r="BF243" i="1"/>
  <c r="BR243" i="1"/>
  <c r="BG243" i="1"/>
  <c r="BS243" i="1"/>
  <c r="BB243" i="1"/>
  <c r="BC243" i="1"/>
  <c r="BH243" i="1"/>
  <c r="BI243" i="1"/>
  <c r="BJ243" i="1"/>
  <c r="BK243" i="1"/>
  <c r="BL243" i="1"/>
  <c r="BM243" i="1"/>
  <c r="BA243" i="1"/>
  <c r="BN243" i="1"/>
  <c r="BO243" i="1"/>
  <c r="Z278" i="1"/>
  <c r="BD278" i="1"/>
  <c r="BP278" i="1"/>
  <c r="BE278" i="1"/>
  <c r="BQ278" i="1"/>
  <c r="BF278" i="1"/>
  <c r="BR278" i="1"/>
  <c r="BG278" i="1"/>
  <c r="BS278" i="1"/>
  <c r="BH278" i="1"/>
  <c r="BI278" i="1"/>
  <c r="BJ278" i="1"/>
  <c r="BK278" i="1"/>
  <c r="BB278" i="1"/>
  <c r="BC278" i="1"/>
  <c r="BL278" i="1"/>
  <c r="BN278" i="1"/>
  <c r="BO278" i="1"/>
  <c r="BA278" i="1"/>
  <c r="BM278" i="1"/>
  <c r="Z266" i="1"/>
  <c r="BD266" i="1"/>
  <c r="BP266" i="1"/>
  <c r="BE266" i="1"/>
  <c r="BQ266" i="1"/>
  <c r="BF266" i="1"/>
  <c r="BR266" i="1"/>
  <c r="BG266" i="1"/>
  <c r="BS266" i="1"/>
  <c r="BH266" i="1"/>
  <c r="BI266" i="1"/>
  <c r="BJ266" i="1"/>
  <c r="BK266" i="1"/>
  <c r="BB266" i="1"/>
  <c r="BC266" i="1"/>
  <c r="BL266" i="1"/>
  <c r="BN266" i="1"/>
  <c r="BO266" i="1"/>
  <c r="BA266" i="1"/>
  <c r="BM266" i="1"/>
  <c r="Z347" i="1"/>
  <c r="BL347" i="1"/>
  <c r="BM347" i="1"/>
  <c r="BB347" i="1"/>
  <c r="BN347" i="1"/>
  <c r="BC347" i="1"/>
  <c r="BO347" i="1"/>
  <c r="BE347" i="1"/>
  <c r="BQ347" i="1"/>
  <c r="BF347" i="1"/>
  <c r="BR347" i="1"/>
  <c r="BG347" i="1"/>
  <c r="BS347" i="1"/>
  <c r="BD347" i="1"/>
  <c r="BH347" i="1"/>
  <c r="BI347" i="1"/>
  <c r="BJ347" i="1"/>
  <c r="BK347" i="1"/>
  <c r="BP347" i="1"/>
  <c r="BA347" i="1"/>
  <c r="Z335" i="1"/>
  <c r="BL335" i="1"/>
  <c r="BM335" i="1"/>
  <c r="BB335" i="1"/>
  <c r="BN335" i="1"/>
  <c r="BC335" i="1"/>
  <c r="BO335" i="1"/>
  <c r="BE335" i="1"/>
  <c r="BQ335" i="1"/>
  <c r="BF335" i="1"/>
  <c r="BR335" i="1"/>
  <c r="BG335" i="1"/>
  <c r="BS335" i="1"/>
  <c r="BJ335" i="1"/>
  <c r="BK335" i="1"/>
  <c r="BD335" i="1"/>
  <c r="BP335" i="1"/>
  <c r="BH335" i="1"/>
  <c r="BI335" i="1"/>
  <c r="BA335" i="1"/>
  <c r="Z323" i="1"/>
  <c r="BL323" i="1"/>
  <c r="BM323" i="1"/>
  <c r="BB323" i="1"/>
  <c r="BN323" i="1"/>
  <c r="BC323" i="1"/>
  <c r="BO323" i="1"/>
  <c r="BE323" i="1"/>
  <c r="BQ323" i="1"/>
  <c r="BF323" i="1"/>
  <c r="BR323" i="1"/>
  <c r="BG323" i="1"/>
  <c r="BS323" i="1"/>
  <c r="BD323" i="1"/>
  <c r="BH323" i="1"/>
  <c r="BI323" i="1"/>
  <c r="BJ323" i="1"/>
  <c r="BK323" i="1"/>
  <c r="BP323" i="1"/>
  <c r="BA323" i="1"/>
  <c r="BL77" i="1"/>
  <c r="BC77" i="1"/>
  <c r="BO77" i="1"/>
  <c r="BE77" i="1"/>
  <c r="BQ77" i="1"/>
  <c r="BG77" i="1"/>
  <c r="BS77" i="1"/>
  <c r="BJ77" i="1"/>
  <c r="Z77" i="1"/>
  <c r="BK77" i="1"/>
  <c r="BM77" i="1"/>
  <c r="BN77" i="1"/>
  <c r="BH77" i="1"/>
  <c r="BB77" i="1"/>
  <c r="BD77" i="1"/>
  <c r="BF77" i="1"/>
  <c r="BI77" i="1"/>
  <c r="BP77" i="1"/>
  <c r="BR77" i="1"/>
  <c r="BA77" i="1"/>
  <c r="Z222" i="1"/>
  <c r="BJ222" i="1"/>
  <c r="BK222" i="1"/>
  <c r="BL222" i="1"/>
  <c r="BM222" i="1"/>
  <c r="BB222" i="1"/>
  <c r="BN222" i="1"/>
  <c r="BC222" i="1"/>
  <c r="BO222" i="1"/>
  <c r="BD222" i="1"/>
  <c r="BP222" i="1"/>
  <c r="BE222" i="1"/>
  <c r="BQ222" i="1"/>
  <c r="BS222" i="1"/>
  <c r="BF222" i="1"/>
  <c r="BG222" i="1"/>
  <c r="BH222" i="1"/>
  <c r="BI222" i="1"/>
  <c r="BR222" i="1"/>
  <c r="BA222" i="1"/>
  <c r="BF52" i="1"/>
  <c r="BR52" i="1"/>
  <c r="BI52" i="1"/>
  <c r="BK52" i="1"/>
  <c r="BM52" i="1"/>
  <c r="BQ52" i="1"/>
  <c r="BB52" i="1"/>
  <c r="BS52" i="1"/>
  <c r="BC52" i="1"/>
  <c r="BD52" i="1"/>
  <c r="BE52" i="1"/>
  <c r="Z52" i="1"/>
  <c r="BL52" i="1"/>
  <c r="BH52" i="1"/>
  <c r="BJ52" i="1"/>
  <c r="BN52" i="1"/>
  <c r="BO52" i="1"/>
  <c r="BG52" i="1"/>
  <c r="BP52" i="1"/>
  <c r="BA52" i="1"/>
  <c r="BF64" i="1"/>
  <c r="BR64" i="1"/>
  <c r="BI64" i="1"/>
  <c r="BK64" i="1"/>
  <c r="BM64" i="1"/>
  <c r="BJ64" i="1"/>
  <c r="Z64" i="1"/>
  <c r="BL64" i="1"/>
  <c r="BN64" i="1"/>
  <c r="BO64" i="1"/>
  <c r="BP64" i="1"/>
  <c r="BH64" i="1"/>
  <c r="BB64" i="1"/>
  <c r="BC64" i="1"/>
  <c r="BD64" i="1"/>
  <c r="BE64" i="1"/>
  <c r="BQ64" i="1"/>
  <c r="BS64" i="1"/>
  <c r="BG64" i="1"/>
  <c r="BA64" i="1"/>
  <c r="BL51" i="1"/>
  <c r="BC51" i="1"/>
  <c r="BO51" i="1"/>
  <c r="Z51" i="1"/>
  <c r="BE51" i="1"/>
  <c r="BQ51" i="1"/>
  <c r="BG51" i="1"/>
  <c r="BS51" i="1"/>
  <c r="BR51" i="1"/>
  <c r="BB51" i="1"/>
  <c r="BD51" i="1"/>
  <c r="BF51" i="1"/>
  <c r="BJ51" i="1"/>
  <c r="BK51" i="1"/>
  <c r="BM51" i="1"/>
  <c r="BH51" i="1"/>
  <c r="BI51" i="1"/>
  <c r="BN51" i="1"/>
  <c r="BP51" i="1"/>
  <c r="BA51" i="1"/>
  <c r="Z87" i="1"/>
  <c r="BG87" i="1"/>
  <c r="BS87" i="1"/>
  <c r="BH87" i="1"/>
  <c r="BI87" i="1"/>
  <c r="BK87" i="1"/>
  <c r="BO87" i="1"/>
  <c r="BP87" i="1"/>
  <c r="BB87" i="1"/>
  <c r="BQ87" i="1"/>
  <c r="BE87" i="1"/>
  <c r="BF87" i="1"/>
  <c r="BJ87" i="1"/>
  <c r="BL87" i="1"/>
  <c r="BM87" i="1"/>
  <c r="BR87" i="1"/>
  <c r="BC87" i="1"/>
  <c r="BD87" i="1"/>
  <c r="BN87" i="1"/>
  <c r="BA87" i="1"/>
  <c r="BL75" i="1"/>
  <c r="BC75" i="1"/>
  <c r="BO75" i="1"/>
  <c r="BE75" i="1"/>
  <c r="BQ75" i="1"/>
  <c r="BG75" i="1"/>
  <c r="BS75" i="1"/>
  <c r="BJ75" i="1"/>
  <c r="BK75" i="1"/>
  <c r="BM75" i="1"/>
  <c r="BN75" i="1"/>
  <c r="BB75" i="1"/>
  <c r="BD75" i="1"/>
  <c r="BF75" i="1"/>
  <c r="BH75" i="1"/>
  <c r="BI75" i="1"/>
  <c r="Z75" i="1"/>
  <c r="BP75" i="1"/>
  <c r="BR75" i="1"/>
  <c r="BA75" i="1"/>
  <c r="BC116" i="1"/>
  <c r="BO116" i="1"/>
  <c r="BJ116" i="1"/>
  <c r="BK116" i="1"/>
  <c r="BL116" i="1"/>
  <c r="Z116" i="1"/>
  <c r="BM116" i="1"/>
  <c r="BG116" i="1"/>
  <c r="BN116" i="1"/>
  <c r="BP116" i="1"/>
  <c r="BQ116" i="1"/>
  <c r="BR116" i="1"/>
  <c r="BE116" i="1"/>
  <c r="BI116" i="1"/>
  <c r="BB116" i="1"/>
  <c r="BD116" i="1"/>
  <c r="BF116" i="1"/>
  <c r="BS116" i="1"/>
  <c r="BH116" i="1"/>
  <c r="BA116" i="1"/>
  <c r="BC104" i="1"/>
  <c r="BO104" i="1"/>
  <c r="BG104" i="1"/>
  <c r="BS104" i="1"/>
  <c r="BH104" i="1"/>
  <c r="BK104" i="1"/>
  <c r="BL104" i="1"/>
  <c r="Z104" i="1"/>
  <c r="BM104" i="1"/>
  <c r="BN104" i="1"/>
  <c r="BP104" i="1"/>
  <c r="BJ104" i="1"/>
  <c r="BR104" i="1"/>
  <c r="BB104" i="1"/>
  <c r="BD104" i="1"/>
  <c r="BE104" i="1"/>
  <c r="BF104" i="1"/>
  <c r="BI104" i="1"/>
  <c r="BQ104" i="1"/>
  <c r="BA104" i="1"/>
  <c r="Z139" i="1"/>
  <c r="BF139" i="1"/>
  <c r="BR139" i="1"/>
  <c r="BC139" i="1"/>
  <c r="BP139" i="1"/>
  <c r="BG139" i="1"/>
  <c r="BH139" i="1"/>
  <c r="BI139" i="1"/>
  <c r="BD139" i="1"/>
  <c r="BK139" i="1"/>
  <c r="BM139" i="1"/>
  <c r="BN139" i="1"/>
  <c r="BO139" i="1"/>
  <c r="BQ139" i="1"/>
  <c r="BS139" i="1"/>
  <c r="BB139" i="1"/>
  <c r="BE139" i="1"/>
  <c r="BJ139" i="1"/>
  <c r="BL139" i="1"/>
  <c r="BA139" i="1"/>
  <c r="Z127" i="1"/>
  <c r="BE127" i="1"/>
  <c r="BQ127" i="1"/>
  <c r="BF127" i="1"/>
  <c r="BR127" i="1"/>
  <c r="BG127" i="1"/>
  <c r="BS127" i="1"/>
  <c r="BH127" i="1"/>
  <c r="BB127" i="1"/>
  <c r="BI127" i="1"/>
  <c r="BJ127" i="1"/>
  <c r="BK127" i="1"/>
  <c r="BL127" i="1"/>
  <c r="BM127" i="1"/>
  <c r="BP127" i="1"/>
  <c r="BC127" i="1"/>
  <c r="BD127" i="1"/>
  <c r="BN127" i="1"/>
  <c r="BO127" i="1"/>
  <c r="BA127" i="1"/>
  <c r="Z220" i="1"/>
  <c r="BJ220" i="1"/>
  <c r="BK220" i="1"/>
  <c r="BL220" i="1"/>
  <c r="BM220" i="1"/>
  <c r="BB220" i="1"/>
  <c r="BN220" i="1"/>
  <c r="BC220" i="1"/>
  <c r="BO220" i="1"/>
  <c r="BD220" i="1"/>
  <c r="BP220" i="1"/>
  <c r="BE220" i="1"/>
  <c r="BQ220" i="1"/>
  <c r="BS220" i="1"/>
  <c r="BF220" i="1"/>
  <c r="BH220" i="1"/>
  <c r="BI220" i="1"/>
  <c r="BR220" i="1"/>
  <c r="BA220" i="1"/>
  <c r="BG220" i="1"/>
  <c r="Z208" i="1"/>
  <c r="BM208" i="1"/>
  <c r="BC208" i="1"/>
  <c r="BP208" i="1"/>
  <c r="BD208" i="1"/>
  <c r="BQ208" i="1"/>
  <c r="BE208" i="1"/>
  <c r="BR208" i="1"/>
  <c r="BK208" i="1"/>
  <c r="BL208" i="1"/>
  <c r="BN208" i="1"/>
  <c r="BO208" i="1"/>
  <c r="BS208" i="1"/>
  <c r="BB208" i="1"/>
  <c r="BF208" i="1"/>
  <c r="BG208" i="1"/>
  <c r="BH208" i="1"/>
  <c r="BI208" i="1"/>
  <c r="BJ208" i="1"/>
  <c r="BA208" i="1"/>
  <c r="Z196" i="1"/>
  <c r="BM196" i="1"/>
  <c r="BD196" i="1"/>
  <c r="BP196" i="1"/>
  <c r="BF196" i="1"/>
  <c r="BG196" i="1"/>
  <c r="BH196" i="1"/>
  <c r="BI196" i="1"/>
  <c r="BJ196" i="1"/>
  <c r="BS196" i="1"/>
  <c r="BB196" i="1"/>
  <c r="BC196" i="1"/>
  <c r="BE196" i="1"/>
  <c r="BK196" i="1"/>
  <c r="BL196" i="1"/>
  <c r="BO196" i="1"/>
  <c r="BQ196" i="1"/>
  <c r="BR196" i="1"/>
  <c r="BN196" i="1"/>
  <c r="BA196" i="1"/>
  <c r="Z229" i="1"/>
  <c r="BD229" i="1"/>
  <c r="BP229" i="1"/>
  <c r="BE229" i="1"/>
  <c r="BQ229" i="1"/>
  <c r="BF229" i="1"/>
  <c r="BR229" i="1"/>
  <c r="BG229" i="1"/>
  <c r="BS229" i="1"/>
  <c r="BH229" i="1"/>
  <c r="BI229" i="1"/>
  <c r="BJ229" i="1"/>
  <c r="BK229" i="1"/>
  <c r="BB229" i="1"/>
  <c r="BC229" i="1"/>
  <c r="BL229" i="1"/>
  <c r="BM229" i="1"/>
  <c r="BN229" i="1"/>
  <c r="BO229" i="1"/>
  <c r="BA229" i="1"/>
  <c r="Z290" i="1"/>
  <c r="BF290" i="1"/>
  <c r="BR290" i="1"/>
  <c r="BG290" i="1"/>
  <c r="BS290" i="1"/>
  <c r="BH290" i="1"/>
  <c r="BI290" i="1"/>
  <c r="BK290" i="1"/>
  <c r="BL290" i="1"/>
  <c r="BM290" i="1"/>
  <c r="BB290" i="1"/>
  <c r="BC290" i="1"/>
  <c r="BD290" i="1"/>
  <c r="BE290" i="1"/>
  <c r="BJ290" i="1"/>
  <c r="BN290" i="1"/>
  <c r="BO290" i="1"/>
  <c r="BP290" i="1"/>
  <c r="BA290" i="1"/>
  <c r="BQ290" i="1"/>
  <c r="Z277" i="1"/>
  <c r="BJ277" i="1"/>
  <c r="BK277" i="1"/>
  <c r="BL277" i="1"/>
  <c r="BM277" i="1"/>
  <c r="BB277" i="1"/>
  <c r="BN277" i="1"/>
  <c r="BC277" i="1"/>
  <c r="BO277" i="1"/>
  <c r="BD277" i="1"/>
  <c r="BP277" i="1"/>
  <c r="BE277" i="1"/>
  <c r="BQ277" i="1"/>
  <c r="BG277" i="1"/>
  <c r="BH277" i="1"/>
  <c r="BI277" i="1"/>
  <c r="BR277" i="1"/>
  <c r="BS277" i="1"/>
  <c r="BA277" i="1"/>
  <c r="BF277" i="1"/>
  <c r="Z265" i="1"/>
  <c r="BJ265" i="1"/>
  <c r="BK265" i="1"/>
  <c r="BL265" i="1"/>
  <c r="BM265" i="1"/>
  <c r="BB265" i="1"/>
  <c r="BN265" i="1"/>
  <c r="BC265" i="1"/>
  <c r="BO265" i="1"/>
  <c r="BD265" i="1"/>
  <c r="BP265" i="1"/>
  <c r="BE265" i="1"/>
  <c r="BQ265" i="1"/>
  <c r="BG265" i="1"/>
  <c r="BH265" i="1"/>
  <c r="BI265" i="1"/>
  <c r="BR265" i="1"/>
  <c r="BS265" i="1"/>
  <c r="BA265" i="1"/>
  <c r="BF265" i="1"/>
  <c r="Z346" i="1"/>
  <c r="BF346" i="1"/>
  <c r="BR346" i="1"/>
  <c r="BG346" i="1"/>
  <c r="BS346" i="1"/>
  <c r="BH346" i="1"/>
  <c r="BI346" i="1"/>
  <c r="BK346" i="1"/>
  <c r="BL346" i="1"/>
  <c r="BM346" i="1"/>
  <c r="BO346" i="1"/>
  <c r="BP346" i="1"/>
  <c r="BQ346" i="1"/>
  <c r="BJ346" i="1"/>
  <c r="BA346" i="1"/>
  <c r="BB346" i="1"/>
  <c r="BC346" i="1"/>
  <c r="BE346" i="1"/>
  <c r="BD346" i="1"/>
  <c r="BN346" i="1"/>
  <c r="Z334" i="1"/>
  <c r="BF334" i="1"/>
  <c r="BR334" i="1"/>
  <c r="BG334" i="1"/>
  <c r="BS334" i="1"/>
  <c r="BH334" i="1"/>
  <c r="BI334" i="1"/>
  <c r="BK334" i="1"/>
  <c r="BL334" i="1"/>
  <c r="BM334" i="1"/>
  <c r="BB334" i="1"/>
  <c r="BC334" i="1"/>
  <c r="BD334" i="1"/>
  <c r="BE334" i="1"/>
  <c r="BJ334" i="1"/>
  <c r="BN334" i="1"/>
  <c r="BO334" i="1"/>
  <c r="BP334" i="1"/>
  <c r="BA334" i="1"/>
  <c r="BQ334" i="1"/>
  <c r="Z322" i="1"/>
  <c r="BF322" i="1"/>
  <c r="BR322" i="1"/>
  <c r="BG322" i="1"/>
  <c r="BS322" i="1"/>
  <c r="BH322" i="1"/>
  <c r="BI322" i="1"/>
  <c r="BK322" i="1"/>
  <c r="BL322" i="1"/>
  <c r="BM322" i="1"/>
  <c r="BO322" i="1"/>
  <c r="BP322" i="1"/>
  <c r="BQ322" i="1"/>
  <c r="BE322" i="1"/>
  <c r="BA322" i="1"/>
  <c r="BB322" i="1"/>
  <c r="BC322" i="1"/>
  <c r="BD322" i="1"/>
  <c r="BJ322" i="1"/>
  <c r="BN322" i="1"/>
  <c r="BL53" i="1"/>
  <c r="BC53" i="1"/>
  <c r="BO53" i="1"/>
  <c r="BE53" i="1"/>
  <c r="BQ53" i="1"/>
  <c r="Z53" i="1"/>
  <c r="BG53" i="1"/>
  <c r="BS53" i="1"/>
  <c r="BR53" i="1"/>
  <c r="BB53" i="1"/>
  <c r="BD53" i="1"/>
  <c r="BF53" i="1"/>
  <c r="BH53" i="1"/>
  <c r="BI53" i="1"/>
  <c r="BJ53" i="1"/>
  <c r="BM53" i="1"/>
  <c r="BN53" i="1"/>
  <c r="BP53" i="1"/>
  <c r="BK53" i="1"/>
  <c r="BA53" i="1"/>
  <c r="BF74" i="1"/>
  <c r="BR74" i="1"/>
  <c r="BI74" i="1"/>
  <c r="BK74" i="1"/>
  <c r="BM74" i="1"/>
  <c r="BJ74" i="1"/>
  <c r="BL74" i="1"/>
  <c r="BN74" i="1"/>
  <c r="BO74" i="1"/>
  <c r="BG74" i="1"/>
  <c r="BS74" i="1"/>
  <c r="BP74" i="1"/>
  <c r="BQ74" i="1"/>
  <c r="Z74" i="1"/>
  <c r="BB74" i="1"/>
  <c r="BC74" i="1"/>
  <c r="BD74" i="1"/>
  <c r="BE74" i="1"/>
  <c r="BH74" i="1"/>
  <c r="BA74" i="1"/>
  <c r="Z115" i="1"/>
  <c r="BI115" i="1"/>
  <c r="BB115" i="1"/>
  <c r="BO115" i="1"/>
  <c r="BC115" i="1"/>
  <c r="BP115" i="1"/>
  <c r="BD115" i="1"/>
  <c r="BQ115" i="1"/>
  <c r="BE115" i="1"/>
  <c r="BR115" i="1"/>
  <c r="BG115" i="1"/>
  <c r="BK115" i="1"/>
  <c r="BL115" i="1"/>
  <c r="BM115" i="1"/>
  <c r="BN115" i="1"/>
  <c r="BF115" i="1"/>
  <c r="BH115" i="1"/>
  <c r="BJ115" i="1"/>
  <c r="BS115" i="1"/>
  <c r="BA115" i="1"/>
  <c r="BH103" i="1"/>
  <c r="BI103" i="1"/>
  <c r="BM103" i="1"/>
  <c r="BN103" i="1"/>
  <c r="BL103" i="1"/>
  <c r="Z103" i="1"/>
  <c r="BO103" i="1"/>
  <c r="BP103" i="1"/>
  <c r="BQ103" i="1"/>
  <c r="BB103" i="1"/>
  <c r="BR103" i="1"/>
  <c r="BD103" i="1"/>
  <c r="BG103" i="1"/>
  <c r="BJ103" i="1"/>
  <c r="BK103" i="1"/>
  <c r="BS103" i="1"/>
  <c r="BC103" i="1"/>
  <c r="BF103" i="1"/>
  <c r="BE103" i="1"/>
  <c r="BA103" i="1"/>
  <c r="BL138" i="1"/>
  <c r="BH138" i="1"/>
  <c r="BK138" i="1"/>
  <c r="BM138" i="1"/>
  <c r="BN138" i="1"/>
  <c r="Z138" i="1"/>
  <c r="BD138" i="1"/>
  <c r="BG138" i="1"/>
  <c r="BJ138" i="1"/>
  <c r="BO138" i="1"/>
  <c r="BP138" i="1"/>
  <c r="BB138" i="1"/>
  <c r="BC138" i="1"/>
  <c r="BE138" i="1"/>
  <c r="BF138" i="1"/>
  <c r="BI138" i="1"/>
  <c r="BQ138" i="1"/>
  <c r="BR138" i="1"/>
  <c r="BS138" i="1"/>
  <c r="BA138" i="1"/>
  <c r="Z126" i="1"/>
  <c r="BC126" i="1"/>
  <c r="BO126" i="1"/>
  <c r="BJ126" i="1"/>
  <c r="BK126" i="1"/>
  <c r="BL126" i="1"/>
  <c r="BM126" i="1"/>
  <c r="BB126" i="1"/>
  <c r="BF126" i="1"/>
  <c r="BG126" i="1"/>
  <c r="BH126" i="1"/>
  <c r="BI126" i="1"/>
  <c r="BD126" i="1"/>
  <c r="BN126" i="1"/>
  <c r="BP126" i="1"/>
  <c r="BQ126" i="1"/>
  <c r="BE126" i="1"/>
  <c r="BR126" i="1"/>
  <c r="BS126" i="1"/>
  <c r="BA126" i="1"/>
  <c r="Z219" i="1"/>
  <c r="BD219" i="1"/>
  <c r="BP219" i="1"/>
  <c r="BE219" i="1"/>
  <c r="BQ219" i="1"/>
  <c r="BF219" i="1"/>
  <c r="BR219" i="1"/>
  <c r="BG219" i="1"/>
  <c r="BS219" i="1"/>
  <c r="BH219" i="1"/>
  <c r="BI219" i="1"/>
  <c r="BJ219" i="1"/>
  <c r="BK219" i="1"/>
  <c r="BB219" i="1"/>
  <c r="BC219" i="1"/>
  <c r="BL219" i="1"/>
  <c r="BM219" i="1"/>
  <c r="BN219" i="1"/>
  <c r="BO219" i="1"/>
  <c r="BA219" i="1"/>
  <c r="Z207" i="1"/>
  <c r="BG207" i="1"/>
  <c r="BS207" i="1"/>
  <c r="BH207" i="1"/>
  <c r="BI207" i="1"/>
  <c r="BJ207" i="1"/>
  <c r="BM207" i="1"/>
  <c r="BN207" i="1"/>
  <c r="BO207" i="1"/>
  <c r="BP207" i="1"/>
  <c r="BQ207" i="1"/>
  <c r="BB207" i="1"/>
  <c r="BR207" i="1"/>
  <c r="BC207" i="1"/>
  <c r="BD207" i="1"/>
  <c r="BF207" i="1"/>
  <c r="BK207" i="1"/>
  <c r="BL207" i="1"/>
  <c r="BE207" i="1"/>
  <c r="BA207" i="1"/>
  <c r="Z240" i="1"/>
  <c r="BJ240" i="1"/>
  <c r="BK240" i="1"/>
  <c r="BL240" i="1"/>
  <c r="BM240" i="1"/>
  <c r="BD240" i="1"/>
  <c r="BE240" i="1"/>
  <c r="BF240" i="1"/>
  <c r="BG240" i="1"/>
  <c r="BH240" i="1"/>
  <c r="BI240" i="1"/>
  <c r="BN240" i="1"/>
  <c r="BO240" i="1"/>
  <c r="BB240" i="1"/>
  <c r="BC240" i="1"/>
  <c r="BP240" i="1"/>
  <c r="BQ240" i="1"/>
  <c r="BR240" i="1"/>
  <c r="BS240" i="1"/>
  <c r="BA240" i="1"/>
  <c r="Z253" i="1"/>
  <c r="BJ253" i="1"/>
  <c r="BK253" i="1"/>
  <c r="BL253" i="1"/>
  <c r="BM253" i="1"/>
  <c r="BB253" i="1"/>
  <c r="BN253" i="1"/>
  <c r="BC253" i="1"/>
  <c r="BO253" i="1"/>
  <c r="BD253" i="1"/>
  <c r="BP253" i="1"/>
  <c r="BE253" i="1"/>
  <c r="BQ253" i="1"/>
  <c r="BG253" i="1"/>
  <c r="BH253" i="1"/>
  <c r="BI253" i="1"/>
  <c r="BR253" i="1"/>
  <c r="BS253" i="1"/>
  <c r="BF253" i="1"/>
  <c r="BA253" i="1"/>
  <c r="Z288" i="1"/>
  <c r="BL288" i="1"/>
  <c r="BM288" i="1"/>
  <c r="BB288" i="1"/>
  <c r="BN288" i="1"/>
  <c r="BC288" i="1"/>
  <c r="BO288" i="1"/>
  <c r="BD288" i="1"/>
  <c r="BE288" i="1"/>
  <c r="BQ288" i="1"/>
  <c r="BF288" i="1"/>
  <c r="BR288" i="1"/>
  <c r="BG288" i="1"/>
  <c r="BS288" i="1"/>
  <c r="BJ288" i="1"/>
  <c r="BK288" i="1"/>
  <c r="BA288" i="1"/>
  <c r="BH288" i="1"/>
  <c r="BI288" i="1"/>
  <c r="BP288" i="1"/>
  <c r="Z276" i="1"/>
  <c r="BD276" i="1"/>
  <c r="BP276" i="1"/>
  <c r="BE276" i="1"/>
  <c r="BQ276" i="1"/>
  <c r="BF276" i="1"/>
  <c r="BR276" i="1"/>
  <c r="BG276" i="1"/>
  <c r="BS276" i="1"/>
  <c r="BH276" i="1"/>
  <c r="BI276" i="1"/>
  <c r="BJ276" i="1"/>
  <c r="BK276" i="1"/>
  <c r="BB276" i="1"/>
  <c r="BC276" i="1"/>
  <c r="BL276" i="1"/>
  <c r="BO276" i="1"/>
  <c r="BM276" i="1"/>
  <c r="BA276" i="1"/>
  <c r="BN276" i="1"/>
  <c r="Z264" i="1"/>
  <c r="BD264" i="1"/>
  <c r="BP264" i="1"/>
  <c r="BE264" i="1"/>
  <c r="BQ264" i="1"/>
  <c r="BF264" i="1"/>
  <c r="BR264" i="1"/>
  <c r="BG264" i="1"/>
  <c r="BS264" i="1"/>
  <c r="BH264" i="1"/>
  <c r="BI264" i="1"/>
  <c r="BJ264" i="1"/>
  <c r="BK264" i="1"/>
  <c r="BB264" i="1"/>
  <c r="BC264" i="1"/>
  <c r="BL264" i="1"/>
  <c r="BA264" i="1"/>
  <c r="BO264" i="1"/>
  <c r="BM264" i="1"/>
  <c r="BN264" i="1"/>
  <c r="Z345" i="1"/>
  <c r="BL345" i="1"/>
  <c r="BM345" i="1"/>
  <c r="BB345" i="1"/>
  <c r="BN345" i="1"/>
  <c r="BC345" i="1"/>
  <c r="BO345" i="1"/>
  <c r="BE345" i="1"/>
  <c r="BQ345" i="1"/>
  <c r="BF345" i="1"/>
  <c r="BR345" i="1"/>
  <c r="BG345" i="1"/>
  <c r="BS345" i="1"/>
  <c r="BD345" i="1"/>
  <c r="BH345" i="1"/>
  <c r="BI345" i="1"/>
  <c r="BJ345" i="1"/>
  <c r="BK345" i="1"/>
  <c r="BP345" i="1"/>
  <c r="BA345" i="1"/>
  <c r="Z333" i="1"/>
  <c r="BL333" i="1"/>
  <c r="BM333" i="1"/>
  <c r="BB333" i="1"/>
  <c r="BN333" i="1"/>
  <c r="BC333" i="1"/>
  <c r="BO333" i="1"/>
  <c r="BE333" i="1"/>
  <c r="BQ333" i="1"/>
  <c r="BF333" i="1"/>
  <c r="BR333" i="1"/>
  <c r="BG333" i="1"/>
  <c r="BS333" i="1"/>
  <c r="BA333" i="1"/>
  <c r="BK333" i="1"/>
  <c r="BD333" i="1"/>
  <c r="BH333" i="1"/>
  <c r="BI333" i="1"/>
  <c r="BJ333" i="1"/>
  <c r="BP333" i="1"/>
  <c r="Z321" i="1"/>
  <c r="BL321" i="1"/>
  <c r="BM321" i="1"/>
  <c r="BB321" i="1"/>
  <c r="BN321" i="1"/>
  <c r="BC321" i="1"/>
  <c r="BO321" i="1"/>
  <c r="BE321" i="1"/>
  <c r="BQ321" i="1"/>
  <c r="BF321" i="1"/>
  <c r="BR321" i="1"/>
  <c r="BG321" i="1"/>
  <c r="BS321" i="1"/>
  <c r="BD321" i="1"/>
  <c r="BH321" i="1"/>
  <c r="BI321" i="1"/>
  <c r="BJ321" i="1"/>
  <c r="BK321" i="1"/>
  <c r="BP321" i="1"/>
  <c r="BA321" i="1"/>
  <c r="BM94" i="1"/>
  <c r="BB94" i="1"/>
  <c r="BN94" i="1"/>
  <c r="BC94" i="1"/>
  <c r="BO94" i="1"/>
  <c r="Z94" i="1"/>
  <c r="BQ94" i="1"/>
  <c r="BF94" i="1"/>
  <c r="BG94" i="1"/>
  <c r="BE94" i="1"/>
  <c r="BH94" i="1"/>
  <c r="BI94" i="1"/>
  <c r="BJ94" i="1"/>
  <c r="BK94" i="1"/>
  <c r="BL94" i="1"/>
  <c r="BP94" i="1"/>
  <c r="BR94" i="1"/>
  <c r="BS94" i="1"/>
  <c r="BD94" i="1"/>
  <c r="BA94" i="1"/>
  <c r="Z267" i="1"/>
  <c r="BJ267" i="1"/>
  <c r="BK267" i="1"/>
  <c r="BL267" i="1"/>
  <c r="BM267" i="1"/>
  <c r="BB267" i="1"/>
  <c r="BN267" i="1"/>
  <c r="BC267" i="1"/>
  <c r="BO267" i="1"/>
  <c r="BD267" i="1"/>
  <c r="BP267" i="1"/>
  <c r="BE267" i="1"/>
  <c r="BQ267" i="1"/>
  <c r="BG267" i="1"/>
  <c r="BH267" i="1"/>
  <c r="BI267" i="1"/>
  <c r="BR267" i="1"/>
  <c r="BS267" i="1"/>
  <c r="BF267" i="1"/>
  <c r="BA267" i="1"/>
  <c r="BL49" i="1"/>
  <c r="Z49" i="1"/>
  <c r="BC49" i="1"/>
  <c r="BO49" i="1"/>
  <c r="BE49" i="1"/>
  <c r="BQ49" i="1"/>
  <c r="BG49" i="1"/>
  <c r="BS49" i="1"/>
  <c r="BR49" i="1"/>
  <c r="BB49" i="1"/>
  <c r="BD49" i="1"/>
  <c r="BF49" i="1"/>
  <c r="BH49" i="1"/>
  <c r="BM49" i="1"/>
  <c r="BN49" i="1"/>
  <c r="BP49" i="1"/>
  <c r="BI49" i="1"/>
  <c r="BJ49" i="1"/>
  <c r="BK49" i="1"/>
  <c r="BA49" i="1"/>
  <c r="Z114" i="1"/>
  <c r="BC114" i="1"/>
  <c r="BO114" i="1"/>
  <c r="BG114" i="1"/>
  <c r="BH114" i="1"/>
  <c r="BI114" i="1"/>
  <c r="BJ114" i="1"/>
  <c r="BD114" i="1"/>
  <c r="BK114" i="1"/>
  <c r="BL114" i="1"/>
  <c r="BM114" i="1"/>
  <c r="BN114" i="1"/>
  <c r="BE114" i="1"/>
  <c r="BQ114" i="1"/>
  <c r="BS114" i="1"/>
  <c r="BF114" i="1"/>
  <c r="BP114" i="1"/>
  <c r="BR114" i="1"/>
  <c r="BB114" i="1"/>
  <c r="BA114" i="1"/>
  <c r="Z102" i="1"/>
  <c r="BB102" i="1"/>
  <c r="BN102" i="1"/>
  <c r="BM102" i="1"/>
  <c r="BE102" i="1"/>
  <c r="BR102" i="1"/>
  <c r="BF102" i="1"/>
  <c r="BS102" i="1"/>
  <c r="BL102" i="1"/>
  <c r="BO102" i="1"/>
  <c r="BP102" i="1"/>
  <c r="BQ102" i="1"/>
  <c r="BC102" i="1"/>
  <c r="BD102" i="1"/>
  <c r="BG102" i="1"/>
  <c r="BI102" i="1"/>
  <c r="BH102" i="1"/>
  <c r="BJ102" i="1"/>
  <c r="BK102" i="1"/>
  <c r="BA102" i="1"/>
  <c r="Z137" i="1"/>
  <c r="BF137" i="1"/>
  <c r="BR137" i="1"/>
  <c r="BM137" i="1"/>
  <c r="BC137" i="1"/>
  <c r="BP137" i="1"/>
  <c r="BD137" i="1"/>
  <c r="BQ137" i="1"/>
  <c r="BE137" i="1"/>
  <c r="BS137" i="1"/>
  <c r="BH137" i="1"/>
  <c r="BJ137" i="1"/>
  <c r="BK137" i="1"/>
  <c r="BL137" i="1"/>
  <c r="BB137" i="1"/>
  <c r="BG137" i="1"/>
  <c r="BI137" i="1"/>
  <c r="BN137" i="1"/>
  <c r="BO137" i="1"/>
  <c r="BA137" i="1"/>
  <c r="Z125" i="1"/>
  <c r="BI125" i="1"/>
  <c r="BB125" i="1"/>
  <c r="BO125" i="1"/>
  <c r="BC125" i="1"/>
  <c r="BP125" i="1"/>
  <c r="BD125" i="1"/>
  <c r="BQ125" i="1"/>
  <c r="BE125" i="1"/>
  <c r="BR125" i="1"/>
  <c r="BF125" i="1"/>
  <c r="BG125" i="1"/>
  <c r="BH125" i="1"/>
  <c r="BJ125" i="1"/>
  <c r="BM125" i="1"/>
  <c r="BS125" i="1"/>
  <c r="BK125" i="1"/>
  <c r="BL125" i="1"/>
  <c r="BN125" i="1"/>
  <c r="BA125" i="1"/>
  <c r="Z218" i="1"/>
  <c r="BM218" i="1"/>
  <c r="BI218" i="1"/>
  <c r="BJ218" i="1"/>
  <c r="BK218" i="1"/>
  <c r="BL218" i="1"/>
  <c r="BN218" i="1"/>
  <c r="BB218" i="1"/>
  <c r="BO218" i="1"/>
  <c r="BC218" i="1"/>
  <c r="BP218" i="1"/>
  <c r="BD218" i="1"/>
  <c r="BQ218" i="1"/>
  <c r="BS218" i="1"/>
  <c r="BE218" i="1"/>
  <c r="BF218" i="1"/>
  <c r="BH218" i="1"/>
  <c r="BR218" i="1"/>
  <c r="BA218" i="1"/>
  <c r="BG218" i="1"/>
  <c r="Z206" i="1"/>
  <c r="BM206" i="1"/>
  <c r="BL206" i="1"/>
  <c r="BN206" i="1"/>
  <c r="BB206" i="1"/>
  <c r="BO206" i="1"/>
  <c r="BK206" i="1"/>
  <c r="BP206" i="1"/>
  <c r="BQ206" i="1"/>
  <c r="BR206" i="1"/>
  <c r="BC206" i="1"/>
  <c r="BS206" i="1"/>
  <c r="BD206" i="1"/>
  <c r="BE206" i="1"/>
  <c r="BF206" i="1"/>
  <c r="BG206" i="1"/>
  <c r="BI206" i="1"/>
  <c r="BJ206" i="1"/>
  <c r="BH206" i="1"/>
  <c r="BA206" i="1"/>
  <c r="Z239" i="1"/>
  <c r="BD239" i="1"/>
  <c r="BP239" i="1"/>
  <c r="BE239" i="1"/>
  <c r="BQ239" i="1"/>
  <c r="BF239" i="1"/>
  <c r="BR239" i="1"/>
  <c r="BG239" i="1"/>
  <c r="BS239" i="1"/>
  <c r="BB239" i="1"/>
  <c r="BC239" i="1"/>
  <c r="BH239" i="1"/>
  <c r="BI239" i="1"/>
  <c r="BJ239" i="1"/>
  <c r="BK239" i="1"/>
  <c r="BL239" i="1"/>
  <c r="BM239" i="1"/>
  <c r="BO239" i="1"/>
  <c r="BA239" i="1"/>
  <c r="BN239" i="1"/>
  <c r="Z252" i="1"/>
  <c r="BD252" i="1"/>
  <c r="BP252" i="1"/>
  <c r="BE252" i="1"/>
  <c r="BQ252" i="1"/>
  <c r="BF252" i="1"/>
  <c r="BR252" i="1"/>
  <c r="BG252" i="1"/>
  <c r="BS252" i="1"/>
  <c r="BH252" i="1"/>
  <c r="BI252" i="1"/>
  <c r="BJ252" i="1"/>
  <c r="BK252" i="1"/>
  <c r="BB252" i="1"/>
  <c r="BC252" i="1"/>
  <c r="BL252" i="1"/>
  <c r="BN252" i="1"/>
  <c r="BO252" i="1"/>
  <c r="BM252" i="1"/>
  <c r="BA252" i="1"/>
  <c r="Z287" i="1"/>
  <c r="BC287" i="1"/>
  <c r="BD287" i="1"/>
  <c r="BF287" i="1"/>
  <c r="BR287" i="1"/>
  <c r="BG287" i="1"/>
  <c r="BS287" i="1"/>
  <c r="BH287" i="1"/>
  <c r="BI287" i="1"/>
  <c r="BJ287" i="1"/>
  <c r="BK287" i="1"/>
  <c r="BL287" i="1"/>
  <c r="BM287" i="1"/>
  <c r="BB287" i="1"/>
  <c r="BE287" i="1"/>
  <c r="BN287" i="1"/>
  <c r="BO287" i="1"/>
  <c r="BP287" i="1"/>
  <c r="BA287" i="1"/>
  <c r="BQ287" i="1"/>
  <c r="Z275" i="1"/>
  <c r="BJ275" i="1"/>
  <c r="BK275" i="1"/>
  <c r="BL275" i="1"/>
  <c r="BM275" i="1"/>
  <c r="BB275" i="1"/>
  <c r="BN275" i="1"/>
  <c r="BC275" i="1"/>
  <c r="BO275" i="1"/>
  <c r="BD275" i="1"/>
  <c r="BP275" i="1"/>
  <c r="BE275" i="1"/>
  <c r="BQ275" i="1"/>
  <c r="BG275" i="1"/>
  <c r="BH275" i="1"/>
  <c r="BI275" i="1"/>
  <c r="BR275" i="1"/>
  <c r="BS275" i="1"/>
  <c r="BF275" i="1"/>
  <c r="BA275" i="1"/>
  <c r="Z263" i="1"/>
  <c r="BJ263" i="1"/>
  <c r="BK263" i="1"/>
  <c r="BL263" i="1"/>
  <c r="BM263" i="1"/>
  <c r="BB263" i="1"/>
  <c r="BN263" i="1"/>
  <c r="BC263" i="1"/>
  <c r="BO263" i="1"/>
  <c r="BD263" i="1"/>
  <c r="BP263" i="1"/>
  <c r="BE263" i="1"/>
  <c r="BQ263" i="1"/>
  <c r="BG263" i="1"/>
  <c r="BH263" i="1"/>
  <c r="BI263" i="1"/>
  <c r="BR263" i="1"/>
  <c r="BS263" i="1"/>
  <c r="BF263" i="1"/>
  <c r="BA263" i="1"/>
  <c r="Z344" i="1"/>
  <c r="BF344" i="1"/>
  <c r="BR344" i="1"/>
  <c r="BG344" i="1"/>
  <c r="BS344" i="1"/>
  <c r="BH344" i="1"/>
  <c r="BI344" i="1"/>
  <c r="BK344" i="1"/>
  <c r="BL344" i="1"/>
  <c r="BM344" i="1"/>
  <c r="BP344" i="1"/>
  <c r="BB344" i="1"/>
  <c r="BC344" i="1"/>
  <c r="BD344" i="1"/>
  <c r="BO344" i="1"/>
  <c r="BE344" i="1"/>
  <c r="BA344" i="1"/>
  <c r="BJ344" i="1"/>
  <c r="BN344" i="1"/>
  <c r="BQ344" i="1"/>
  <c r="Z332" i="1"/>
  <c r="BF332" i="1"/>
  <c r="BR332" i="1"/>
  <c r="BG332" i="1"/>
  <c r="BS332" i="1"/>
  <c r="BH332" i="1"/>
  <c r="BI332" i="1"/>
  <c r="BK332" i="1"/>
  <c r="BL332" i="1"/>
  <c r="BM332" i="1"/>
  <c r="BE332" i="1"/>
  <c r="BJ332" i="1"/>
  <c r="BA332" i="1"/>
  <c r="BN332" i="1"/>
  <c r="BO332" i="1"/>
  <c r="BP332" i="1"/>
  <c r="BB332" i="1"/>
  <c r="BQ332" i="1"/>
  <c r="BC332" i="1"/>
  <c r="BD332" i="1"/>
  <c r="Z320" i="1"/>
  <c r="BF320" i="1"/>
  <c r="BR320" i="1"/>
  <c r="BG320" i="1"/>
  <c r="BS320" i="1"/>
  <c r="BH320" i="1"/>
  <c r="BI320" i="1"/>
  <c r="BK320" i="1"/>
  <c r="BL320" i="1"/>
  <c r="BM320" i="1"/>
  <c r="BP320" i="1"/>
  <c r="BB320" i="1"/>
  <c r="BC320" i="1"/>
  <c r="BD320" i="1"/>
  <c r="BE320" i="1"/>
  <c r="BJ320" i="1"/>
  <c r="BA320" i="1"/>
  <c r="BO320" i="1"/>
  <c r="BN320" i="1"/>
  <c r="BQ320" i="1"/>
  <c r="Z106" i="1"/>
  <c r="BC106" i="1"/>
  <c r="BO106" i="1"/>
  <c r="BG106" i="1"/>
  <c r="BS106" i="1"/>
  <c r="BH106" i="1"/>
  <c r="BF106" i="1"/>
  <c r="BI106" i="1"/>
  <c r="BJ106" i="1"/>
  <c r="BK106" i="1"/>
  <c r="BL106" i="1"/>
  <c r="BB106" i="1"/>
  <c r="BM106" i="1"/>
  <c r="BN106" i="1"/>
  <c r="BP106" i="1"/>
  <c r="BQ106" i="1"/>
  <c r="BD106" i="1"/>
  <c r="BE106" i="1"/>
  <c r="BR106" i="1"/>
  <c r="BA106" i="1"/>
  <c r="Z244" i="1"/>
  <c r="BJ244" i="1"/>
  <c r="BK244" i="1"/>
  <c r="BL244" i="1"/>
  <c r="BM244" i="1"/>
  <c r="BD244" i="1"/>
  <c r="BE244" i="1"/>
  <c r="BF244" i="1"/>
  <c r="BG244" i="1"/>
  <c r="BH244" i="1"/>
  <c r="BI244" i="1"/>
  <c r="BN244" i="1"/>
  <c r="BO244" i="1"/>
  <c r="BQ244" i="1"/>
  <c r="BR244" i="1"/>
  <c r="BS244" i="1"/>
  <c r="BA244" i="1"/>
  <c r="BP244" i="1"/>
  <c r="BB244" i="1"/>
  <c r="BC244" i="1"/>
  <c r="BM86" i="1"/>
  <c r="BB86" i="1"/>
  <c r="BN86" i="1"/>
  <c r="BC86" i="1"/>
  <c r="BO86" i="1"/>
  <c r="BD86" i="1"/>
  <c r="BK86" i="1"/>
  <c r="BR86" i="1"/>
  <c r="Z86" i="1"/>
  <c r="BS86" i="1"/>
  <c r="BE86" i="1"/>
  <c r="BF86" i="1"/>
  <c r="BG86" i="1"/>
  <c r="BH86" i="1"/>
  <c r="BI86" i="1"/>
  <c r="BJ86" i="1"/>
  <c r="BL86" i="1"/>
  <c r="BP86" i="1"/>
  <c r="BQ86" i="1"/>
  <c r="BA86" i="1"/>
  <c r="BG85" i="1"/>
  <c r="BS85" i="1"/>
  <c r="BH85" i="1"/>
  <c r="BI85" i="1"/>
  <c r="BJ85" i="1"/>
  <c r="BM85" i="1"/>
  <c r="Z85" i="1"/>
  <c r="BQ85" i="1"/>
  <c r="BB85" i="1"/>
  <c r="BR85" i="1"/>
  <c r="BC85" i="1"/>
  <c r="BO85" i="1"/>
  <c r="BP85" i="1"/>
  <c r="BF85" i="1"/>
  <c r="BN85" i="1"/>
  <c r="BD85" i="1"/>
  <c r="BE85" i="1"/>
  <c r="BK85" i="1"/>
  <c r="BL85" i="1"/>
  <c r="BA85" i="1"/>
  <c r="BF48" i="1"/>
  <c r="BR48" i="1"/>
  <c r="BI48" i="1"/>
  <c r="BK48" i="1"/>
  <c r="BM48" i="1"/>
  <c r="BQ48" i="1"/>
  <c r="BB48" i="1"/>
  <c r="BS48" i="1"/>
  <c r="BC48" i="1"/>
  <c r="Z48" i="1"/>
  <c r="BD48" i="1"/>
  <c r="BE48" i="1"/>
  <c r="BG48" i="1"/>
  <c r="BH48" i="1"/>
  <c r="BL48" i="1"/>
  <c r="BN48" i="1"/>
  <c r="BO48" i="1"/>
  <c r="BP48" i="1"/>
  <c r="BJ48" i="1"/>
  <c r="BA48" i="1"/>
  <c r="BM84" i="1"/>
  <c r="BB84" i="1"/>
  <c r="BN84" i="1"/>
  <c r="BC84" i="1"/>
  <c r="BO84" i="1"/>
  <c r="BD84" i="1"/>
  <c r="BP84" i="1"/>
  <c r="Z84" i="1"/>
  <c r="BK84" i="1"/>
  <c r="BS84" i="1"/>
  <c r="BE84" i="1"/>
  <c r="BH84" i="1"/>
  <c r="BI84" i="1"/>
  <c r="BJ84" i="1"/>
  <c r="BL84" i="1"/>
  <c r="BQ84" i="1"/>
  <c r="BF84" i="1"/>
  <c r="BR84" i="1"/>
  <c r="BG84" i="1"/>
  <c r="BA84" i="1"/>
  <c r="BF72" i="1"/>
  <c r="BR72" i="1"/>
  <c r="BI72" i="1"/>
  <c r="BK72" i="1"/>
  <c r="BM72" i="1"/>
  <c r="BJ72" i="1"/>
  <c r="BL72" i="1"/>
  <c r="BN72" i="1"/>
  <c r="BO72" i="1"/>
  <c r="BS72" i="1"/>
  <c r="BB72" i="1"/>
  <c r="BC72" i="1"/>
  <c r="BD72" i="1"/>
  <c r="BH72" i="1"/>
  <c r="BP72" i="1"/>
  <c r="BQ72" i="1"/>
  <c r="Z72" i="1"/>
  <c r="BG72" i="1"/>
  <c r="BE72" i="1"/>
  <c r="BA72" i="1"/>
  <c r="Z113" i="1"/>
  <c r="BI113" i="1"/>
  <c r="BL113" i="1"/>
  <c r="BM113" i="1"/>
  <c r="BN113" i="1"/>
  <c r="BB113" i="1"/>
  <c r="BO113" i="1"/>
  <c r="BD113" i="1"/>
  <c r="BG113" i="1"/>
  <c r="BH113" i="1"/>
  <c r="BJ113" i="1"/>
  <c r="BK113" i="1"/>
  <c r="BE113" i="1"/>
  <c r="BF113" i="1"/>
  <c r="BP113" i="1"/>
  <c r="BC113" i="1"/>
  <c r="BQ113" i="1"/>
  <c r="BR113" i="1"/>
  <c r="BS113" i="1"/>
  <c r="BA113" i="1"/>
  <c r="BH101" i="1"/>
  <c r="BE101" i="1"/>
  <c r="BR101" i="1"/>
  <c r="BJ101" i="1"/>
  <c r="BK101" i="1"/>
  <c r="Z101" i="1"/>
  <c r="BN101" i="1"/>
  <c r="BO101" i="1"/>
  <c r="BP101" i="1"/>
  <c r="BQ101" i="1"/>
  <c r="BB101" i="1"/>
  <c r="BS101" i="1"/>
  <c r="BG101" i="1"/>
  <c r="BM101" i="1"/>
  <c r="BC101" i="1"/>
  <c r="BD101" i="1"/>
  <c r="BF101" i="1"/>
  <c r="BI101" i="1"/>
  <c r="BL101" i="1"/>
  <c r="BA101" i="1"/>
  <c r="BL136" i="1"/>
  <c r="BE136" i="1"/>
  <c r="BR136" i="1"/>
  <c r="BH136" i="1"/>
  <c r="BI136" i="1"/>
  <c r="Z136" i="1"/>
  <c r="BJ136" i="1"/>
  <c r="BS136" i="1"/>
  <c r="BD136" i="1"/>
  <c r="BG136" i="1"/>
  <c r="BK136" i="1"/>
  <c r="BM136" i="1"/>
  <c r="BB136" i="1"/>
  <c r="BC136" i="1"/>
  <c r="BF136" i="1"/>
  <c r="BN136" i="1"/>
  <c r="BO136" i="1"/>
  <c r="BP136" i="1"/>
  <c r="BQ136" i="1"/>
  <c r="BA136" i="1"/>
  <c r="Z124" i="1"/>
  <c r="BC124" i="1"/>
  <c r="BO124" i="1"/>
  <c r="BG124" i="1"/>
  <c r="BH124" i="1"/>
  <c r="BI124" i="1"/>
  <c r="BJ124" i="1"/>
  <c r="BQ124" i="1"/>
  <c r="BB124" i="1"/>
  <c r="BD124" i="1"/>
  <c r="BE124" i="1"/>
  <c r="BF124" i="1"/>
  <c r="BK124" i="1"/>
  <c r="BM124" i="1"/>
  <c r="BN124" i="1"/>
  <c r="BP124" i="1"/>
  <c r="BL124" i="1"/>
  <c r="BR124" i="1"/>
  <c r="BS124" i="1"/>
  <c r="BA124" i="1"/>
  <c r="Z217" i="1"/>
  <c r="BG217" i="1"/>
  <c r="BS217" i="1"/>
  <c r="BN217" i="1"/>
  <c r="BB217" i="1"/>
  <c r="BO217" i="1"/>
  <c r="BC217" i="1"/>
  <c r="BP217" i="1"/>
  <c r="BD217" i="1"/>
  <c r="BQ217" i="1"/>
  <c r="BE217" i="1"/>
  <c r="BR217" i="1"/>
  <c r="BF217" i="1"/>
  <c r="BH217" i="1"/>
  <c r="BI217" i="1"/>
  <c r="BJ217" i="1"/>
  <c r="BK217" i="1"/>
  <c r="BL217" i="1"/>
  <c r="BM217" i="1"/>
  <c r="BA217" i="1"/>
  <c r="Z205" i="1"/>
  <c r="BG205" i="1"/>
  <c r="BS205" i="1"/>
  <c r="BD205" i="1"/>
  <c r="BQ205" i="1"/>
  <c r="BE205" i="1"/>
  <c r="BR205" i="1"/>
  <c r="BF205" i="1"/>
  <c r="BM205" i="1"/>
  <c r="BN205" i="1"/>
  <c r="BO205" i="1"/>
  <c r="BP205" i="1"/>
  <c r="BB205" i="1"/>
  <c r="BC205" i="1"/>
  <c r="BH205" i="1"/>
  <c r="BI205" i="1"/>
  <c r="BJ205" i="1"/>
  <c r="BK205" i="1"/>
  <c r="BL205" i="1"/>
  <c r="BA205" i="1"/>
  <c r="Z238" i="1"/>
  <c r="BJ238" i="1"/>
  <c r="BK238" i="1"/>
  <c r="BL238" i="1"/>
  <c r="BM238" i="1"/>
  <c r="BD238" i="1"/>
  <c r="BE238" i="1"/>
  <c r="BF238" i="1"/>
  <c r="BG238" i="1"/>
  <c r="BH238" i="1"/>
  <c r="BI238" i="1"/>
  <c r="BN238" i="1"/>
  <c r="BO238" i="1"/>
  <c r="BB238" i="1"/>
  <c r="BC238" i="1"/>
  <c r="BP238" i="1"/>
  <c r="BQ238" i="1"/>
  <c r="BR238" i="1"/>
  <c r="BS238" i="1"/>
  <c r="BA238" i="1"/>
  <c r="Z251" i="1"/>
  <c r="BJ251" i="1"/>
  <c r="BK251" i="1"/>
  <c r="BL251" i="1"/>
  <c r="BM251" i="1"/>
  <c r="BB251" i="1"/>
  <c r="BN251" i="1"/>
  <c r="BC251" i="1"/>
  <c r="BO251" i="1"/>
  <c r="BD251" i="1"/>
  <c r="BP251" i="1"/>
  <c r="BE251" i="1"/>
  <c r="BQ251" i="1"/>
  <c r="BG251" i="1"/>
  <c r="BH251" i="1"/>
  <c r="BI251" i="1"/>
  <c r="BR251" i="1"/>
  <c r="BS251" i="1"/>
  <c r="BA251" i="1"/>
  <c r="BF251" i="1"/>
  <c r="Z286" i="1"/>
  <c r="BI286" i="1"/>
  <c r="BJ286" i="1"/>
  <c r="BH286" i="1"/>
  <c r="BK286" i="1"/>
  <c r="BL286" i="1"/>
  <c r="BM286" i="1"/>
  <c r="BN286" i="1"/>
  <c r="BO286" i="1"/>
  <c r="BB286" i="1"/>
  <c r="BP286" i="1"/>
  <c r="BC286" i="1"/>
  <c r="BQ286" i="1"/>
  <c r="BS286" i="1"/>
  <c r="BG286" i="1"/>
  <c r="BA286" i="1"/>
  <c r="BF286" i="1"/>
  <c r="BD286" i="1"/>
  <c r="BE286" i="1"/>
  <c r="BR286" i="1"/>
  <c r="Z274" i="1"/>
  <c r="BD274" i="1"/>
  <c r="BP274" i="1"/>
  <c r="BE274" i="1"/>
  <c r="BQ274" i="1"/>
  <c r="BF274" i="1"/>
  <c r="BR274" i="1"/>
  <c r="BG274" i="1"/>
  <c r="BS274" i="1"/>
  <c r="BH274" i="1"/>
  <c r="BI274" i="1"/>
  <c r="BJ274" i="1"/>
  <c r="BK274" i="1"/>
  <c r="BB274" i="1"/>
  <c r="BC274" i="1"/>
  <c r="BL274" i="1"/>
  <c r="BM274" i="1"/>
  <c r="BN274" i="1"/>
  <c r="BO274" i="1"/>
  <c r="BA274" i="1"/>
  <c r="Z262" i="1"/>
  <c r="BD262" i="1"/>
  <c r="BP262" i="1"/>
  <c r="BE262" i="1"/>
  <c r="BQ262" i="1"/>
  <c r="BF262" i="1"/>
  <c r="BR262" i="1"/>
  <c r="BG262" i="1"/>
  <c r="BS262" i="1"/>
  <c r="BH262" i="1"/>
  <c r="BI262" i="1"/>
  <c r="BJ262" i="1"/>
  <c r="BK262" i="1"/>
  <c r="BB262" i="1"/>
  <c r="BC262" i="1"/>
  <c r="BL262" i="1"/>
  <c r="BM262" i="1"/>
  <c r="BN262" i="1"/>
  <c r="BO262" i="1"/>
  <c r="BA262" i="1"/>
  <c r="Z343" i="1"/>
  <c r="BL343" i="1"/>
  <c r="BM343" i="1"/>
  <c r="BB343" i="1"/>
  <c r="BN343" i="1"/>
  <c r="BC343" i="1"/>
  <c r="BO343" i="1"/>
  <c r="BE343" i="1"/>
  <c r="BQ343" i="1"/>
  <c r="BF343" i="1"/>
  <c r="BR343" i="1"/>
  <c r="BG343" i="1"/>
  <c r="BS343" i="1"/>
  <c r="BJ343" i="1"/>
  <c r="BK343" i="1"/>
  <c r="BP343" i="1"/>
  <c r="BA343" i="1"/>
  <c r="BD343" i="1"/>
  <c r="BH343" i="1"/>
  <c r="BI343" i="1"/>
  <c r="Z331" i="1"/>
  <c r="BL331" i="1"/>
  <c r="BM331" i="1"/>
  <c r="BB331" i="1"/>
  <c r="BN331" i="1"/>
  <c r="BC331" i="1"/>
  <c r="BO331" i="1"/>
  <c r="BE331" i="1"/>
  <c r="BQ331" i="1"/>
  <c r="BF331" i="1"/>
  <c r="BR331" i="1"/>
  <c r="BG331" i="1"/>
  <c r="BS331" i="1"/>
  <c r="BD331" i="1"/>
  <c r="BH331" i="1"/>
  <c r="BI331" i="1"/>
  <c r="BJ331" i="1"/>
  <c r="BK331" i="1"/>
  <c r="BA331" i="1"/>
  <c r="BP331" i="1"/>
  <c r="Z319" i="1"/>
  <c r="BL319" i="1"/>
  <c r="BM319" i="1"/>
  <c r="BB319" i="1"/>
  <c r="BN319" i="1"/>
  <c r="BC319" i="1"/>
  <c r="BO319" i="1"/>
  <c r="BE319" i="1"/>
  <c r="BQ319" i="1"/>
  <c r="BF319" i="1"/>
  <c r="BR319" i="1"/>
  <c r="BG319" i="1"/>
  <c r="BS319" i="1"/>
  <c r="BJ319" i="1"/>
  <c r="BK319" i="1"/>
  <c r="BP319" i="1"/>
  <c r="BD319" i="1"/>
  <c r="BH319" i="1"/>
  <c r="BA319" i="1"/>
  <c r="BI319" i="1"/>
  <c r="Z89" i="1"/>
  <c r="BG89" i="1"/>
  <c r="BS89" i="1"/>
  <c r="BH89" i="1"/>
  <c r="BI89" i="1"/>
  <c r="BE89" i="1"/>
  <c r="BL89" i="1"/>
  <c r="BM89" i="1"/>
  <c r="BP89" i="1"/>
  <c r="BQ89" i="1"/>
  <c r="BR89" i="1"/>
  <c r="BB89" i="1"/>
  <c r="BO89" i="1"/>
  <c r="BC89" i="1"/>
  <c r="BD89" i="1"/>
  <c r="BF89" i="1"/>
  <c r="BJ89" i="1"/>
  <c r="BK89" i="1"/>
  <c r="BN89" i="1"/>
  <c r="BA89" i="1"/>
  <c r="Z231" i="1"/>
  <c r="BD231" i="1"/>
  <c r="BP231" i="1"/>
  <c r="BE231" i="1"/>
  <c r="BQ231" i="1"/>
  <c r="BF231" i="1"/>
  <c r="BR231" i="1"/>
  <c r="BG231" i="1"/>
  <c r="BS231" i="1"/>
  <c r="BH231" i="1"/>
  <c r="BI231" i="1"/>
  <c r="BJ231" i="1"/>
  <c r="BK231" i="1"/>
  <c r="BB231" i="1"/>
  <c r="BC231" i="1"/>
  <c r="BL231" i="1"/>
  <c r="BM231" i="1"/>
  <c r="BN231" i="1"/>
  <c r="BO231" i="1"/>
  <c r="BA231" i="1"/>
  <c r="Z88" i="1"/>
  <c r="BM88" i="1"/>
  <c r="BB88" i="1"/>
  <c r="BN88" i="1"/>
  <c r="BC88" i="1"/>
  <c r="BO88" i="1"/>
  <c r="BH88" i="1"/>
  <c r="BL88" i="1"/>
  <c r="BP88" i="1"/>
  <c r="BQ88" i="1"/>
  <c r="BJ88" i="1"/>
  <c r="BK88" i="1"/>
  <c r="BR88" i="1"/>
  <c r="BS88" i="1"/>
  <c r="BF88" i="1"/>
  <c r="BG88" i="1"/>
  <c r="BI88" i="1"/>
  <c r="BD88" i="1"/>
  <c r="BE88" i="1"/>
  <c r="BA88" i="1"/>
  <c r="BF62" i="1"/>
  <c r="BR62" i="1"/>
  <c r="BI62" i="1"/>
  <c r="BK62" i="1"/>
  <c r="BM62" i="1"/>
  <c r="Z62" i="1"/>
  <c r="BJ62" i="1"/>
  <c r="BL62" i="1"/>
  <c r="BN62" i="1"/>
  <c r="BO62" i="1"/>
  <c r="BP62" i="1"/>
  <c r="BS62" i="1"/>
  <c r="BB62" i="1"/>
  <c r="BC62" i="1"/>
  <c r="BD62" i="1"/>
  <c r="BH62" i="1"/>
  <c r="BQ62" i="1"/>
  <c r="BG62" i="1"/>
  <c r="BE62" i="1"/>
  <c r="BA62" i="1"/>
  <c r="BL73" i="1"/>
  <c r="BC73" i="1"/>
  <c r="BO73" i="1"/>
  <c r="BE73" i="1"/>
  <c r="BQ73" i="1"/>
  <c r="Z73" i="1"/>
  <c r="BG73" i="1"/>
  <c r="BS73" i="1"/>
  <c r="BJ73" i="1"/>
  <c r="BK73" i="1"/>
  <c r="BM73" i="1"/>
  <c r="BN73" i="1"/>
  <c r="BH73" i="1"/>
  <c r="BI73" i="1"/>
  <c r="BP73" i="1"/>
  <c r="BB73" i="1"/>
  <c r="BD73" i="1"/>
  <c r="BF73" i="1"/>
  <c r="BR73" i="1"/>
  <c r="BA73" i="1"/>
  <c r="BL61" i="1"/>
  <c r="Z61" i="1"/>
  <c r="BC61" i="1"/>
  <c r="BO61" i="1"/>
  <c r="BE61" i="1"/>
  <c r="BQ61" i="1"/>
  <c r="BG61" i="1"/>
  <c r="BS61" i="1"/>
  <c r="BJ61" i="1"/>
  <c r="BK61" i="1"/>
  <c r="BM61" i="1"/>
  <c r="BN61" i="1"/>
  <c r="BP61" i="1"/>
  <c r="BD61" i="1"/>
  <c r="BR61" i="1"/>
  <c r="BB61" i="1"/>
  <c r="BF61" i="1"/>
  <c r="BH61" i="1"/>
  <c r="BI61" i="1"/>
  <c r="BA61" i="1"/>
  <c r="BF60" i="1"/>
  <c r="BR60" i="1"/>
  <c r="BI60" i="1"/>
  <c r="BK60" i="1"/>
  <c r="BM60" i="1"/>
  <c r="BJ60" i="1"/>
  <c r="BL60" i="1"/>
  <c r="BN60" i="1"/>
  <c r="BO60" i="1"/>
  <c r="BP60" i="1"/>
  <c r="BC60" i="1"/>
  <c r="Z60" i="1"/>
  <c r="BD60" i="1"/>
  <c r="BE60" i="1"/>
  <c r="BQ60" i="1"/>
  <c r="BS60" i="1"/>
  <c r="BH60" i="1"/>
  <c r="BB60" i="1"/>
  <c r="BG60" i="1"/>
  <c r="BA60" i="1"/>
  <c r="BL47" i="1"/>
  <c r="BC47" i="1"/>
  <c r="BO47" i="1"/>
  <c r="BE47" i="1"/>
  <c r="BQ47" i="1"/>
  <c r="BG47" i="1"/>
  <c r="BS47" i="1"/>
  <c r="BR47" i="1"/>
  <c r="Z47" i="1"/>
  <c r="BB47" i="1"/>
  <c r="BD47" i="1"/>
  <c r="BF47" i="1"/>
  <c r="BJ47" i="1"/>
  <c r="BP47" i="1"/>
  <c r="BK47" i="1"/>
  <c r="BM47" i="1"/>
  <c r="BN47" i="1"/>
  <c r="BH47" i="1"/>
  <c r="BI47" i="1"/>
  <c r="BA47" i="1"/>
  <c r="Z83" i="1"/>
  <c r="BG83" i="1"/>
  <c r="BS83" i="1"/>
  <c r="BH83" i="1"/>
  <c r="BI83" i="1"/>
  <c r="BJ83" i="1"/>
  <c r="BM83" i="1"/>
  <c r="BQ83" i="1"/>
  <c r="BB83" i="1"/>
  <c r="BR83" i="1"/>
  <c r="BC83" i="1"/>
  <c r="BD83" i="1"/>
  <c r="BE83" i="1"/>
  <c r="BF83" i="1"/>
  <c r="BL83" i="1"/>
  <c r="BN83" i="1"/>
  <c r="BO83" i="1"/>
  <c r="BP83" i="1"/>
  <c r="BK83" i="1"/>
  <c r="BA83" i="1"/>
  <c r="BL71" i="1"/>
  <c r="BC71" i="1"/>
  <c r="BO71" i="1"/>
  <c r="Z71" i="1"/>
  <c r="BE71" i="1"/>
  <c r="BQ71" i="1"/>
  <c r="BG71" i="1"/>
  <c r="BS71" i="1"/>
  <c r="BJ71" i="1"/>
  <c r="BK71" i="1"/>
  <c r="BM71" i="1"/>
  <c r="BN71" i="1"/>
  <c r="BH71" i="1"/>
  <c r="BB71" i="1"/>
  <c r="BR71" i="1"/>
  <c r="BD71" i="1"/>
  <c r="BP71" i="1"/>
  <c r="BF71" i="1"/>
  <c r="BI71" i="1"/>
  <c r="BA71" i="1"/>
  <c r="Z112" i="1"/>
  <c r="BC112" i="1"/>
  <c r="BO112" i="1"/>
  <c r="BD112" i="1"/>
  <c r="BQ112" i="1"/>
  <c r="BE112" i="1"/>
  <c r="BR112" i="1"/>
  <c r="BF112" i="1"/>
  <c r="BS112" i="1"/>
  <c r="BG112" i="1"/>
  <c r="BH112" i="1"/>
  <c r="BB112" i="1"/>
  <c r="BI112" i="1"/>
  <c r="BJ112" i="1"/>
  <c r="BK112" i="1"/>
  <c r="BL112" i="1"/>
  <c r="BP112" i="1"/>
  <c r="BM112" i="1"/>
  <c r="BN112" i="1"/>
  <c r="BA112" i="1"/>
  <c r="Z100" i="1"/>
  <c r="BB100" i="1"/>
  <c r="BN100" i="1"/>
  <c r="BJ100" i="1"/>
  <c r="BO100" i="1"/>
  <c r="BC100" i="1"/>
  <c r="BP100" i="1"/>
  <c r="BM100" i="1"/>
  <c r="BQ100" i="1"/>
  <c r="BR100" i="1"/>
  <c r="BS100" i="1"/>
  <c r="BD100" i="1"/>
  <c r="BF100" i="1"/>
  <c r="BG100" i="1"/>
  <c r="BH100" i="1"/>
  <c r="BI100" i="1"/>
  <c r="BE100" i="1"/>
  <c r="BL100" i="1"/>
  <c r="BK100" i="1"/>
  <c r="BA100" i="1"/>
  <c r="Z135" i="1"/>
  <c r="BF135" i="1"/>
  <c r="BR135" i="1"/>
  <c r="BJ135" i="1"/>
  <c r="BM135" i="1"/>
  <c r="BN135" i="1"/>
  <c r="BB135" i="1"/>
  <c r="BO135" i="1"/>
  <c r="BC135" i="1"/>
  <c r="BS135" i="1"/>
  <c r="BD135" i="1"/>
  <c r="BG135" i="1"/>
  <c r="BH135" i="1"/>
  <c r="BI135" i="1"/>
  <c r="BE135" i="1"/>
  <c r="BK135" i="1"/>
  <c r="BL135" i="1"/>
  <c r="BP135" i="1"/>
  <c r="BQ135" i="1"/>
  <c r="BA135" i="1"/>
  <c r="Z123" i="1"/>
  <c r="BI123" i="1"/>
  <c r="BL123" i="1"/>
  <c r="BM123" i="1"/>
  <c r="BN123" i="1"/>
  <c r="BB123" i="1"/>
  <c r="BO123" i="1"/>
  <c r="BQ123" i="1"/>
  <c r="BC123" i="1"/>
  <c r="BD123" i="1"/>
  <c r="BE123" i="1"/>
  <c r="BF123" i="1"/>
  <c r="BP123" i="1"/>
  <c r="BG123" i="1"/>
  <c r="BH123" i="1"/>
  <c r="BJ123" i="1"/>
  <c r="BK123" i="1"/>
  <c r="BR123" i="1"/>
  <c r="BS123" i="1"/>
  <c r="BA123" i="1"/>
  <c r="Z216" i="1"/>
  <c r="BM216" i="1"/>
  <c r="BF216" i="1"/>
  <c r="BS216" i="1"/>
  <c r="BG216" i="1"/>
  <c r="BH216" i="1"/>
  <c r="BI216" i="1"/>
  <c r="BJ216" i="1"/>
  <c r="BK216" i="1"/>
  <c r="BL216" i="1"/>
  <c r="BN216" i="1"/>
  <c r="BP216" i="1"/>
  <c r="BQ216" i="1"/>
  <c r="BR216" i="1"/>
  <c r="BB216" i="1"/>
  <c r="BC216" i="1"/>
  <c r="BD216" i="1"/>
  <c r="BE216" i="1"/>
  <c r="BO216" i="1"/>
  <c r="BA216" i="1"/>
  <c r="Z204" i="1"/>
  <c r="BM204" i="1"/>
  <c r="BI204" i="1"/>
  <c r="BJ204" i="1"/>
  <c r="BK204" i="1"/>
  <c r="BL204" i="1"/>
  <c r="BO204" i="1"/>
  <c r="BP204" i="1"/>
  <c r="BQ204" i="1"/>
  <c r="BR204" i="1"/>
  <c r="BB204" i="1"/>
  <c r="BS204" i="1"/>
  <c r="BC204" i="1"/>
  <c r="BD204" i="1"/>
  <c r="BE204" i="1"/>
  <c r="BG204" i="1"/>
  <c r="BH204" i="1"/>
  <c r="BN204" i="1"/>
  <c r="BA204" i="1"/>
  <c r="BF204" i="1"/>
  <c r="Z237" i="1"/>
  <c r="BD237" i="1"/>
  <c r="BP237" i="1"/>
  <c r="BE237" i="1"/>
  <c r="BQ237" i="1"/>
  <c r="BF237" i="1"/>
  <c r="BR237" i="1"/>
  <c r="BG237" i="1"/>
  <c r="BS237" i="1"/>
  <c r="BB237" i="1"/>
  <c r="BC237" i="1"/>
  <c r="BH237" i="1"/>
  <c r="BI237" i="1"/>
  <c r="BJ237" i="1"/>
  <c r="BK237" i="1"/>
  <c r="BL237" i="1"/>
  <c r="BM237" i="1"/>
  <c r="BN237" i="1"/>
  <c r="BO237" i="1"/>
  <c r="BA237" i="1"/>
  <c r="Z250" i="1"/>
  <c r="BD250" i="1"/>
  <c r="BP250" i="1"/>
  <c r="BE250" i="1"/>
  <c r="BQ250" i="1"/>
  <c r="BF250" i="1"/>
  <c r="BR250" i="1"/>
  <c r="BG250" i="1"/>
  <c r="BS250" i="1"/>
  <c r="BH250" i="1"/>
  <c r="BI250" i="1"/>
  <c r="BJ250" i="1"/>
  <c r="BK250" i="1"/>
  <c r="BB250" i="1"/>
  <c r="BC250" i="1"/>
  <c r="BL250" i="1"/>
  <c r="BM250" i="1"/>
  <c r="BA250" i="1"/>
  <c r="BN250" i="1"/>
  <c r="BO250" i="1"/>
  <c r="Z285" i="1"/>
  <c r="BJ285" i="1"/>
  <c r="BK285" i="1"/>
  <c r="BC285" i="1"/>
  <c r="BO285" i="1"/>
  <c r="BD285" i="1"/>
  <c r="BP285" i="1"/>
  <c r="BL285" i="1"/>
  <c r="BM285" i="1"/>
  <c r="BN285" i="1"/>
  <c r="BQ285" i="1"/>
  <c r="BR285" i="1"/>
  <c r="BS285" i="1"/>
  <c r="BB285" i="1"/>
  <c r="BE285" i="1"/>
  <c r="BF285" i="1"/>
  <c r="BA285" i="1"/>
  <c r="BG285" i="1"/>
  <c r="BH285" i="1"/>
  <c r="BI285" i="1"/>
  <c r="Z273" i="1"/>
  <c r="BJ273" i="1"/>
  <c r="BK273" i="1"/>
  <c r="BL273" i="1"/>
  <c r="BM273" i="1"/>
  <c r="BB273" i="1"/>
  <c r="BN273" i="1"/>
  <c r="BC273" i="1"/>
  <c r="BO273" i="1"/>
  <c r="BD273" i="1"/>
  <c r="BP273" i="1"/>
  <c r="BE273" i="1"/>
  <c r="BQ273" i="1"/>
  <c r="BG273" i="1"/>
  <c r="BH273" i="1"/>
  <c r="BI273" i="1"/>
  <c r="BR273" i="1"/>
  <c r="BS273" i="1"/>
  <c r="BF273" i="1"/>
  <c r="BA273" i="1"/>
  <c r="Z261" i="1"/>
  <c r="BJ261" i="1"/>
  <c r="BK261" i="1"/>
  <c r="BL261" i="1"/>
  <c r="BM261" i="1"/>
  <c r="BB261" i="1"/>
  <c r="BN261" i="1"/>
  <c r="BC261" i="1"/>
  <c r="BO261" i="1"/>
  <c r="BD261" i="1"/>
  <c r="BP261" i="1"/>
  <c r="BE261" i="1"/>
  <c r="BQ261" i="1"/>
  <c r="BG261" i="1"/>
  <c r="BH261" i="1"/>
  <c r="BI261" i="1"/>
  <c r="BR261" i="1"/>
  <c r="BS261" i="1"/>
  <c r="BF261" i="1"/>
  <c r="BA261" i="1"/>
  <c r="Z342" i="1"/>
  <c r="BF342" i="1"/>
  <c r="BR342" i="1"/>
  <c r="BG342" i="1"/>
  <c r="BS342" i="1"/>
  <c r="BH342" i="1"/>
  <c r="BI342" i="1"/>
  <c r="BK342" i="1"/>
  <c r="BL342" i="1"/>
  <c r="BM342" i="1"/>
  <c r="BB342" i="1"/>
  <c r="BC342" i="1"/>
  <c r="BD342" i="1"/>
  <c r="BE342" i="1"/>
  <c r="BJ342" i="1"/>
  <c r="BN342" i="1"/>
  <c r="BO342" i="1"/>
  <c r="BA342" i="1"/>
  <c r="BP342" i="1"/>
  <c r="BQ342" i="1"/>
  <c r="Z330" i="1"/>
  <c r="BF330" i="1"/>
  <c r="BR330" i="1"/>
  <c r="BG330" i="1"/>
  <c r="BS330" i="1"/>
  <c r="BH330" i="1"/>
  <c r="BI330" i="1"/>
  <c r="BK330" i="1"/>
  <c r="BL330" i="1"/>
  <c r="BM330" i="1"/>
  <c r="BO330" i="1"/>
  <c r="BP330" i="1"/>
  <c r="BQ330" i="1"/>
  <c r="BJ330" i="1"/>
  <c r="BB330" i="1"/>
  <c r="BA330" i="1"/>
  <c r="BE330" i="1"/>
  <c r="BC330" i="1"/>
  <c r="BD330" i="1"/>
  <c r="BN330" i="1"/>
  <c r="Z318" i="1"/>
  <c r="BF318" i="1"/>
  <c r="BR318" i="1"/>
  <c r="BG318" i="1"/>
  <c r="BS318" i="1"/>
  <c r="BH318" i="1"/>
  <c r="BI318" i="1"/>
  <c r="BK318" i="1"/>
  <c r="BL318" i="1"/>
  <c r="BM318" i="1"/>
  <c r="BB318" i="1"/>
  <c r="BC318" i="1"/>
  <c r="BD318" i="1"/>
  <c r="BE318" i="1"/>
  <c r="BJ318" i="1"/>
  <c r="BN318" i="1"/>
  <c r="BO318" i="1"/>
  <c r="BA318" i="1"/>
  <c r="BP318" i="1"/>
  <c r="BQ318" i="1"/>
  <c r="Z336" i="1"/>
  <c r="BF336" i="1"/>
  <c r="BR336" i="1"/>
  <c r="BG336" i="1"/>
  <c r="BS336" i="1"/>
  <c r="BH336" i="1"/>
  <c r="BI336" i="1"/>
  <c r="BK336" i="1"/>
  <c r="BL336" i="1"/>
  <c r="BM336" i="1"/>
  <c r="BB336" i="1"/>
  <c r="BC336" i="1"/>
  <c r="BD336" i="1"/>
  <c r="BO336" i="1"/>
  <c r="BE336" i="1"/>
  <c r="BJ336" i="1"/>
  <c r="BN336" i="1"/>
  <c r="BP336" i="1"/>
  <c r="BQ336" i="1"/>
  <c r="BA336" i="1"/>
  <c r="Z46" i="1"/>
  <c r="BF46" i="1"/>
  <c r="BR46" i="1"/>
  <c r="BI46" i="1"/>
  <c r="BK46" i="1"/>
  <c r="BM46" i="1"/>
  <c r="BQ46" i="1"/>
  <c r="BB46" i="1"/>
  <c r="BS46" i="1"/>
  <c r="BC46" i="1"/>
  <c r="BD46" i="1"/>
  <c r="BE46" i="1"/>
  <c r="BH46" i="1"/>
  <c r="BJ46" i="1"/>
  <c r="BL46" i="1"/>
  <c r="BG46" i="1"/>
  <c r="BN46" i="1"/>
  <c r="BO46" i="1"/>
  <c r="BP46" i="1"/>
  <c r="BA46" i="1"/>
  <c r="BM82" i="1"/>
  <c r="BB82" i="1"/>
  <c r="BN82" i="1"/>
  <c r="BC82" i="1"/>
  <c r="BO82" i="1"/>
  <c r="BD82" i="1"/>
  <c r="BP82" i="1"/>
  <c r="Z82" i="1"/>
  <c r="BK82" i="1"/>
  <c r="BS82" i="1"/>
  <c r="BE82" i="1"/>
  <c r="BQ82" i="1"/>
  <c r="BR82" i="1"/>
  <c r="BJ82" i="1"/>
  <c r="BI82" i="1"/>
  <c r="BG82" i="1"/>
  <c r="BH82" i="1"/>
  <c r="BL82" i="1"/>
  <c r="BF82" i="1"/>
  <c r="BA82" i="1"/>
  <c r="BF70" i="1"/>
  <c r="BR70" i="1"/>
  <c r="BI70" i="1"/>
  <c r="BK70" i="1"/>
  <c r="BM70" i="1"/>
  <c r="BJ70" i="1"/>
  <c r="BL70" i="1"/>
  <c r="BN70" i="1"/>
  <c r="BO70" i="1"/>
  <c r="BB70" i="1"/>
  <c r="BG70" i="1"/>
  <c r="BH70" i="1"/>
  <c r="BP70" i="1"/>
  <c r="BD70" i="1"/>
  <c r="BE70" i="1"/>
  <c r="BQ70" i="1"/>
  <c r="BS70" i="1"/>
  <c r="Z70" i="1"/>
  <c r="BC70" i="1"/>
  <c r="BA70" i="1"/>
  <c r="Z111" i="1"/>
  <c r="BI111" i="1"/>
  <c r="BH111" i="1"/>
  <c r="BJ111" i="1"/>
  <c r="BK111" i="1"/>
  <c r="BL111" i="1"/>
  <c r="BM111" i="1"/>
  <c r="BQ111" i="1"/>
  <c r="BB111" i="1"/>
  <c r="BC111" i="1"/>
  <c r="BD111" i="1"/>
  <c r="BE111" i="1"/>
  <c r="BF111" i="1"/>
  <c r="BG111" i="1"/>
  <c r="BN111" i="1"/>
  <c r="BO111" i="1"/>
  <c r="BP111" i="1"/>
  <c r="BR111" i="1"/>
  <c r="BS111" i="1"/>
  <c r="BA111" i="1"/>
  <c r="BH99" i="1"/>
  <c r="BB99" i="1"/>
  <c r="BO99" i="1"/>
  <c r="BF99" i="1"/>
  <c r="BS99" i="1"/>
  <c r="BG99" i="1"/>
  <c r="BN99" i="1"/>
  <c r="BP99" i="1"/>
  <c r="BQ99" i="1"/>
  <c r="BR99" i="1"/>
  <c r="BC99" i="1"/>
  <c r="BL99" i="1"/>
  <c r="Z99" i="1"/>
  <c r="BJ99" i="1"/>
  <c r="BD99" i="1"/>
  <c r="BE99" i="1"/>
  <c r="BI99" i="1"/>
  <c r="BK99" i="1"/>
  <c r="BM99" i="1"/>
  <c r="BA99" i="1"/>
  <c r="Z134" i="1"/>
  <c r="BL134" i="1"/>
  <c r="BB134" i="1"/>
  <c r="BO134" i="1"/>
  <c r="BE134" i="1"/>
  <c r="BR134" i="1"/>
  <c r="BF134" i="1"/>
  <c r="BS134" i="1"/>
  <c r="BG134" i="1"/>
  <c r="BH134" i="1"/>
  <c r="BN134" i="1"/>
  <c r="BC134" i="1"/>
  <c r="BD134" i="1"/>
  <c r="BI134" i="1"/>
  <c r="BJ134" i="1"/>
  <c r="BK134" i="1"/>
  <c r="BM134" i="1"/>
  <c r="BP134" i="1"/>
  <c r="BQ134" i="1"/>
  <c r="BA134" i="1"/>
  <c r="BC122" i="1"/>
  <c r="BO122" i="1"/>
  <c r="Z122" i="1"/>
  <c r="BD122" i="1"/>
  <c r="BQ122" i="1"/>
  <c r="BE122" i="1"/>
  <c r="BR122" i="1"/>
  <c r="BF122" i="1"/>
  <c r="BS122" i="1"/>
  <c r="BG122" i="1"/>
  <c r="BM122" i="1"/>
  <c r="BB122" i="1"/>
  <c r="BJ122" i="1"/>
  <c r="BL122" i="1"/>
  <c r="BN122" i="1"/>
  <c r="BP122" i="1"/>
  <c r="BH122" i="1"/>
  <c r="BI122" i="1"/>
  <c r="BK122" i="1"/>
  <c r="BA122" i="1"/>
  <c r="Z215" i="1"/>
  <c r="BG215" i="1"/>
  <c r="BS215" i="1"/>
  <c r="BK215" i="1"/>
  <c r="BL215" i="1"/>
  <c r="BM215" i="1"/>
  <c r="BN215" i="1"/>
  <c r="BB215" i="1"/>
  <c r="BO215" i="1"/>
  <c r="BC215" i="1"/>
  <c r="BP215" i="1"/>
  <c r="BD215" i="1"/>
  <c r="BQ215" i="1"/>
  <c r="BE215" i="1"/>
  <c r="BR215" i="1"/>
  <c r="BF215" i="1"/>
  <c r="BH215" i="1"/>
  <c r="BI215" i="1"/>
  <c r="BJ215" i="1"/>
  <c r="BA215" i="1"/>
  <c r="Z203" i="1"/>
  <c r="BG203" i="1"/>
  <c r="BS203" i="1"/>
  <c r="BN203" i="1"/>
  <c r="BB203" i="1"/>
  <c r="BO203" i="1"/>
  <c r="BC203" i="1"/>
  <c r="BP203" i="1"/>
  <c r="BD203" i="1"/>
  <c r="BQ203" i="1"/>
  <c r="BE203" i="1"/>
  <c r="BR203" i="1"/>
  <c r="BJ203" i="1"/>
  <c r="BK203" i="1"/>
  <c r="BL203" i="1"/>
  <c r="BM203" i="1"/>
  <c r="BA203" i="1"/>
  <c r="BF203" i="1"/>
  <c r="BH203" i="1"/>
  <c r="BI203" i="1"/>
  <c r="Z236" i="1"/>
  <c r="BJ236" i="1"/>
  <c r="BK236" i="1"/>
  <c r="BL236" i="1"/>
  <c r="BM236" i="1"/>
  <c r="BD236" i="1"/>
  <c r="BE236" i="1"/>
  <c r="BF236" i="1"/>
  <c r="BG236" i="1"/>
  <c r="BH236" i="1"/>
  <c r="BI236" i="1"/>
  <c r="BN236" i="1"/>
  <c r="BO236" i="1"/>
  <c r="BQ236" i="1"/>
  <c r="BR236" i="1"/>
  <c r="BS236" i="1"/>
  <c r="BB236" i="1"/>
  <c r="BC236" i="1"/>
  <c r="BP236" i="1"/>
  <c r="BA236" i="1"/>
  <c r="Z249" i="1"/>
  <c r="BJ249" i="1"/>
  <c r="BK249" i="1"/>
  <c r="BL249" i="1"/>
  <c r="BM249" i="1"/>
  <c r="BB249" i="1"/>
  <c r="BN249" i="1"/>
  <c r="BC249" i="1"/>
  <c r="BO249" i="1"/>
  <c r="BD249" i="1"/>
  <c r="BP249" i="1"/>
  <c r="BE249" i="1"/>
  <c r="BQ249" i="1"/>
  <c r="BG249" i="1"/>
  <c r="BH249" i="1"/>
  <c r="BI249" i="1"/>
  <c r="BR249" i="1"/>
  <c r="BS249" i="1"/>
  <c r="BF249" i="1"/>
  <c r="BA249" i="1"/>
  <c r="Z284" i="1"/>
  <c r="BD284" i="1"/>
  <c r="BP284" i="1"/>
  <c r="BE284" i="1"/>
  <c r="BQ284" i="1"/>
  <c r="BF284" i="1"/>
  <c r="BR284" i="1"/>
  <c r="BG284" i="1"/>
  <c r="BS284" i="1"/>
  <c r="BI284" i="1"/>
  <c r="BJ284" i="1"/>
  <c r="BH284" i="1"/>
  <c r="BK284" i="1"/>
  <c r="BL284" i="1"/>
  <c r="BM284" i="1"/>
  <c r="BN284" i="1"/>
  <c r="BO284" i="1"/>
  <c r="BB284" i="1"/>
  <c r="BC284" i="1"/>
  <c r="BA284" i="1"/>
  <c r="Z272" i="1"/>
  <c r="BD272" i="1"/>
  <c r="BP272" i="1"/>
  <c r="BE272" i="1"/>
  <c r="BQ272" i="1"/>
  <c r="BF272" i="1"/>
  <c r="BR272" i="1"/>
  <c r="BG272" i="1"/>
  <c r="BS272" i="1"/>
  <c r="BH272" i="1"/>
  <c r="BI272" i="1"/>
  <c r="BJ272" i="1"/>
  <c r="BK272" i="1"/>
  <c r="BB272" i="1"/>
  <c r="BC272" i="1"/>
  <c r="BL272" i="1"/>
  <c r="BN272" i="1"/>
  <c r="BO272" i="1"/>
  <c r="BA272" i="1"/>
  <c r="BM272" i="1"/>
  <c r="Z260" i="1"/>
  <c r="BD260" i="1"/>
  <c r="BP260" i="1"/>
  <c r="BE260" i="1"/>
  <c r="BQ260" i="1"/>
  <c r="BF260" i="1"/>
  <c r="BR260" i="1"/>
  <c r="BG260" i="1"/>
  <c r="BS260" i="1"/>
  <c r="BH260" i="1"/>
  <c r="BI260" i="1"/>
  <c r="BJ260" i="1"/>
  <c r="BK260" i="1"/>
  <c r="BB260" i="1"/>
  <c r="BC260" i="1"/>
  <c r="BL260" i="1"/>
  <c r="BN260" i="1"/>
  <c r="BO260" i="1"/>
  <c r="BA260" i="1"/>
  <c r="BM260" i="1"/>
  <c r="Z341" i="1"/>
  <c r="BL341" i="1"/>
  <c r="BM341" i="1"/>
  <c r="BB341" i="1"/>
  <c r="BN341" i="1"/>
  <c r="BC341" i="1"/>
  <c r="BO341" i="1"/>
  <c r="BE341" i="1"/>
  <c r="BQ341" i="1"/>
  <c r="BF341" i="1"/>
  <c r="BR341" i="1"/>
  <c r="BG341" i="1"/>
  <c r="BS341" i="1"/>
  <c r="BA341" i="1"/>
  <c r="BJ341" i="1"/>
  <c r="BD341" i="1"/>
  <c r="BK341" i="1"/>
  <c r="BH341" i="1"/>
  <c r="BI341" i="1"/>
  <c r="BP341" i="1"/>
  <c r="Z329" i="1"/>
  <c r="BL329" i="1"/>
  <c r="BM329" i="1"/>
  <c r="BB329" i="1"/>
  <c r="BN329" i="1"/>
  <c r="BC329" i="1"/>
  <c r="BO329" i="1"/>
  <c r="BE329" i="1"/>
  <c r="BQ329" i="1"/>
  <c r="BF329" i="1"/>
  <c r="BR329" i="1"/>
  <c r="BG329" i="1"/>
  <c r="BS329" i="1"/>
  <c r="BD329" i="1"/>
  <c r="BH329" i="1"/>
  <c r="BI329" i="1"/>
  <c r="BJ329" i="1"/>
  <c r="BK329" i="1"/>
  <c r="BP329" i="1"/>
  <c r="BA329" i="1"/>
  <c r="Z317" i="1"/>
  <c r="BL317" i="1"/>
  <c r="BM317" i="1"/>
  <c r="BB317" i="1"/>
  <c r="BN317" i="1"/>
  <c r="BC317" i="1"/>
  <c r="BO317" i="1"/>
  <c r="BE317" i="1"/>
  <c r="BQ317" i="1"/>
  <c r="BF317" i="1"/>
  <c r="BR317" i="1"/>
  <c r="BG317" i="1"/>
  <c r="BS317" i="1"/>
  <c r="BJ317" i="1"/>
  <c r="BA317" i="1"/>
  <c r="BD317" i="1"/>
  <c r="BH317" i="1"/>
  <c r="BK317" i="1"/>
  <c r="BI317" i="1"/>
  <c r="BP317" i="1"/>
  <c r="Z324" i="1"/>
  <c r="BF324" i="1"/>
  <c r="BR324" i="1"/>
  <c r="BG324" i="1"/>
  <c r="BS324" i="1"/>
  <c r="BH324" i="1"/>
  <c r="BI324" i="1"/>
  <c r="BK324" i="1"/>
  <c r="BL324" i="1"/>
  <c r="BM324" i="1"/>
  <c r="BE324" i="1"/>
  <c r="BJ324" i="1"/>
  <c r="BN324" i="1"/>
  <c r="BO324" i="1"/>
  <c r="BP324" i="1"/>
  <c r="BQ324" i="1"/>
  <c r="BB324" i="1"/>
  <c r="BC324" i="1"/>
  <c r="BA324" i="1"/>
  <c r="BD324" i="1"/>
  <c r="BL59" i="1"/>
  <c r="BC59" i="1"/>
  <c r="BO59" i="1"/>
  <c r="BE59" i="1"/>
  <c r="BQ59" i="1"/>
  <c r="BG59" i="1"/>
  <c r="BS59" i="1"/>
  <c r="BJ59" i="1"/>
  <c r="BK59" i="1"/>
  <c r="BM59" i="1"/>
  <c r="BN59" i="1"/>
  <c r="BP59" i="1"/>
  <c r="BH59" i="1"/>
  <c r="Z59" i="1"/>
  <c r="BB59" i="1"/>
  <c r="BD59" i="1"/>
  <c r="BF59" i="1"/>
  <c r="BI59" i="1"/>
  <c r="BR59" i="1"/>
  <c r="BA59" i="1"/>
  <c r="BL69" i="1"/>
  <c r="Z69" i="1"/>
  <c r="BC69" i="1"/>
  <c r="BO69" i="1"/>
  <c r="BE69" i="1"/>
  <c r="BQ69" i="1"/>
  <c r="BG69" i="1"/>
  <c r="BS69" i="1"/>
  <c r="BJ69" i="1"/>
  <c r="BK69" i="1"/>
  <c r="BM69" i="1"/>
  <c r="BN69" i="1"/>
  <c r="BB69" i="1"/>
  <c r="BD69" i="1"/>
  <c r="BH69" i="1"/>
  <c r="BI69" i="1"/>
  <c r="BP69" i="1"/>
  <c r="BR69" i="1"/>
  <c r="BF69" i="1"/>
  <c r="BA69" i="1"/>
  <c r="Z110" i="1"/>
  <c r="BC110" i="1"/>
  <c r="BO110" i="1"/>
  <c r="BH110" i="1"/>
  <c r="BM110" i="1"/>
  <c r="BN110" i="1"/>
  <c r="BP110" i="1"/>
  <c r="BB110" i="1"/>
  <c r="BQ110" i="1"/>
  <c r="BD110" i="1"/>
  <c r="BR110" i="1"/>
  <c r="BK110" i="1"/>
  <c r="BG110" i="1"/>
  <c r="BL110" i="1"/>
  <c r="BS110" i="1"/>
  <c r="BE110" i="1"/>
  <c r="BF110" i="1"/>
  <c r="BI110" i="1"/>
  <c r="BJ110" i="1"/>
  <c r="BA110" i="1"/>
  <c r="Z98" i="1"/>
  <c r="BB98" i="1"/>
  <c r="BN98" i="1"/>
  <c r="BC98" i="1"/>
  <c r="BG98" i="1"/>
  <c r="BK98" i="1"/>
  <c r="BL98" i="1"/>
  <c r="BP98" i="1"/>
  <c r="BQ98" i="1"/>
  <c r="BR98" i="1"/>
  <c r="BS98" i="1"/>
  <c r="BD98" i="1"/>
  <c r="BE98" i="1"/>
  <c r="BI98" i="1"/>
  <c r="BJ98" i="1"/>
  <c r="BM98" i="1"/>
  <c r="BO98" i="1"/>
  <c r="BF98" i="1"/>
  <c r="BH98" i="1"/>
  <c r="BA98" i="1"/>
  <c r="Z133" i="1"/>
  <c r="BF133" i="1"/>
  <c r="BR133" i="1"/>
  <c r="BG133" i="1"/>
  <c r="BJ133" i="1"/>
  <c r="BK133" i="1"/>
  <c r="BL133" i="1"/>
  <c r="BM133" i="1"/>
  <c r="BI133" i="1"/>
  <c r="BP133" i="1"/>
  <c r="BS133" i="1"/>
  <c r="BB133" i="1"/>
  <c r="BQ133" i="1"/>
  <c r="BC133" i="1"/>
  <c r="BD133" i="1"/>
  <c r="BE133" i="1"/>
  <c r="BH133" i="1"/>
  <c r="BN133" i="1"/>
  <c r="BO133" i="1"/>
  <c r="BA133" i="1"/>
  <c r="Z226" i="1"/>
  <c r="BJ226" i="1"/>
  <c r="BK226" i="1"/>
  <c r="BL226" i="1"/>
  <c r="BM226" i="1"/>
  <c r="BB226" i="1"/>
  <c r="BN226" i="1"/>
  <c r="BC226" i="1"/>
  <c r="BO226" i="1"/>
  <c r="BD226" i="1"/>
  <c r="BP226" i="1"/>
  <c r="BE226" i="1"/>
  <c r="BQ226" i="1"/>
  <c r="BS226" i="1"/>
  <c r="BF226" i="1"/>
  <c r="BH226" i="1"/>
  <c r="BI226" i="1"/>
  <c r="BR226" i="1"/>
  <c r="BA226" i="1"/>
  <c r="BG226" i="1"/>
  <c r="Z214" i="1"/>
  <c r="BM214" i="1"/>
  <c r="BC214" i="1"/>
  <c r="BP214" i="1"/>
  <c r="BD214" i="1"/>
  <c r="BQ214" i="1"/>
  <c r="BE214" i="1"/>
  <c r="BR214" i="1"/>
  <c r="BF214" i="1"/>
  <c r="BS214" i="1"/>
  <c r="BG214" i="1"/>
  <c r="BH214" i="1"/>
  <c r="BI214" i="1"/>
  <c r="BJ214" i="1"/>
  <c r="BL214" i="1"/>
  <c r="BN214" i="1"/>
  <c r="BO214" i="1"/>
  <c r="BB214" i="1"/>
  <c r="BK214" i="1"/>
  <c r="BA214" i="1"/>
  <c r="Z202" i="1"/>
  <c r="BM202" i="1"/>
  <c r="BF202" i="1"/>
  <c r="BS202" i="1"/>
  <c r="BG202" i="1"/>
  <c r="BH202" i="1"/>
  <c r="BI202" i="1"/>
  <c r="BJ202" i="1"/>
  <c r="BD202" i="1"/>
  <c r="BE202" i="1"/>
  <c r="BK202" i="1"/>
  <c r="BL202" i="1"/>
  <c r="BN202" i="1"/>
  <c r="BO202" i="1"/>
  <c r="BP202" i="1"/>
  <c r="BQ202" i="1"/>
  <c r="BB202" i="1"/>
  <c r="BC202" i="1"/>
  <c r="BR202" i="1"/>
  <c r="BA202" i="1"/>
  <c r="Z235" i="1"/>
  <c r="BD235" i="1"/>
  <c r="BP235" i="1"/>
  <c r="BE235" i="1"/>
  <c r="BQ235" i="1"/>
  <c r="BF235" i="1"/>
  <c r="BR235" i="1"/>
  <c r="BG235" i="1"/>
  <c r="BS235" i="1"/>
  <c r="BB235" i="1"/>
  <c r="BC235" i="1"/>
  <c r="BH235" i="1"/>
  <c r="BI235" i="1"/>
  <c r="BJ235" i="1"/>
  <c r="BK235" i="1"/>
  <c r="BL235" i="1"/>
  <c r="BM235" i="1"/>
  <c r="BN235" i="1"/>
  <c r="BA235" i="1"/>
  <c r="BO235" i="1"/>
  <c r="Z248" i="1"/>
  <c r="BD248" i="1"/>
  <c r="BP248" i="1"/>
  <c r="BE248" i="1"/>
  <c r="BQ248" i="1"/>
  <c r="BF248" i="1"/>
  <c r="BR248" i="1"/>
  <c r="BG248" i="1"/>
  <c r="BS248" i="1"/>
  <c r="BH248" i="1"/>
  <c r="BI248" i="1"/>
  <c r="BJ248" i="1"/>
  <c r="BK248" i="1"/>
  <c r="BB248" i="1"/>
  <c r="BC248" i="1"/>
  <c r="BL248" i="1"/>
  <c r="BM248" i="1"/>
  <c r="BN248" i="1"/>
  <c r="BO248" i="1"/>
  <c r="BA248" i="1"/>
  <c r="Z283" i="1"/>
  <c r="BJ283" i="1"/>
  <c r="BK283" i="1"/>
  <c r="BL283" i="1"/>
  <c r="BM283" i="1"/>
  <c r="BB283" i="1"/>
  <c r="BC283" i="1"/>
  <c r="BO283" i="1"/>
  <c r="BD283" i="1"/>
  <c r="BP283" i="1"/>
  <c r="BE283" i="1"/>
  <c r="BF283" i="1"/>
  <c r="BG283" i="1"/>
  <c r="BH283" i="1"/>
  <c r="BI283" i="1"/>
  <c r="BN283" i="1"/>
  <c r="BQ283" i="1"/>
  <c r="BS283" i="1"/>
  <c r="BA283" i="1"/>
  <c r="BR283" i="1"/>
  <c r="Z271" i="1"/>
  <c r="BJ271" i="1"/>
  <c r="BK271" i="1"/>
  <c r="BL271" i="1"/>
  <c r="BM271" i="1"/>
  <c r="BB271" i="1"/>
  <c r="BN271" i="1"/>
  <c r="BC271" i="1"/>
  <c r="BO271" i="1"/>
  <c r="BD271" i="1"/>
  <c r="BP271" i="1"/>
  <c r="BE271" i="1"/>
  <c r="BQ271" i="1"/>
  <c r="BG271" i="1"/>
  <c r="BH271" i="1"/>
  <c r="BI271" i="1"/>
  <c r="BR271" i="1"/>
  <c r="BS271" i="1"/>
  <c r="BA271" i="1"/>
  <c r="BF271" i="1"/>
  <c r="Z259" i="1"/>
  <c r="BJ259" i="1"/>
  <c r="BK259" i="1"/>
  <c r="BL259" i="1"/>
  <c r="BM259" i="1"/>
  <c r="BB259" i="1"/>
  <c r="BN259" i="1"/>
  <c r="BC259" i="1"/>
  <c r="BO259" i="1"/>
  <c r="BD259" i="1"/>
  <c r="BP259" i="1"/>
  <c r="BE259" i="1"/>
  <c r="BQ259" i="1"/>
  <c r="BG259" i="1"/>
  <c r="BH259" i="1"/>
  <c r="BI259" i="1"/>
  <c r="BR259" i="1"/>
  <c r="BS259" i="1"/>
  <c r="BA259" i="1"/>
  <c r="BF259" i="1"/>
  <c r="Z340" i="1"/>
  <c r="BF340" i="1"/>
  <c r="BR340" i="1"/>
  <c r="BG340" i="1"/>
  <c r="BS340" i="1"/>
  <c r="BH340" i="1"/>
  <c r="BI340" i="1"/>
  <c r="BK340" i="1"/>
  <c r="BL340" i="1"/>
  <c r="BM340" i="1"/>
  <c r="BE340" i="1"/>
  <c r="BJ340" i="1"/>
  <c r="BN340" i="1"/>
  <c r="BB340" i="1"/>
  <c r="BO340" i="1"/>
  <c r="BP340" i="1"/>
  <c r="BA340" i="1"/>
  <c r="BQ340" i="1"/>
  <c r="BC340" i="1"/>
  <c r="BD340" i="1"/>
  <c r="Z328" i="1"/>
  <c r="BF328" i="1"/>
  <c r="BR328" i="1"/>
  <c r="BG328" i="1"/>
  <c r="BS328" i="1"/>
  <c r="BH328" i="1"/>
  <c r="BI328" i="1"/>
  <c r="BK328" i="1"/>
  <c r="BL328" i="1"/>
  <c r="BM328" i="1"/>
  <c r="BB328" i="1"/>
  <c r="BC328" i="1"/>
  <c r="BA328" i="1"/>
  <c r="BP328" i="1"/>
  <c r="BD328" i="1"/>
  <c r="BE328" i="1"/>
  <c r="BJ328" i="1"/>
  <c r="BO328" i="1"/>
  <c r="BN328" i="1"/>
  <c r="BQ328" i="1"/>
  <c r="Z316" i="1"/>
  <c r="BF316" i="1"/>
  <c r="BR316" i="1"/>
  <c r="BG316" i="1"/>
  <c r="BS316" i="1"/>
  <c r="BH316" i="1"/>
  <c r="BI316" i="1"/>
  <c r="BK316" i="1"/>
  <c r="BL316" i="1"/>
  <c r="BM316" i="1"/>
  <c r="BE316" i="1"/>
  <c r="BJ316" i="1"/>
  <c r="BN316" i="1"/>
  <c r="BO316" i="1"/>
  <c r="BP316" i="1"/>
  <c r="BA316" i="1"/>
  <c r="BQ316" i="1"/>
  <c r="BC316" i="1"/>
  <c r="BB316" i="1"/>
  <c r="BD316" i="1"/>
  <c r="Z210" i="1"/>
  <c r="BM210" i="1"/>
  <c r="BF210" i="1"/>
  <c r="BG210" i="1"/>
  <c r="BI210" i="1"/>
  <c r="BJ210" i="1"/>
  <c r="BK210" i="1"/>
  <c r="BL210" i="1"/>
  <c r="BN210" i="1"/>
  <c r="BO210" i="1"/>
  <c r="BP210" i="1"/>
  <c r="BB210" i="1"/>
  <c r="BQ210" i="1"/>
  <c r="BD210" i="1"/>
  <c r="BE210" i="1"/>
  <c r="BH210" i="1"/>
  <c r="BR210" i="1"/>
  <c r="BS210" i="1"/>
  <c r="BC210" i="1"/>
  <c r="BA210" i="1"/>
  <c r="BF50" i="1"/>
  <c r="BR50" i="1"/>
  <c r="BI50" i="1"/>
  <c r="BK50" i="1"/>
  <c r="BM50" i="1"/>
  <c r="BQ50" i="1"/>
  <c r="BB50" i="1"/>
  <c r="BS50" i="1"/>
  <c r="BC50" i="1"/>
  <c r="BD50" i="1"/>
  <c r="Z50" i="1"/>
  <c r="BE50" i="1"/>
  <c r="BO50" i="1"/>
  <c r="BP50" i="1"/>
  <c r="BL50" i="1"/>
  <c r="BH50" i="1"/>
  <c r="BG50" i="1"/>
  <c r="BJ50" i="1"/>
  <c r="BN50" i="1"/>
  <c r="BA50" i="1"/>
  <c r="Z81" i="1"/>
  <c r="BE81" i="1"/>
  <c r="BQ81" i="1"/>
  <c r="BF81" i="1"/>
  <c r="BS81" i="1"/>
  <c r="BG81" i="1"/>
  <c r="BH81" i="1"/>
  <c r="BI81" i="1"/>
  <c r="BL81" i="1"/>
  <c r="BP81" i="1"/>
  <c r="BR81" i="1"/>
  <c r="BD81" i="1"/>
  <c r="BJ81" i="1"/>
  <c r="BK81" i="1"/>
  <c r="BM81" i="1"/>
  <c r="BN81" i="1"/>
  <c r="BB81" i="1"/>
  <c r="BC81" i="1"/>
  <c r="BO81" i="1"/>
  <c r="BA81" i="1"/>
  <c r="BL57" i="1"/>
  <c r="BC57" i="1"/>
  <c r="BO57" i="1"/>
  <c r="BE57" i="1"/>
  <c r="BQ57" i="1"/>
  <c r="BG57" i="1"/>
  <c r="BS57" i="1"/>
  <c r="BJ57" i="1"/>
  <c r="BK57" i="1"/>
  <c r="BM57" i="1"/>
  <c r="BN57" i="1"/>
  <c r="BP57" i="1"/>
  <c r="BR57" i="1"/>
  <c r="BF57" i="1"/>
  <c r="BB57" i="1"/>
  <c r="BD57" i="1"/>
  <c r="Z57" i="1"/>
  <c r="BH57" i="1"/>
  <c r="BI57" i="1"/>
  <c r="BA57" i="1"/>
  <c r="BF44" i="1"/>
  <c r="BR44" i="1"/>
  <c r="BI44" i="1"/>
  <c r="BK44" i="1"/>
  <c r="BM44" i="1"/>
  <c r="Z44" i="1"/>
  <c r="BQ44" i="1"/>
  <c r="BB44" i="1"/>
  <c r="BS44" i="1"/>
  <c r="BC44" i="1"/>
  <c r="BD44" i="1"/>
  <c r="BE44" i="1"/>
  <c r="BL44" i="1"/>
  <c r="BN44" i="1"/>
  <c r="BO44" i="1"/>
  <c r="BG44" i="1"/>
  <c r="BH44" i="1"/>
  <c r="BJ44" i="1"/>
  <c r="BP44" i="1"/>
  <c r="BA44" i="1"/>
  <c r="BF80" i="1"/>
  <c r="BR80" i="1"/>
  <c r="BK80" i="1"/>
  <c r="BI80" i="1"/>
  <c r="BJ80" i="1"/>
  <c r="BL80" i="1"/>
  <c r="Z80" i="1"/>
  <c r="BM80" i="1"/>
  <c r="BG80" i="1"/>
  <c r="BP80" i="1"/>
  <c r="BQ80" i="1"/>
  <c r="BS80" i="1"/>
  <c r="BB80" i="1"/>
  <c r="BC80" i="1"/>
  <c r="BD80" i="1"/>
  <c r="BN80" i="1"/>
  <c r="BO80" i="1"/>
  <c r="BE80" i="1"/>
  <c r="BH80" i="1"/>
  <c r="BA80" i="1"/>
  <c r="BF68" i="1"/>
  <c r="BR68" i="1"/>
  <c r="BI68" i="1"/>
  <c r="BK68" i="1"/>
  <c r="BM68" i="1"/>
  <c r="BJ68" i="1"/>
  <c r="BL68" i="1"/>
  <c r="BN68" i="1"/>
  <c r="BO68" i="1"/>
  <c r="BP68" i="1"/>
  <c r="BE68" i="1"/>
  <c r="BS68" i="1"/>
  <c r="Z68" i="1"/>
  <c r="BB68" i="1"/>
  <c r="BC68" i="1"/>
  <c r="BD68" i="1"/>
  <c r="BG68" i="1"/>
  <c r="BH68" i="1"/>
  <c r="BQ68" i="1"/>
  <c r="BA68" i="1"/>
  <c r="Z109" i="1"/>
  <c r="BI109" i="1"/>
  <c r="BM109" i="1"/>
  <c r="BB109" i="1"/>
  <c r="BN109" i="1"/>
  <c r="BQ109" i="1"/>
  <c r="BC109" i="1"/>
  <c r="BR109" i="1"/>
  <c r="BD109" i="1"/>
  <c r="BS109" i="1"/>
  <c r="BE109" i="1"/>
  <c r="BF109" i="1"/>
  <c r="BG109" i="1"/>
  <c r="BK109" i="1"/>
  <c r="BL109" i="1"/>
  <c r="BO109" i="1"/>
  <c r="BP109" i="1"/>
  <c r="BH109" i="1"/>
  <c r="BJ109" i="1"/>
  <c r="BA109" i="1"/>
  <c r="Z97" i="1"/>
  <c r="BG97" i="1"/>
  <c r="BH97" i="1"/>
  <c r="BI97" i="1"/>
  <c r="BK97" i="1"/>
  <c r="BO97" i="1"/>
  <c r="BP97" i="1"/>
  <c r="BN97" i="1"/>
  <c r="BQ97" i="1"/>
  <c r="BR97" i="1"/>
  <c r="BS97" i="1"/>
  <c r="BB97" i="1"/>
  <c r="BC97" i="1"/>
  <c r="BD97" i="1"/>
  <c r="BF97" i="1"/>
  <c r="BL97" i="1"/>
  <c r="BM97" i="1"/>
  <c r="BE97" i="1"/>
  <c r="BJ97" i="1"/>
  <c r="BA97" i="1"/>
  <c r="Z132" i="1"/>
  <c r="BL132" i="1"/>
  <c r="BK132" i="1"/>
  <c r="BB132" i="1"/>
  <c r="BO132" i="1"/>
  <c r="BC132" i="1"/>
  <c r="BP132" i="1"/>
  <c r="BD132" i="1"/>
  <c r="BQ132" i="1"/>
  <c r="BE132" i="1"/>
  <c r="BR132" i="1"/>
  <c r="BG132" i="1"/>
  <c r="BJ132" i="1"/>
  <c r="BN132" i="1"/>
  <c r="BS132" i="1"/>
  <c r="BF132" i="1"/>
  <c r="BH132" i="1"/>
  <c r="BI132" i="1"/>
  <c r="BM132" i="1"/>
  <c r="BA132" i="1"/>
  <c r="Z225" i="1"/>
  <c r="BD225" i="1"/>
  <c r="BP225" i="1"/>
  <c r="BE225" i="1"/>
  <c r="BQ225" i="1"/>
  <c r="BF225" i="1"/>
  <c r="BR225" i="1"/>
  <c r="BG225" i="1"/>
  <c r="BS225" i="1"/>
  <c r="BH225" i="1"/>
  <c r="BI225" i="1"/>
  <c r="BJ225" i="1"/>
  <c r="BK225" i="1"/>
  <c r="BB225" i="1"/>
  <c r="BC225" i="1"/>
  <c r="BL225" i="1"/>
  <c r="BM225" i="1"/>
  <c r="BN225" i="1"/>
  <c r="BO225" i="1"/>
  <c r="BA225" i="1"/>
  <c r="Z213" i="1"/>
  <c r="BG213" i="1"/>
  <c r="BS213" i="1"/>
  <c r="BH213" i="1"/>
  <c r="BI213" i="1"/>
  <c r="BJ213" i="1"/>
  <c r="BK213" i="1"/>
  <c r="BL213" i="1"/>
  <c r="BM213" i="1"/>
  <c r="BN213" i="1"/>
  <c r="BB213" i="1"/>
  <c r="BO213" i="1"/>
  <c r="BC213" i="1"/>
  <c r="BD213" i="1"/>
  <c r="BE213" i="1"/>
  <c r="BF213" i="1"/>
  <c r="BP213" i="1"/>
  <c r="BR213" i="1"/>
  <c r="BA213" i="1"/>
  <c r="BQ213" i="1"/>
  <c r="Z201" i="1"/>
  <c r="BG201" i="1"/>
  <c r="BS201" i="1"/>
  <c r="BK201" i="1"/>
  <c r="BL201" i="1"/>
  <c r="BM201" i="1"/>
  <c r="BN201" i="1"/>
  <c r="BB201" i="1"/>
  <c r="BO201" i="1"/>
  <c r="BC201" i="1"/>
  <c r="BD201" i="1"/>
  <c r="BE201" i="1"/>
  <c r="BF201" i="1"/>
  <c r="BH201" i="1"/>
  <c r="BI201" i="1"/>
  <c r="BJ201" i="1"/>
  <c r="BP201" i="1"/>
  <c r="BQ201" i="1"/>
  <c r="BR201" i="1"/>
  <c r="BA201" i="1"/>
  <c r="Z234" i="1"/>
  <c r="BJ234" i="1"/>
  <c r="BK234" i="1"/>
  <c r="BL234" i="1"/>
  <c r="BM234" i="1"/>
  <c r="BD234" i="1"/>
  <c r="BE234" i="1"/>
  <c r="BB234" i="1"/>
  <c r="BC234" i="1"/>
  <c r="BF234" i="1"/>
  <c r="BG234" i="1"/>
  <c r="BH234" i="1"/>
  <c r="BI234" i="1"/>
  <c r="BN234" i="1"/>
  <c r="BO234" i="1"/>
  <c r="BP234" i="1"/>
  <c r="BQ234" i="1"/>
  <c r="BR234" i="1"/>
  <c r="BS234" i="1"/>
  <c r="BA234" i="1"/>
  <c r="Z247" i="1"/>
  <c r="BJ247" i="1"/>
  <c r="BK247" i="1"/>
  <c r="BL247" i="1"/>
  <c r="BM247" i="1"/>
  <c r="BB247" i="1"/>
  <c r="BN247" i="1"/>
  <c r="BC247" i="1"/>
  <c r="BO247" i="1"/>
  <c r="BD247" i="1"/>
  <c r="BP247" i="1"/>
  <c r="BE247" i="1"/>
  <c r="BQ247" i="1"/>
  <c r="BG247" i="1"/>
  <c r="BH247" i="1"/>
  <c r="BI247" i="1"/>
  <c r="BR247" i="1"/>
  <c r="BS247" i="1"/>
  <c r="BF247" i="1"/>
  <c r="BA247" i="1"/>
  <c r="Z282" i="1"/>
  <c r="BD282" i="1"/>
  <c r="BP282" i="1"/>
  <c r="BE282" i="1"/>
  <c r="BQ282" i="1"/>
  <c r="BF282" i="1"/>
  <c r="BR282" i="1"/>
  <c r="BG282" i="1"/>
  <c r="BS282" i="1"/>
  <c r="BH282" i="1"/>
  <c r="BI282" i="1"/>
  <c r="BJ282" i="1"/>
  <c r="BO282" i="1"/>
  <c r="BB282" i="1"/>
  <c r="BC282" i="1"/>
  <c r="BN282" i="1"/>
  <c r="BK282" i="1"/>
  <c r="BM282" i="1"/>
  <c r="BL282" i="1"/>
  <c r="BA282" i="1"/>
  <c r="Z270" i="1"/>
  <c r="BD270" i="1"/>
  <c r="BP270" i="1"/>
  <c r="BE270" i="1"/>
  <c r="BQ270" i="1"/>
  <c r="BF270" i="1"/>
  <c r="BR270" i="1"/>
  <c r="BG270" i="1"/>
  <c r="BS270" i="1"/>
  <c r="BH270" i="1"/>
  <c r="BI270" i="1"/>
  <c r="BJ270" i="1"/>
  <c r="BK270" i="1"/>
  <c r="BB270" i="1"/>
  <c r="BC270" i="1"/>
  <c r="BL270" i="1"/>
  <c r="BA270" i="1"/>
  <c r="BM270" i="1"/>
  <c r="BN270" i="1"/>
  <c r="BO270" i="1"/>
  <c r="Z258" i="1"/>
  <c r="BD258" i="1"/>
  <c r="BP258" i="1"/>
  <c r="BE258" i="1"/>
  <c r="BQ258" i="1"/>
  <c r="BF258" i="1"/>
  <c r="BR258" i="1"/>
  <c r="BG258" i="1"/>
  <c r="BS258" i="1"/>
  <c r="BH258" i="1"/>
  <c r="BI258" i="1"/>
  <c r="BJ258" i="1"/>
  <c r="BK258" i="1"/>
  <c r="BB258" i="1"/>
  <c r="BC258" i="1"/>
  <c r="BL258" i="1"/>
  <c r="BA258" i="1"/>
  <c r="BM258" i="1"/>
  <c r="BO258" i="1"/>
  <c r="BN258" i="1"/>
  <c r="Z339" i="1"/>
  <c r="BL339" i="1"/>
  <c r="BM339" i="1"/>
  <c r="BB339" i="1"/>
  <c r="BN339" i="1"/>
  <c r="BC339" i="1"/>
  <c r="BO339" i="1"/>
  <c r="BE339" i="1"/>
  <c r="BQ339" i="1"/>
  <c r="BF339" i="1"/>
  <c r="BR339" i="1"/>
  <c r="BG339" i="1"/>
  <c r="BS339" i="1"/>
  <c r="BD339" i="1"/>
  <c r="BA339" i="1"/>
  <c r="BH339" i="1"/>
  <c r="BI339" i="1"/>
  <c r="BJ339" i="1"/>
  <c r="BK339" i="1"/>
  <c r="BP339" i="1"/>
  <c r="Z327" i="1"/>
  <c r="BL327" i="1"/>
  <c r="BM327" i="1"/>
  <c r="BB327" i="1"/>
  <c r="BN327" i="1"/>
  <c r="BC327" i="1"/>
  <c r="BO327" i="1"/>
  <c r="BE327" i="1"/>
  <c r="BQ327" i="1"/>
  <c r="BF327" i="1"/>
  <c r="BR327" i="1"/>
  <c r="BG327" i="1"/>
  <c r="BS327" i="1"/>
  <c r="BJ327" i="1"/>
  <c r="BK327" i="1"/>
  <c r="BP327" i="1"/>
  <c r="BA327" i="1"/>
  <c r="BD327" i="1"/>
  <c r="BH327" i="1"/>
  <c r="BI327" i="1"/>
  <c r="Z315" i="1"/>
  <c r="BL315" i="1"/>
  <c r="BM315" i="1"/>
  <c r="BB315" i="1"/>
  <c r="BN315" i="1"/>
  <c r="BC315" i="1"/>
  <c r="BO315" i="1"/>
  <c r="BE315" i="1"/>
  <c r="BQ315" i="1"/>
  <c r="BF315" i="1"/>
  <c r="BR315" i="1"/>
  <c r="BG315" i="1"/>
  <c r="BS315" i="1"/>
  <c r="BD315" i="1"/>
  <c r="BA315" i="1"/>
  <c r="BH315" i="1"/>
  <c r="BI315" i="1"/>
  <c r="BJ315" i="1"/>
  <c r="BK315" i="1"/>
  <c r="BP315" i="1"/>
  <c r="BC118" i="1"/>
  <c r="BO118" i="1"/>
  <c r="BM118" i="1"/>
  <c r="BN118" i="1"/>
  <c r="BB118" i="1"/>
  <c r="BP118" i="1"/>
  <c r="BD118" i="1"/>
  <c r="BQ118" i="1"/>
  <c r="BJ118" i="1"/>
  <c r="BR118" i="1"/>
  <c r="Z118" i="1"/>
  <c r="BS118" i="1"/>
  <c r="BF118" i="1"/>
  <c r="BI118" i="1"/>
  <c r="BL118" i="1"/>
  <c r="BE118" i="1"/>
  <c r="BG118" i="1"/>
  <c r="BH118" i="1"/>
  <c r="BK118" i="1"/>
  <c r="BA118" i="1"/>
  <c r="Z198" i="1"/>
  <c r="BM198" i="1"/>
  <c r="BD198" i="1"/>
  <c r="BL198" i="1"/>
  <c r="BN198" i="1"/>
  <c r="BO198" i="1"/>
  <c r="BB198" i="1"/>
  <c r="BP198" i="1"/>
  <c r="BC198" i="1"/>
  <c r="BQ198" i="1"/>
  <c r="BI198" i="1"/>
  <c r="BJ198" i="1"/>
  <c r="BK198" i="1"/>
  <c r="BR198" i="1"/>
  <c r="BS198" i="1"/>
  <c r="BE198" i="1"/>
  <c r="BF198" i="1"/>
  <c r="BG198" i="1"/>
  <c r="BH198" i="1"/>
  <c r="BA198" i="1"/>
  <c r="BL65" i="1"/>
  <c r="BC65" i="1"/>
  <c r="BO65" i="1"/>
  <c r="BE65" i="1"/>
  <c r="BQ65" i="1"/>
  <c r="Z65" i="1"/>
  <c r="BG65" i="1"/>
  <c r="BS65" i="1"/>
  <c r="BJ65" i="1"/>
  <c r="BK65" i="1"/>
  <c r="BM65" i="1"/>
  <c r="BN65" i="1"/>
  <c r="BP65" i="1"/>
  <c r="BD65" i="1"/>
  <c r="BF65" i="1"/>
  <c r="BH65" i="1"/>
  <c r="BR65" i="1"/>
  <c r="BB65" i="1"/>
  <c r="BI65" i="1"/>
  <c r="BA65" i="1"/>
  <c r="BL45" i="1"/>
  <c r="BC45" i="1"/>
  <c r="BO45" i="1"/>
  <c r="BE45" i="1"/>
  <c r="BQ45" i="1"/>
  <c r="BG45" i="1"/>
  <c r="BS45" i="1"/>
  <c r="BR45" i="1"/>
  <c r="Z45" i="1"/>
  <c r="BB45" i="1"/>
  <c r="BD45" i="1"/>
  <c r="BF45" i="1"/>
  <c r="BM45" i="1"/>
  <c r="BN45" i="1"/>
  <c r="BP45" i="1"/>
  <c r="BH45" i="1"/>
  <c r="BJ45" i="1"/>
  <c r="BK45" i="1"/>
  <c r="BI45" i="1"/>
  <c r="BA45" i="1"/>
  <c r="BL79" i="1"/>
  <c r="BC79" i="1"/>
  <c r="BO79" i="1"/>
  <c r="BE79" i="1"/>
  <c r="BQ79" i="1"/>
  <c r="BG79" i="1"/>
  <c r="BS79" i="1"/>
  <c r="BJ79" i="1"/>
  <c r="BK79" i="1"/>
  <c r="Z79" i="1"/>
  <c r="BM79" i="1"/>
  <c r="BN79" i="1"/>
  <c r="BH79" i="1"/>
  <c r="BI79" i="1"/>
  <c r="BP79" i="1"/>
  <c r="BD79" i="1"/>
  <c r="BF79" i="1"/>
  <c r="BR79" i="1"/>
  <c r="BB79" i="1"/>
  <c r="BA79" i="1"/>
  <c r="Z108" i="1"/>
  <c r="BC108" i="1"/>
  <c r="BO108" i="1"/>
  <c r="BG108" i="1"/>
  <c r="BS108" i="1"/>
  <c r="BH108" i="1"/>
  <c r="BB108" i="1"/>
  <c r="BR108" i="1"/>
  <c r="BD108" i="1"/>
  <c r="BE108" i="1"/>
  <c r="BF108" i="1"/>
  <c r="BI108" i="1"/>
  <c r="BJ108" i="1"/>
  <c r="BK108" i="1"/>
  <c r="BL108" i="1"/>
  <c r="BN108" i="1"/>
  <c r="BP108" i="1"/>
  <c r="BQ108" i="1"/>
  <c r="BM108" i="1"/>
  <c r="BA108" i="1"/>
  <c r="BM96" i="1"/>
  <c r="BB96" i="1"/>
  <c r="BN96" i="1"/>
  <c r="BC96" i="1"/>
  <c r="BO96" i="1"/>
  <c r="Z96" i="1"/>
  <c r="BK96" i="1"/>
  <c r="BR96" i="1"/>
  <c r="BD96" i="1"/>
  <c r="BS96" i="1"/>
  <c r="BJ96" i="1"/>
  <c r="BL96" i="1"/>
  <c r="BP96" i="1"/>
  <c r="BQ96" i="1"/>
  <c r="BE96" i="1"/>
  <c r="BH96" i="1"/>
  <c r="BI96" i="1"/>
  <c r="BF96" i="1"/>
  <c r="BG96" i="1"/>
  <c r="BA96" i="1"/>
  <c r="Z131" i="1"/>
  <c r="BF131" i="1"/>
  <c r="BR131" i="1"/>
  <c r="BG131" i="1"/>
  <c r="BB131" i="1"/>
  <c r="BP131" i="1"/>
  <c r="BE131" i="1"/>
  <c r="BH131" i="1"/>
  <c r="BI131" i="1"/>
  <c r="BJ131" i="1"/>
  <c r="BD131" i="1"/>
  <c r="BL131" i="1"/>
  <c r="BM131" i="1"/>
  <c r="BN131" i="1"/>
  <c r="BQ131" i="1"/>
  <c r="BS131" i="1"/>
  <c r="BC131" i="1"/>
  <c r="BK131" i="1"/>
  <c r="BO131" i="1"/>
  <c r="BA131" i="1"/>
  <c r="Z224" i="1"/>
  <c r="BJ224" i="1"/>
  <c r="BK224" i="1"/>
  <c r="BL224" i="1"/>
  <c r="BM224" i="1"/>
  <c r="BB224" i="1"/>
  <c r="BN224" i="1"/>
  <c r="BC224" i="1"/>
  <c r="BO224" i="1"/>
  <c r="BD224" i="1"/>
  <c r="BP224" i="1"/>
  <c r="BE224" i="1"/>
  <c r="BQ224" i="1"/>
  <c r="BS224" i="1"/>
  <c r="BF224" i="1"/>
  <c r="BG224" i="1"/>
  <c r="BA224" i="1"/>
  <c r="BH224" i="1"/>
  <c r="BI224" i="1"/>
  <c r="BR224" i="1"/>
  <c r="Z212" i="1"/>
  <c r="BM212" i="1"/>
  <c r="BL212" i="1"/>
  <c r="BN212" i="1"/>
  <c r="BB212" i="1"/>
  <c r="BO212" i="1"/>
  <c r="BC212" i="1"/>
  <c r="BP212" i="1"/>
  <c r="BD212" i="1"/>
  <c r="BQ212" i="1"/>
  <c r="BE212" i="1"/>
  <c r="BR212" i="1"/>
  <c r="BF212" i="1"/>
  <c r="BS212" i="1"/>
  <c r="BG212" i="1"/>
  <c r="BI212" i="1"/>
  <c r="BJ212" i="1"/>
  <c r="BK212" i="1"/>
  <c r="BA212" i="1"/>
  <c r="BH212" i="1"/>
  <c r="Z200" i="1"/>
  <c r="BM200" i="1"/>
  <c r="BC200" i="1"/>
  <c r="BP200" i="1"/>
  <c r="BD200" i="1"/>
  <c r="BQ200" i="1"/>
  <c r="BE200" i="1"/>
  <c r="BR200" i="1"/>
  <c r="BF200" i="1"/>
  <c r="BS200" i="1"/>
  <c r="BG200" i="1"/>
  <c r="BB200" i="1"/>
  <c r="BH200" i="1"/>
  <c r="BI200" i="1"/>
  <c r="BJ200" i="1"/>
  <c r="BL200" i="1"/>
  <c r="BN200" i="1"/>
  <c r="BO200" i="1"/>
  <c r="BK200" i="1"/>
  <c r="BA200" i="1"/>
  <c r="Z233" i="1"/>
  <c r="BD233" i="1"/>
  <c r="BP233" i="1"/>
  <c r="BE233" i="1"/>
  <c r="BQ233" i="1"/>
  <c r="BF233" i="1"/>
  <c r="BR233" i="1"/>
  <c r="BG233" i="1"/>
  <c r="BS233" i="1"/>
  <c r="BJ233" i="1"/>
  <c r="BK233" i="1"/>
  <c r="BB233" i="1"/>
  <c r="BC233" i="1"/>
  <c r="BH233" i="1"/>
  <c r="BI233" i="1"/>
  <c r="BM233" i="1"/>
  <c r="BN233" i="1"/>
  <c r="BO233" i="1"/>
  <c r="BA233" i="1"/>
  <c r="BL233" i="1"/>
  <c r="Z246" i="1"/>
  <c r="BK246" i="1"/>
  <c r="BC246" i="1"/>
  <c r="BP246" i="1"/>
  <c r="BD246" i="1"/>
  <c r="BQ246" i="1"/>
  <c r="BE246" i="1"/>
  <c r="BR246" i="1"/>
  <c r="BF246" i="1"/>
  <c r="BS246" i="1"/>
  <c r="BG246" i="1"/>
  <c r="BH246" i="1"/>
  <c r="BI246" i="1"/>
  <c r="BJ246" i="1"/>
  <c r="BB246" i="1"/>
  <c r="BL246" i="1"/>
  <c r="BN246" i="1"/>
  <c r="BO246" i="1"/>
  <c r="BA246" i="1"/>
  <c r="BM246" i="1"/>
  <c r="Z281" i="1"/>
  <c r="BJ281" i="1"/>
  <c r="BK281" i="1"/>
  <c r="BL281" i="1"/>
  <c r="BM281" i="1"/>
  <c r="BB281" i="1"/>
  <c r="BN281" i="1"/>
  <c r="BC281" i="1"/>
  <c r="BO281" i="1"/>
  <c r="BD281" i="1"/>
  <c r="BP281" i="1"/>
  <c r="BE281" i="1"/>
  <c r="BG281" i="1"/>
  <c r="BH281" i="1"/>
  <c r="BI281" i="1"/>
  <c r="BQ281" i="1"/>
  <c r="BA281" i="1"/>
  <c r="BR281" i="1"/>
  <c r="BS281" i="1"/>
  <c r="BF281" i="1"/>
  <c r="Z269" i="1"/>
  <c r="BJ269" i="1"/>
  <c r="BK269" i="1"/>
  <c r="BL269" i="1"/>
  <c r="BM269" i="1"/>
  <c r="BB269" i="1"/>
  <c r="BN269" i="1"/>
  <c r="BC269" i="1"/>
  <c r="BO269" i="1"/>
  <c r="BD269" i="1"/>
  <c r="BP269" i="1"/>
  <c r="BE269" i="1"/>
  <c r="BQ269" i="1"/>
  <c r="BG269" i="1"/>
  <c r="BH269" i="1"/>
  <c r="BI269" i="1"/>
  <c r="BR269" i="1"/>
  <c r="BA269" i="1"/>
  <c r="BS269" i="1"/>
  <c r="BF269" i="1"/>
  <c r="Z257" i="1"/>
  <c r="BJ257" i="1"/>
  <c r="BK257" i="1"/>
  <c r="BL257" i="1"/>
  <c r="BM257" i="1"/>
  <c r="BB257" i="1"/>
  <c r="BN257" i="1"/>
  <c r="BC257" i="1"/>
  <c r="BO257" i="1"/>
  <c r="BD257" i="1"/>
  <c r="BP257" i="1"/>
  <c r="BE257" i="1"/>
  <c r="BQ257" i="1"/>
  <c r="BG257" i="1"/>
  <c r="BH257" i="1"/>
  <c r="BI257" i="1"/>
  <c r="BR257" i="1"/>
  <c r="BA257" i="1"/>
  <c r="BS257" i="1"/>
  <c r="BF257" i="1"/>
  <c r="Z338" i="1"/>
  <c r="BF338" i="1"/>
  <c r="BR338" i="1"/>
  <c r="BG338" i="1"/>
  <c r="BS338" i="1"/>
  <c r="BH338" i="1"/>
  <c r="BI338" i="1"/>
  <c r="BK338" i="1"/>
  <c r="BL338" i="1"/>
  <c r="BM338" i="1"/>
  <c r="BO338" i="1"/>
  <c r="BP338" i="1"/>
  <c r="BJ338" i="1"/>
  <c r="BQ338" i="1"/>
  <c r="BA338" i="1"/>
  <c r="BB338" i="1"/>
  <c r="BC338" i="1"/>
  <c r="BE338" i="1"/>
  <c r="BD338" i="1"/>
  <c r="BN338" i="1"/>
  <c r="Z326" i="1"/>
  <c r="BF326" i="1"/>
  <c r="BR326" i="1"/>
  <c r="BG326" i="1"/>
  <c r="BS326" i="1"/>
  <c r="BH326" i="1"/>
  <c r="BI326" i="1"/>
  <c r="BK326" i="1"/>
  <c r="BL326" i="1"/>
  <c r="BM326" i="1"/>
  <c r="BB326" i="1"/>
  <c r="BC326" i="1"/>
  <c r="BD326" i="1"/>
  <c r="BA326" i="1"/>
  <c r="BE326" i="1"/>
  <c r="BJ326" i="1"/>
  <c r="BN326" i="1"/>
  <c r="BO326" i="1"/>
  <c r="BP326" i="1"/>
  <c r="BQ326" i="1"/>
  <c r="Z354" i="1"/>
  <c r="BF354" i="1"/>
  <c r="BR354" i="1"/>
  <c r="BG354" i="1"/>
  <c r="BS354" i="1"/>
  <c r="BH354" i="1"/>
  <c r="BI354" i="1"/>
  <c r="BK354" i="1"/>
  <c r="BL354" i="1"/>
  <c r="BM354" i="1"/>
  <c r="BO354" i="1"/>
  <c r="BB354" i="1"/>
  <c r="BC354" i="1"/>
  <c r="BA354" i="1"/>
  <c r="BD354" i="1"/>
  <c r="BE354" i="1"/>
  <c r="BJ354" i="1"/>
  <c r="BN354" i="1"/>
  <c r="BP354" i="1"/>
  <c r="BQ354" i="1"/>
  <c r="Z129" i="1"/>
  <c r="BE129" i="1"/>
  <c r="BQ129" i="1"/>
  <c r="BF129" i="1"/>
  <c r="BR129" i="1"/>
  <c r="BG129" i="1"/>
  <c r="BS129" i="1"/>
  <c r="BH129" i="1"/>
  <c r="BB129" i="1"/>
  <c r="BI129" i="1"/>
  <c r="BJ129" i="1"/>
  <c r="BK129" i="1"/>
  <c r="BL129" i="1"/>
  <c r="BC129" i="1"/>
  <c r="BN129" i="1"/>
  <c r="BP129" i="1"/>
  <c r="BD129" i="1"/>
  <c r="BM129" i="1"/>
  <c r="BO129" i="1"/>
  <c r="BA129" i="1"/>
  <c r="BL63" i="1"/>
  <c r="BC63" i="1"/>
  <c r="BO63" i="1"/>
  <c r="Z63" i="1"/>
  <c r="BE63" i="1"/>
  <c r="BQ63" i="1"/>
  <c r="BG63" i="1"/>
  <c r="BS63" i="1"/>
  <c r="BJ63" i="1"/>
  <c r="BK63" i="1"/>
  <c r="BM63" i="1"/>
  <c r="BN63" i="1"/>
  <c r="BP63" i="1"/>
  <c r="BH63" i="1"/>
  <c r="BI63" i="1"/>
  <c r="BR63" i="1"/>
  <c r="BD63" i="1"/>
  <c r="BF63" i="1"/>
  <c r="BB63" i="1"/>
  <c r="BA63" i="1"/>
  <c r="Z58" i="1"/>
  <c r="BF58" i="1"/>
  <c r="BR58" i="1"/>
  <c r="BI58" i="1"/>
  <c r="BK58" i="1"/>
  <c r="BM58" i="1"/>
  <c r="BJ58" i="1"/>
  <c r="BL58" i="1"/>
  <c r="BN58" i="1"/>
  <c r="BO58" i="1"/>
  <c r="BP58" i="1"/>
  <c r="BE58" i="1"/>
  <c r="BG58" i="1"/>
  <c r="BH58" i="1"/>
  <c r="BC58" i="1"/>
  <c r="BD58" i="1"/>
  <c r="BQ58" i="1"/>
  <c r="BS58" i="1"/>
  <c r="BB58" i="1"/>
  <c r="BA58" i="1"/>
  <c r="BL55" i="1"/>
  <c r="BC55" i="1"/>
  <c r="BO55" i="1"/>
  <c r="BE55" i="1"/>
  <c r="BQ55" i="1"/>
  <c r="BG55" i="1"/>
  <c r="BS55" i="1"/>
  <c r="BR55" i="1"/>
  <c r="BB55" i="1"/>
  <c r="BD55" i="1"/>
  <c r="BF55" i="1"/>
  <c r="BP55" i="1"/>
  <c r="BH55" i="1"/>
  <c r="BJ55" i="1"/>
  <c r="BN55" i="1"/>
  <c r="Z55" i="1"/>
  <c r="BI55" i="1"/>
  <c r="BK55" i="1"/>
  <c r="BM55" i="1"/>
  <c r="BA55" i="1"/>
  <c r="BF54" i="1"/>
  <c r="BR54" i="1"/>
  <c r="BI54" i="1"/>
  <c r="BK54" i="1"/>
  <c r="BM54" i="1"/>
  <c r="BQ54" i="1"/>
  <c r="BB54" i="1"/>
  <c r="BS54" i="1"/>
  <c r="BC54" i="1"/>
  <c r="BD54" i="1"/>
  <c r="BE54" i="1"/>
  <c r="Z54" i="1"/>
  <c r="BH54" i="1"/>
  <c r="BO54" i="1"/>
  <c r="BP54" i="1"/>
  <c r="BG54" i="1"/>
  <c r="BJ54" i="1"/>
  <c r="BL54" i="1"/>
  <c r="BN54" i="1"/>
  <c r="BA54" i="1"/>
  <c r="BM90" i="1"/>
  <c r="Z90" i="1"/>
  <c r="BB90" i="1"/>
  <c r="BN90" i="1"/>
  <c r="BC90" i="1"/>
  <c r="BO90" i="1"/>
  <c r="BE90" i="1"/>
  <c r="BI90" i="1"/>
  <c r="BJ90" i="1"/>
  <c r="BS90" i="1"/>
  <c r="BD90" i="1"/>
  <c r="BF90" i="1"/>
  <c r="BK90" i="1"/>
  <c r="BL90" i="1"/>
  <c r="BP90" i="1"/>
  <c r="BQ90" i="1"/>
  <c r="BR90" i="1"/>
  <c r="BG90" i="1"/>
  <c r="BH90" i="1"/>
  <c r="BA90" i="1"/>
  <c r="Z78" i="1"/>
  <c r="BF78" i="1"/>
  <c r="BR78" i="1"/>
  <c r="BI78" i="1"/>
  <c r="BK78" i="1"/>
  <c r="BM78" i="1"/>
  <c r="BJ78" i="1"/>
  <c r="BL78" i="1"/>
  <c r="BN78" i="1"/>
  <c r="BO78" i="1"/>
  <c r="BS78" i="1"/>
  <c r="BB78" i="1"/>
  <c r="BC78" i="1"/>
  <c r="BD78" i="1"/>
  <c r="BE78" i="1"/>
  <c r="BP78" i="1"/>
  <c r="BG78" i="1"/>
  <c r="BH78" i="1"/>
  <c r="BQ78" i="1"/>
  <c r="BA78" i="1"/>
  <c r="Z119" i="1"/>
  <c r="BI119" i="1"/>
  <c r="BH119" i="1"/>
  <c r="BJ119" i="1"/>
  <c r="BK119" i="1"/>
  <c r="BL119" i="1"/>
  <c r="BN119" i="1"/>
  <c r="BQ119" i="1"/>
  <c r="BR119" i="1"/>
  <c r="BB119" i="1"/>
  <c r="BS119" i="1"/>
  <c r="BC119" i="1"/>
  <c r="BP119" i="1"/>
  <c r="BD119" i="1"/>
  <c r="BE119" i="1"/>
  <c r="BF119" i="1"/>
  <c r="BG119" i="1"/>
  <c r="BM119" i="1"/>
  <c r="BO119" i="1"/>
  <c r="BA119" i="1"/>
  <c r="Z107" i="1"/>
  <c r="BI107" i="1"/>
  <c r="BM107" i="1"/>
  <c r="BB107" i="1"/>
  <c r="BN107" i="1"/>
  <c r="BE107" i="1"/>
  <c r="BF107" i="1"/>
  <c r="BG107" i="1"/>
  <c r="BH107" i="1"/>
  <c r="BJ107" i="1"/>
  <c r="BO107" i="1"/>
  <c r="BR107" i="1"/>
  <c r="BS107" i="1"/>
  <c r="BL107" i="1"/>
  <c r="BC107" i="1"/>
  <c r="BD107" i="1"/>
  <c r="BK107" i="1"/>
  <c r="BP107" i="1"/>
  <c r="BQ107" i="1"/>
  <c r="BA107" i="1"/>
  <c r="BG95" i="1"/>
  <c r="BS95" i="1"/>
  <c r="BH95" i="1"/>
  <c r="BI95" i="1"/>
  <c r="Z95" i="1"/>
  <c r="BN95" i="1"/>
  <c r="BC95" i="1"/>
  <c r="BR95" i="1"/>
  <c r="BD95" i="1"/>
  <c r="BJ95" i="1"/>
  <c r="BK95" i="1"/>
  <c r="BL95" i="1"/>
  <c r="BM95" i="1"/>
  <c r="BO95" i="1"/>
  <c r="BB95" i="1"/>
  <c r="BE95" i="1"/>
  <c r="BF95" i="1"/>
  <c r="BP95" i="1"/>
  <c r="BQ95" i="1"/>
  <c r="BA95" i="1"/>
  <c r="Z130" i="1"/>
  <c r="BK130" i="1"/>
  <c r="BL130" i="1"/>
  <c r="BM130" i="1"/>
  <c r="BB130" i="1"/>
  <c r="BN130" i="1"/>
  <c r="BD130" i="1"/>
  <c r="BG130" i="1"/>
  <c r="BH130" i="1"/>
  <c r="BI130" i="1"/>
  <c r="BJ130" i="1"/>
  <c r="BR130" i="1"/>
  <c r="BC130" i="1"/>
  <c r="BE130" i="1"/>
  <c r="BF130" i="1"/>
  <c r="BO130" i="1"/>
  <c r="BP130" i="1"/>
  <c r="BQ130" i="1"/>
  <c r="BS130" i="1"/>
  <c r="BA130" i="1"/>
  <c r="Z223" i="1"/>
  <c r="BD223" i="1"/>
  <c r="BP223" i="1"/>
  <c r="BE223" i="1"/>
  <c r="BQ223" i="1"/>
  <c r="BF223" i="1"/>
  <c r="BR223" i="1"/>
  <c r="BG223" i="1"/>
  <c r="BS223" i="1"/>
  <c r="BH223" i="1"/>
  <c r="BI223" i="1"/>
  <c r="BJ223" i="1"/>
  <c r="BK223" i="1"/>
  <c r="BB223" i="1"/>
  <c r="BC223" i="1"/>
  <c r="BL223" i="1"/>
  <c r="BM223" i="1"/>
  <c r="BN223" i="1"/>
  <c r="BO223" i="1"/>
  <c r="BA223" i="1"/>
  <c r="Z211" i="1"/>
  <c r="BG211" i="1"/>
  <c r="BS211" i="1"/>
  <c r="BD211" i="1"/>
  <c r="BQ211" i="1"/>
  <c r="BE211" i="1"/>
  <c r="BR211" i="1"/>
  <c r="BF211" i="1"/>
  <c r="BH211" i="1"/>
  <c r="BI211" i="1"/>
  <c r="BJ211" i="1"/>
  <c r="BK211" i="1"/>
  <c r="BL211" i="1"/>
  <c r="BB211" i="1"/>
  <c r="BC211" i="1"/>
  <c r="BM211" i="1"/>
  <c r="BN211" i="1"/>
  <c r="BA211" i="1"/>
  <c r="BO211" i="1"/>
  <c r="BP211" i="1"/>
  <c r="BG199" i="1"/>
  <c r="BS199" i="1"/>
  <c r="BH199" i="1"/>
  <c r="BI199" i="1"/>
  <c r="BJ199" i="1"/>
  <c r="BK199" i="1"/>
  <c r="BL199" i="1"/>
  <c r="BO199" i="1"/>
  <c r="BP199" i="1"/>
  <c r="BQ199" i="1"/>
  <c r="BR199" i="1"/>
  <c r="BB199" i="1"/>
  <c r="BC199" i="1"/>
  <c r="BD199" i="1"/>
  <c r="BE199" i="1"/>
  <c r="BF199" i="1"/>
  <c r="BM199" i="1"/>
  <c r="BN199" i="1"/>
  <c r="Z199" i="1"/>
  <c r="BA199" i="1"/>
  <c r="Z232" i="1"/>
  <c r="BJ232" i="1"/>
  <c r="BK232" i="1"/>
  <c r="BL232" i="1"/>
  <c r="BM232" i="1"/>
  <c r="BB232" i="1"/>
  <c r="BD232" i="1"/>
  <c r="BP232" i="1"/>
  <c r="BE232" i="1"/>
  <c r="BQ232" i="1"/>
  <c r="BN232" i="1"/>
  <c r="BO232" i="1"/>
  <c r="BR232" i="1"/>
  <c r="BS232" i="1"/>
  <c r="BC232" i="1"/>
  <c r="BF232" i="1"/>
  <c r="BI232" i="1"/>
  <c r="BG232" i="1"/>
  <c r="BA232" i="1"/>
  <c r="BH232" i="1"/>
  <c r="Z245" i="1"/>
  <c r="BD245" i="1"/>
  <c r="BE245" i="1"/>
  <c r="BQ245" i="1"/>
  <c r="BF245" i="1"/>
  <c r="BR245" i="1"/>
  <c r="BG245" i="1"/>
  <c r="BS245" i="1"/>
  <c r="BB245" i="1"/>
  <c r="BC245" i="1"/>
  <c r="BH245" i="1"/>
  <c r="BI245" i="1"/>
  <c r="BJ245" i="1"/>
  <c r="BK245" i="1"/>
  <c r="BL245" i="1"/>
  <c r="BM245" i="1"/>
  <c r="BN245" i="1"/>
  <c r="BO245" i="1"/>
  <c r="BP245" i="1"/>
  <c r="BA245" i="1"/>
  <c r="Z280" i="1"/>
  <c r="BD280" i="1"/>
  <c r="BP280" i="1"/>
  <c r="BE280" i="1"/>
  <c r="BQ280" i="1"/>
  <c r="BF280" i="1"/>
  <c r="BR280" i="1"/>
  <c r="BG280" i="1"/>
  <c r="BS280" i="1"/>
  <c r="BH280" i="1"/>
  <c r="BI280" i="1"/>
  <c r="BJ280" i="1"/>
  <c r="BK280" i="1"/>
  <c r="BB280" i="1"/>
  <c r="BC280" i="1"/>
  <c r="BL280" i="1"/>
  <c r="BM280" i="1"/>
  <c r="BN280" i="1"/>
  <c r="BO280" i="1"/>
  <c r="BA280" i="1"/>
  <c r="Z268" i="1"/>
  <c r="BD268" i="1"/>
  <c r="BP268" i="1"/>
  <c r="BE268" i="1"/>
  <c r="BQ268" i="1"/>
  <c r="BF268" i="1"/>
  <c r="BR268" i="1"/>
  <c r="BG268" i="1"/>
  <c r="BS268" i="1"/>
  <c r="BH268" i="1"/>
  <c r="BI268" i="1"/>
  <c r="BJ268" i="1"/>
  <c r="BK268" i="1"/>
  <c r="BB268" i="1"/>
  <c r="BC268" i="1"/>
  <c r="BL268" i="1"/>
  <c r="BM268" i="1"/>
  <c r="BN268" i="1"/>
  <c r="BO268" i="1"/>
  <c r="BA268" i="1"/>
  <c r="Z256" i="1"/>
  <c r="BD256" i="1"/>
  <c r="BP256" i="1"/>
  <c r="BE256" i="1"/>
  <c r="BQ256" i="1"/>
  <c r="BF256" i="1"/>
  <c r="BR256" i="1"/>
  <c r="BG256" i="1"/>
  <c r="BS256" i="1"/>
  <c r="BH256" i="1"/>
  <c r="BI256" i="1"/>
  <c r="BJ256" i="1"/>
  <c r="BK256" i="1"/>
  <c r="BB256" i="1"/>
  <c r="BC256" i="1"/>
  <c r="BL256" i="1"/>
  <c r="BA256" i="1"/>
  <c r="BM256" i="1"/>
  <c r="BN256" i="1"/>
  <c r="BO256" i="1"/>
  <c r="Z337" i="1"/>
  <c r="BL337" i="1"/>
  <c r="BM337" i="1"/>
  <c r="BB337" i="1"/>
  <c r="BN337" i="1"/>
  <c r="BC337" i="1"/>
  <c r="BO337" i="1"/>
  <c r="BE337" i="1"/>
  <c r="BQ337" i="1"/>
  <c r="BF337" i="1"/>
  <c r="BR337" i="1"/>
  <c r="BG337" i="1"/>
  <c r="BS337" i="1"/>
  <c r="BD337" i="1"/>
  <c r="BH337" i="1"/>
  <c r="BA337" i="1"/>
  <c r="BI337" i="1"/>
  <c r="BJ337" i="1"/>
  <c r="BK337" i="1"/>
  <c r="BP337" i="1"/>
  <c r="Z325" i="1"/>
  <c r="BL325" i="1"/>
  <c r="BM325" i="1"/>
  <c r="BB325" i="1"/>
  <c r="BN325" i="1"/>
  <c r="BC325" i="1"/>
  <c r="BO325" i="1"/>
  <c r="BE325" i="1"/>
  <c r="BQ325" i="1"/>
  <c r="BF325" i="1"/>
  <c r="BR325" i="1"/>
  <c r="BG325" i="1"/>
  <c r="BS325" i="1"/>
  <c r="BA325" i="1"/>
  <c r="BK325" i="1"/>
  <c r="BD325" i="1"/>
  <c r="BH325" i="1"/>
  <c r="BJ325" i="1"/>
  <c r="BI325" i="1"/>
  <c r="BP325" i="1"/>
  <c r="C10" i="2"/>
  <c r="AA31" i="1"/>
  <c r="AA15" i="1"/>
  <c r="AA83" i="1"/>
  <c r="AA104" i="1"/>
  <c r="AA127" i="1"/>
  <c r="AA211" i="1"/>
  <c r="AA232" i="1"/>
  <c r="AA280" i="1"/>
  <c r="AA256" i="1"/>
  <c r="AA325" i="1"/>
  <c r="AA30" i="1"/>
  <c r="AA50" i="1"/>
  <c r="AA119" i="1"/>
  <c r="AA316" i="1"/>
  <c r="AA29" i="1"/>
  <c r="AA49" i="1"/>
  <c r="AA73" i="1"/>
  <c r="AA94" i="1"/>
  <c r="AA209" i="1"/>
  <c r="AA247" i="1"/>
  <c r="AA331" i="1"/>
  <c r="AA36" i="1"/>
  <c r="AA56" i="1"/>
  <c r="AA72" i="1"/>
  <c r="AA93" i="1"/>
  <c r="AA208" i="1"/>
  <c r="AA229" i="1"/>
  <c r="AA338" i="1"/>
  <c r="AA40" i="1"/>
  <c r="AA32" i="1"/>
  <c r="AA24" i="1"/>
  <c r="AA16" i="1"/>
  <c r="AA60" i="1"/>
  <c r="AA52" i="1"/>
  <c r="AA44" i="1"/>
  <c r="AA84" i="1"/>
  <c r="AA76" i="1"/>
  <c r="AA68" i="1"/>
  <c r="AA113" i="1"/>
  <c r="AA105" i="1"/>
  <c r="AA97" i="1"/>
  <c r="AA136" i="1"/>
  <c r="AA128" i="1"/>
  <c r="AA220" i="1"/>
  <c r="AA212" i="1"/>
  <c r="AA204" i="1"/>
  <c r="AA196" i="1"/>
  <c r="AA233" i="1"/>
  <c r="AA250" i="1"/>
  <c r="AA290" i="1"/>
  <c r="AA281" i="1"/>
  <c r="AA273" i="1"/>
  <c r="AA265" i="1"/>
  <c r="AA257" i="1"/>
  <c r="AA342" i="1"/>
  <c r="AA334" i="1"/>
  <c r="AA326" i="1"/>
  <c r="AA318" i="1"/>
  <c r="AA67" i="1"/>
  <c r="AA112" i="1"/>
  <c r="AA240" i="1"/>
  <c r="AA272" i="1"/>
  <c r="AA317" i="1"/>
  <c r="AA43" i="1"/>
  <c r="AA82" i="1"/>
  <c r="AA103" i="1"/>
  <c r="AA226" i="1"/>
  <c r="AA202" i="1"/>
  <c r="AA248" i="1"/>
  <c r="AA263" i="1"/>
  <c r="AA340" i="1"/>
  <c r="AA81" i="1"/>
  <c r="AA102" i="1"/>
  <c r="AA201" i="1"/>
  <c r="AA286" i="1"/>
  <c r="AA339" i="1"/>
  <c r="AA28" i="1"/>
  <c r="AA48" i="1"/>
  <c r="AA117" i="1"/>
  <c r="AA132" i="1"/>
  <c r="AA200" i="1"/>
  <c r="AA246" i="1"/>
  <c r="AA277" i="1"/>
  <c r="AA346" i="1"/>
  <c r="AA322" i="1"/>
  <c r="AA195" i="1"/>
  <c r="AA35" i="1"/>
  <c r="AA27" i="1"/>
  <c r="AA19" i="1"/>
  <c r="AA63" i="1"/>
  <c r="AA55" i="1"/>
  <c r="AA47" i="1"/>
  <c r="AA87" i="1"/>
  <c r="AA79" i="1"/>
  <c r="AA71" i="1"/>
  <c r="AA116" i="1"/>
  <c r="AA108" i="1"/>
  <c r="AA100" i="1"/>
  <c r="AA139" i="1"/>
  <c r="AA131" i="1"/>
  <c r="AA123" i="1"/>
  <c r="AA223" i="1"/>
  <c r="AA215" i="1"/>
  <c r="AA207" i="1"/>
  <c r="AA199" i="1"/>
  <c r="AA236" i="1"/>
  <c r="AA253" i="1"/>
  <c r="AA245" i="1"/>
  <c r="AA284" i="1"/>
  <c r="AA276" i="1"/>
  <c r="AA268" i="1"/>
  <c r="AA260" i="1"/>
  <c r="AA345" i="1"/>
  <c r="AA337" i="1"/>
  <c r="AA329" i="1"/>
  <c r="AA321" i="1"/>
  <c r="AA351" i="1"/>
  <c r="AA39" i="1"/>
  <c r="AA59" i="1"/>
  <c r="AA75" i="1"/>
  <c r="AA96" i="1"/>
  <c r="AA219" i="1"/>
  <c r="AA249" i="1"/>
  <c r="AA264" i="1"/>
  <c r="AA341" i="1"/>
  <c r="AA38" i="1"/>
  <c r="AA58" i="1"/>
  <c r="AA74" i="1"/>
  <c r="AA95" i="1"/>
  <c r="AA210" i="1"/>
  <c r="AA231" i="1"/>
  <c r="AA279" i="1"/>
  <c r="AA324" i="1"/>
  <c r="AA37" i="1"/>
  <c r="AA65" i="1"/>
  <c r="AA89" i="1"/>
  <c r="AA110" i="1"/>
  <c r="AA125" i="1"/>
  <c r="AA217" i="1"/>
  <c r="AA230" i="1"/>
  <c r="AA270" i="1"/>
  <c r="AA347" i="1"/>
  <c r="AA315" i="1"/>
  <c r="AA20" i="1"/>
  <c r="AA80" i="1"/>
  <c r="AA109" i="1"/>
  <c r="AA124" i="1"/>
  <c r="AA216" i="1"/>
  <c r="AA237" i="1"/>
  <c r="AA285" i="1"/>
  <c r="AA269" i="1"/>
  <c r="AA261" i="1"/>
  <c r="AA352" i="1"/>
  <c r="AA14" i="1"/>
  <c r="AA34" i="1"/>
  <c r="AA26" i="1"/>
  <c r="AA18" i="1"/>
  <c r="AA62" i="1"/>
  <c r="AA54" i="1"/>
  <c r="AA46" i="1"/>
  <c r="AA86" i="1"/>
  <c r="AA78" i="1"/>
  <c r="AA70" i="1"/>
  <c r="AA115" i="1"/>
  <c r="AA107" i="1"/>
  <c r="AA99" i="1"/>
  <c r="AA138" i="1"/>
  <c r="AA130" i="1"/>
  <c r="AA122" i="1"/>
  <c r="AA222" i="1"/>
  <c r="AA214" i="1"/>
  <c r="AA206" i="1"/>
  <c r="AA198" i="1"/>
  <c r="AA235" i="1"/>
  <c r="AA252" i="1"/>
  <c r="AA244" i="1"/>
  <c r="AA283" i="1"/>
  <c r="AA275" i="1"/>
  <c r="AA267" i="1"/>
  <c r="AA259" i="1"/>
  <c r="AA344" i="1"/>
  <c r="AA336" i="1"/>
  <c r="AA328" i="1"/>
  <c r="AA320" i="1"/>
  <c r="AA350" i="1"/>
  <c r="AA23" i="1"/>
  <c r="AA51" i="1"/>
  <c r="AA92" i="1"/>
  <c r="AA135" i="1"/>
  <c r="AA203" i="1"/>
  <c r="AA288" i="1"/>
  <c r="AA333" i="1"/>
  <c r="AA22" i="1"/>
  <c r="AA90" i="1"/>
  <c r="AA111" i="1"/>
  <c r="AA134" i="1"/>
  <c r="AA126" i="1"/>
  <c r="AA218" i="1"/>
  <c r="AA239" i="1"/>
  <c r="AA287" i="1"/>
  <c r="AA271" i="1"/>
  <c r="AA332" i="1"/>
  <c r="AA57" i="1"/>
  <c r="AA118" i="1"/>
  <c r="AA133" i="1"/>
  <c r="AA225" i="1"/>
  <c r="AA238" i="1"/>
  <c r="AA278" i="1"/>
  <c r="AA262" i="1"/>
  <c r="AA323" i="1"/>
  <c r="AA64" i="1"/>
  <c r="AA88" i="1"/>
  <c r="AA101" i="1"/>
  <c r="AA224" i="1"/>
  <c r="AA330" i="1"/>
  <c r="AA41" i="1"/>
  <c r="AA33" i="1"/>
  <c r="AA25" i="1"/>
  <c r="AA17" i="1"/>
  <c r="AA61" i="1"/>
  <c r="AA53" i="1"/>
  <c r="AA45" i="1"/>
  <c r="AA85" i="1"/>
  <c r="AA77" i="1"/>
  <c r="AA69" i="1"/>
  <c r="AA114" i="1"/>
  <c r="AA106" i="1"/>
  <c r="AA98" i="1"/>
  <c r="AA137" i="1"/>
  <c r="AA129" i="1"/>
  <c r="AA221" i="1"/>
  <c r="AA213" i="1"/>
  <c r="AA205" i="1"/>
  <c r="AA197" i="1"/>
  <c r="AA234" i="1"/>
  <c r="AA251" i="1"/>
  <c r="AA243" i="1"/>
  <c r="AA282" i="1"/>
  <c r="AA274" i="1"/>
  <c r="AA266" i="1"/>
  <c r="AA258" i="1"/>
  <c r="AA343" i="1"/>
  <c r="AA335" i="1"/>
  <c r="AA327" i="1"/>
  <c r="AA319" i="1"/>
  <c r="AA354" i="1"/>
  <c r="AB21" i="1"/>
  <c r="AB38" i="1"/>
  <c r="AC38" i="1"/>
  <c r="AB30" i="1"/>
  <c r="AC30" i="1"/>
  <c r="AB22" i="1"/>
  <c r="AC22" i="1"/>
  <c r="AB43" i="1"/>
  <c r="AC43" i="1"/>
  <c r="AB58" i="1"/>
  <c r="AC58" i="1"/>
  <c r="AB50" i="1"/>
  <c r="AC50" i="1"/>
  <c r="AB90" i="1"/>
  <c r="AC90" i="1"/>
  <c r="AB82" i="1"/>
  <c r="AC82" i="1"/>
  <c r="AB74" i="1"/>
  <c r="AC74" i="1"/>
  <c r="AC119" i="1"/>
  <c r="AB119" i="1"/>
  <c r="AC111" i="1"/>
  <c r="AB111" i="1"/>
  <c r="AC103" i="1"/>
  <c r="AB103" i="1"/>
  <c r="AC95" i="1"/>
  <c r="AB95" i="1"/>
  <c r="AC134" i="1"/>
  <c r="AB134" i="1"/>
  <c r="AC126" i="1"/>
  <c r="AB126" i="1"/>
  <c r="AC219" i="1"/>
  <c r="AB219" i="1"/>
  <c r="AC211" i="1"/>
  <c r="AB211" i="1"/>
  <c r="AC203" i="1"/>
  <c r="AB203" i="1"/>
  <c r="AB240" i="1"/>
  <c r="AC240" i="1"/>
  <c r="AB232" i="1"/>
  <c r="AC232" i="1"/>
  <c r="AB249" i="1"/>
  <c r="AC249" i="1"/>
  <c r="AC288" i="1"/>
  <c r="AB288" i="1"/>
  <c r="AB280" i="1"/>
  <c r="AC280" i="1"/>
  <c r="AC272" i="1"/>
  <c r="AB272" i="1"/>
  <c r="AC264" i="1"/>
  <c r="AB264" i="1"/>
  <c r="AC256" i="1"/>
  <c r="AB256" i="1"/>
  <c r="AC342" i="1"/>
  <c r="AB342" i="1"/>
  <c r="AC334" i="1"/>
  <c r="AB334" i="1"/>
  <c r="AC326" i="1"/>
  <c r="AB326" i="1"/>
  <c r="AC318" i="1"/>
  <c r="AB318" i="1"/>
  <c r="AB37" i="1"/>
  <c r="AC37" i="1"/>
  <c r="AB29" i="1"/>
  <c r="AC29" i="1"/>
  <c r="AB65" i="1"/>
  <c r="AC65" i="1"/>
  <c r="AB57" i="1"/>
  <c r="AC57" i="1"/>
  <c r="AB49" i="1"/>
  <c r="AC49" i="1"/>
  <c r="AB89" i="1"/>
  <c r="AC89" i="1"/>
  <c r="AB81" i="1"/>
  <c r="AC81" i="1"/>
  <c r="AB73" i="1"/>
  <c r="AC73" i="1"/>
  <c r="AC118" i="1"/>
  <c r="AB118" i="1"/>
  <c r="AC110" i="1"/>
  <c r="AB110" i="1"/>
  <c r="AC102" i="1"/>
  <c r="AB102" i="1"/>
  <c r="AC94" i="1"/>
  <c r="AB94" i="1"/>
  <c r="AB133" i="1"/>
  <c r="AC133" i="1"/>
  <c r="AB125" i="1"/>
  <c r="AC125" i="1"/>
  <c r="AC226" i="1"/>
  <c r="AB226" i="1"/>
  <c r="AC218" i="1"/>
  <c r="AB218" i="1"/>
  <c r="AC210" i="1"/>
  <c r="AB210" i="1"/>
  <c r="AC202" i="1"/>
  <c r="AB202" i="1"/>
  <c r="AB239" i="1"/>
  <c r="AC239" i="1"/>
  <c r="AB231" i="1"/>
  <c r="AC231" i="1"/>
  <c r="AB248" i="1"/>
  <c r="AC248" i="1"/>
  <c r="AB287" i="1"/>
  <c r="AC287" i="1"/>
  <c r="AB279" i="1"/>
  <c r="AC279" i="1"/>
  <c r="AB271" i="1"/>
  <c r="AC271" i="1"/>
  <c r="AB263" i="1"/>
  <c r="AC263" i="1"/>
  <c r="AC341" i="1"/>
  <c r="AB341" i="1"/>
  <c r="AC333" i="1"/>
  <c r="AB333" i="1"/>
  <c r="AC325" i="1"/>
  <c r="AB325" i="1"/>
  <c r="AC317" i="1"/>
  <c r="AB317" i="1"/>
  <c r="AB36" i="1"/>
  <c r="AC36" i="1"/>
  <c r="AB28" i="1"/>
  <c r="AC28" i="1"/>
  <c r="AC20" i="1"/>
  <c r="AB20" i="1"/>
  <c r="AB64" i="1"/>
  <c r="AC64" i="1"/>
  <c r="AB56" i="1"/>
  <c r="AC56" i="1"/>
  <c r="AB48" i="1"/>
  <c r="AC48" i="1"/>
  <c r="AB88" i="1"/>
  <c r="AC88" i="1"/>
  <c r="AB80" i="1"/>
  <c r="AC80" i="1"/>
  <c r="AB72" i="1"/>
  <c r="AC72" i="1"/>
  <c r="AC117" i="1"/>
  <c r="AB117" i="1"/>
  <c r="AC109" i="1"/>
  <c r="AB109" i="1"/>
  <c r="AC101" i="1"/>
  <c r="AB101" i="1"/>
  <c r="AC93" i="1"/>
  <c r="AB93" i="1"/>
  <c r="AB132" i="1"/>
  <c r="AC132" i="1"/>
  <c r="AB124" i="1"/>
  <c r="AC124" i="1"/>
  <c r="AC225" i="1"/>
  <c r="AB225" i="1"/>
  <c r="AC217" i="1"/>
  <c r="AB217" i="1"/>
  <c r="AC209" i="1"/>
  <c r="AB209" i="1"/>
  <c r="AC201" i="1"/>
  <c r="AB201" i="1"/>
  <c r="AC238" i="1"/>
  <c r="AB238" i="1"/>
  <c r="AC230" i="1"/>
  <c r="AB230" i="1"/>
  <c r="AB247" i="1"/>
  <c r="AC247" i="1"/>
  <c r="AC286" i="1"/>
  <c r="AB286" i="1"/>
  <c r="AC278" i="1"/>
  <c r="AB278" i="1"/>
  <c r="AC270" i="1"/>
  <c r="AB270" i="1"/>
  <c r="AC262" i="1"/>
  <c r="AB262" i="1"/>
  <c r="AC340" i="1"/>
  <c r="AB340" i="1"/>
  <c r="AC332" i="1"/>
  <c r="AB332" i="1"/>
  <c r="AC324" i="1"/>
  <c r="AB324" i="1"/>
  <c r="AC316" i="1"/>
  <c r="AB316" i="1"/>
  <c r="AC195" i="1"/>
  <c r="AB195" i="1"/>
  <c r="AC35" i="1"/>
  <c r="AB35" i="1"/>
  <c r="AC27" i="1"/>
  <c r="AB27" i="1"/>
  <c r="AB19" i="1"/>
  <c r="AC19" i="1"/>
  <c r="AB63" i="1"/>
  <c r="AC63" i="1"/>
  <c r="AB55" i="1"/>
  <c r="AC55" i="1"/>
  <c r="AB47" i="1"/>
  <c r="AC47" i="1"/>
  <c r="AB87" i="1"/>
  <c r="AC87" i="1"/>
  <c r="AB79" i="1"/>
  <c r="AC79" i="1"/>
  <c r="AB71" i="1"/>
  <c r="AC71" i="1"/>
  <c r="AB116" i="1"/>
  <c r="AC116" i="1"/>
  <c r="AB108" i="1"/>
  <c r="AC108" i="1"/>
  <c r="AB100" i="1"/>
  <c r="AC100" i="1"/>
  <c r="AB139" i="1"/>
  <c r="AC139" i="1"/>
  <c r="AB131" i="1"/>
  <c r="AC131" i="1"/>
  <c r="AB123" i="1"/>
  <c r="AC123" i="1"/>
  <c r="AB224" i="1"/>
  <c r="AC224" i="1"/>
  <c r="AB216" i="1"/>
  <c r="AC216" i="1"/>
  <c r="AB208" i="1"/>
  <c r="AC208" i="1"/>
  <c r="AB200" i="1"/>
  <c r="AC200" i="1"/>
  <c r="AB237" i="1"/>
  <c r="AC237" i="1"/>
  <c r="AB229" i="1"/>
  <c r="AC229" i="1"/>
  <c r="AB246" i="1"/>
  <c r="AC246" i="1"/>
  <c r="AC285" i="1"/>
  <c r="AB285" i="1"/>
  <c r="AC277" i="1"/>
  <c r="AB277" i="1"/>
  <c r="AC269" i="1"/>
  <c r="AB269" i="1"/>
  <c r="AC261" i="1"/>
  <c r="AB261" i="1"/>
  <c r="AB347" i="1"/>
  <c r="AC347" i="1"/>
  <c r="AB339" i="1"/>
  <c r="AC339" i="1"/>
  <c r="AB331" i="1"/>
  <c r="AC331" i="1"/>
  <c r="AB323" i="1"/>
  <c r="AC323" i="1"/>
  <c r="AB315" i="1"/>
  <c r="AC315" i="1"/>
  <c r="AB14" i="1"/>
  <c r="AC14" i="1"/>
  <c r="AB34" i="1"/>
  <c r="AC34" i="1"/>
  <c r="AB26" i="1"/>
  <c r="AC26" i="1"/>
  <c r="AB18" i="1"/>
  <c r="AC18" i="1"/>
  <c r="AB62" i="1"/>
  <c r="AC62" i="1"/>
  <c r="AB54" i="1"/>
  <c r="AC54" i="1"/>
  <c r="AB46" i="1"/>
  <c r="AC46" i="1"/>
  <c r="AC86" i="1"/>
  <c r="AB86" i="1"/>
  <c r="AC78" i="1"/>
  <c r="AB78" i="1"/>
  <c r="AC70" i="1"/>
  <c r="AB70" i="1"/>
  <c r="AB115" i="1"/>
  <c r="AC115" i="1"/>
  <c r="AB107" i="1"/>
  <c r="AC107" i="1"/>
  <c r="AB99" i="1"/>
  <c r="AC99" i="1"/>
  <c r="AC138" i="1"/>
  <c r="AB138" i="1"/>
  <c r="AB130" i="1"/>
  <c r="AC130" i="1"/>
  <c r="AC122" i="1"/>
  <c r="AB122" i="1"/>
  <c r="AB223" i="1"/>
  <c r="AC223" i="1"/>
  <c r="AB215" i="1"/>
  <c r="AC215" i="1"/>
  <c r="AB207" i="1"/>
  <c r="AC207" i="1"/>
  <c r="AB199" i="1"/>
  <c r="AC199" i="1"/>
  <c r="AC236" i="1"/>
  <c r="AB236" i="1"/>
  <c r="AC253" i="1"/>
  <c r="AB253" i="1"/>
  <c r="AC245" i="1"/>
  <c r="AB245" i="1"/>
  <c r="AC284" i="1"/>
  <c r="AB284" i="1"/>
  <c r="AC276" i="1"/>
  <c r="AB276" i="1"/>
  <c r="AC268" i="1"/>
  <c r="AB268" i="1"/>
  <c r="AC260" i="1"/>
  <c r="AB260" i="1"/>
  <c r="AB346" i="1"/>
  <c r="AC346" i="1"/>
  <c r="AB338" i="1"/>
  <c r="AC338" i="1"/>
  <c r="AB330" i="1"/>
  <c r="AC330" i="1"/>
  <c r="AB322" i="1"/>
  <c r="AC322" i="1"/>
  <c r="AB352" i="1"/>
  <c r="AC352" i="1"/>
  <c r="AB41" i="1"/>
  <c r="AC41" i="1"/>
  <c r="AB33" i="1"/>
  <c r="AC33" i="1"/>
  <c r="AB25" i="1"/>
  <c r="AC25" i="1"/>
  <c r="AB17" i="1"/>
  <c r="AC17" i="1"/>
  <c r="AC61" i="1"/>
  <c r="AB61" i="1"/>
  <c r="AB53" i="1"/>
  <c r="AC53" i="1"/>
  <c r="AB45" i="1"/>
  <c r="AC45" i="1"/>
  <c r="AC85" i="1"/>
  <c r="AB85" i="1"/>
  <c r="AC77" i="1"/>
  <c r="AB77" i="1"/>
  <c r="AC69" i="1"/>
  <c r="AB69" i="1"/>
  <c r="AB114" i="1"/>
  <c r="AC114" i="1"/>
  <c r="AB106" i="1"/>
  <c r="AC106" i="1"/>
  <c r="AB98" i="1"/>
  <c r="AC98" i="1"/>
  <c r="AB137" i="1"/>
  <c r="AC137" i="1"/>
  <c r="AB129" i="1"/>
  <c r="AC129" i="1"/>
  <c r="AB222" i="1"/>
  <c r="AC222" i="1"/>
  <c r="AB214" i="1"/>
  <c r="AC214" i="1"/>
  <c r="AB206" i="1"/>
  <c r="AC206" i="1"/>
  <c r="AB198" i="1"/>
  <c r="AC198" i="1"/>
  <c r="AC235" i="1"/>
  <c r="AB235" i="1"/>
  <c r="AC252" i="1"/>
  <c r="AB252" i="1"/>
  <c r="AC244" i="1"/>
  <c r="AB244" i="1"/>
  <c r="AB283" i="1"/>
  <c r="AC283" i="1"/>
  <c r="AB275" i="1"/>
  <c r="AC275" i="1"/>
  <c r="AB267" i="1"/>
  <c r="AC267" i="1"/>
  <c r="AB259" i="1"/>
  <c r="AC259" i="1"/>
  <c r="AB345" i="1"/>
  <c r="AC345" i="1"/>
  <c r="AB337" i="1"/>
  <c r="AC337" i="1"/>
  <c r="AB329" i="1"/>
  <c r="AC329" i="1"/>
  <c r="AB321" i="1"/>
  <c r="AC321" i="1"/>
  <c r="AC351" i="1"/>
  <c r="AB351" i="1"/>
  <c r="AB40" i="1"/>
  <c r="AC40" i="1"/>
  <c r="AB32" i="1"/>
  <c r="AC32" i="1"/>
  <c r="AB24" i="1"/>
  <c r="AC24" i="1"/>
  <c r="AB16" i="1"/>
  <c r="AC16" i="1"/>
  <c r="AC60" i="1"/>
  <c r="AB60" i="1"/>
  <c r="AC52" i="1"/>
  <c r="AB52" i="1"/>
  <c r="AB44" i="1"/>
  <c r="AC44" i="1"/>
  <c r="AC84" i="1"/>
  <c r="AB84" i="1"/>
  <c r="AC76" i="1"/>
  <c r="AB76" i="1"/>
  <c r="AC68" i="1"/>
  <c r="AB68" i="1"/>
  <c r="AC113" i="1"/>
  <c r="AB113" i="1"/>
  <c r="AB105" i="1"/>
  <c r="AC105" i="1"/>
  <c r="AB97" i="1"/>
  <c r="AC97" i="1"/>
  <c r="AC136" i="1"/>
  <c r="AB136" i="1"/>
  <c r="AC128" i="1"/>
  <c r="AB128" i="1"/>
  <c r="AC221" i="1"/>
  <c r="AB221" i="1"/>
  <c r="AB213" i="1"/>
  <c r="AC213" i="1"/>
  <c r="AC205" i="1"/>
  <c r="AB205" i="1"/>
  <c r="AB197" i="1"/>
  <c r="AC197" i="1"/>
  <c r="AC234" i="1"/>
  <c r="AB234" i="1"/>
  <c r="AC251" i="1"/>
  <c r="AB251" i="1"/>
  <c r="AC243" i="1"/>
  <c r="AB243" i="1"/>
  <c r="AB282" i="1"/>
  <c r="AC282" i="1"/>
  <c r="AB274" i="1"/>
  <c r="AC274" i="1"/>
  <c r="AB266" i="1"/>
  <c r="AC266" i="1"/>
  <c r="AB258" i="1"/>
  <c r="AC258" i="1"/>
  <c r="AC344" i="1"/>
  <c r="AB344" i="1"/>
  <c r="AB336" i="1"/>
  <c r="AC336" i="1"/>
  <c r="AC328" i="1"/>
  <c r="AB328" i="1"/>
  <c r="AC320" i="1"/>
  <c r="AB320" i="1"/>
  <c r="AC350" i="1"/>
  <c r="AB350" i="1"/>
  <c r="AB39" i="1"/>
  <c r="AC39" i="1"/>
  <c r="AB31" i="1"/>
  <c r="AC31" i="1"/>
  <c r="AB23" i="1"/>
  <c r="AC23" i="1"/>
  <c r="AB15" i="1"/>
  <c r="AC15" i="1"/>
  <c r="AB59" i="1"/>
  <c r="AC59" i="1"/>
  <c r="AB51" i="1"/>
  <c r="AC51" i="1"/>
  <c r="AB67" i="1"/>
  <c r="AC67" i="1"/>
  <c r="AB83" i="1"/>
  <c r="AC83" i="1"/>
  <c r="AB75" i="1"/>
  <c r="AC75" i="1"/>
  <c r="AB92" i="1"/>
  <c r="AC92" i="1"/>
  <c r="AB112" i="1"/>
  <c r="AC112" i="1"/>
  <c r="AB104" i="1"/>
  <c r="AC104" i="1"/>
  <c r="AB96" i="1"/>
  <c r="AC96" i="1"/>
  <c r="AC135" i="1"/>
  <c r="AB135" i="1"/>
  <c r="AC127" i="1"/>
  <c r="AB127" i="1"/>
  <c r="AB220" i="1"/>
  <c r="AC220" i="1"/>
  <c r="AB212" i="1"/>
  <c r="AC212" i="1"/>
  <c r="AB204" i="1"/>
  <c r="AC204" i="1"/>
  <c r="AB196" i="1"/>
  <c r="AC196" i="1"/>
  <c r="AB233" i="1"/>
  <c r="AC233" i="1"/>
  <c r="AB250" i="1"/>
  <c r="AC250" i="1"/>
  <c r="AB290" i="1"/>
  <c r="AC290" i="1"/>
  <c r="AB281" i="1"/>
  <c r="AC281" i="1"/>
  <c r="AB273" i="1"/>
  <c r="AC273" i="1"/>
  <c r="AB265" i="1"/>
  <c r="AC265" i="1"/>
  <c r="AB257" i="1"/>
  <c r="AC257" i="1"/>
  <c r="AB343" i="1"/>
  <c r="AC343" i="1"/>
  <c r="AB335" i="1"/>
  <c r="AC335" i="1"/>
  <c r="AB327" i="1"/>
  <c r="AC327" i="1"/>
  <c r="AB319" i="1"/>
  <c r="AC319" i="1"/>
  <c r="AC354" i="1"/>
  <c r="AB354" i="1"/>
  <c r="AC21" i="1"/>
  <c r="H349" i="1"/>
  <c r="I349" i="1" s="1"/>
  <c r="Z349" i="1" l="1"/>
  <c r="BF349" i="1"/>
  <c r="C19" i="13" s="1"/>
  <c r="E12" i="12" s="1"/>
  <c r="F12" i="12" s="1"/>
  <c r="BR349" i="1"/>
  <c r="C31" i="13" s="1"/>
  <c r="E30" i="12" s="1"/>
  <c r="F30" i="12" s="1"/>
  <c r="BG349" i="1"/>
  <c r="BS349" i="1"/>
  <c r="C32" i="13" s="1"/>
  <c r="E31" i="12" s="1"/>
  <c r="F31" i="12" s="1"/>
  <c r="BH349" i="1"/>
  <c r="C21" i="13" s="1"/>
  <c r="E14" i="12" s="1"/>
  <c r="F14" i="12" s="1"/>
  <c r="BI349" i="1"/>
  <c r="C22" i="13" s="1"/>
  <c r="E15" i="12" s="1"/>
  <c r="F15" i="12" s="1"/>
  <c r="BK349" i="1"/>
  <c r="BL349" i="1"/>
  <c r="C25" i="13" s="1"/>
  <c r="E18" i="12" s="1"/>
  <c r="F18" i="12" s="1"/>
  <c r="BM349" i="1"/>
  <c r="BE349" i="1"/>
  <c r="C18" i="13" s="1"/>
  <c r="E11" i="12" s="1"/>
  <c r="F11" i="12" s="1"/>
  <c r="BJ349" i="1"/>
  <c r="C23" i="13" s="1"/>
  <c r="E16" i="12" s="1"/>
  <c r="F16" i="12" s="1"/>
  <c r="BN349" i="1"/>
  <c r="C27" i="13" s="1"/>
  <c r="E20" i="12" s="1"/>
  <c r="F20" i="12" s="1"/>
  <c r="BO349" i="1"/>
  <c r="C28" i="13" s="1"/>
  <c r="E21" i="12" s="1"/>
  <c r="F21" i="12" s="1"/>
  <c r="BP349" i="1"/>
  <c r="C29" i="13" s="1"/>
  <c r="BQ349" i="1"/>
  <c r="C30" i="13" s="1"/>
  <c r="BB349" i="1"/>
  <c r="C15" i="13" s="1"/>
  <c r="E8" i="12" s="1"/>
  <c r="F8" i="12" s="1"/>
  <c r="BC349" i="1"/>
  <c r="C16" i="13" s="1"/>
  <c r="E9" i="12" s="1"/>
  <c r="F9" i="12" s="1"/>
  <c r="BA349" i="1"/>
  <c r="C14" i="13" s="1"/>
  <c r="E7" i="12" s="1"/>
  <c r="BD349" i="1"/>
  <c r="C17" i="13" s="1"/>
  <c r="E10" i="12" s="1"/>
  <c r="F10" i="12" s="1"/>
  <c r="C26" i="13"/>
  <c r="E19" i="12" s="1"/>
  <c r="F19" i="12" s="1"/>
  <c r="C20" i="13"/>
  <c r="E13" i="12" s="1"/>
  <c r="F13" i="12" s="1"/>
  <c r="C24" i="13"/>
  <c r="E17" i="12" s="1"/>
  <c r="F17" i="12" s="1"/>
  <c r="AA349" i="1"/>
  <c r="AC349" i="1"/>
  <c r="AB349" i="1"/>
  <c r="D314" i="1"/>
  <c r="AB314" i="1" s="1"/>
  <c r="AC314" i="1"/>
  <c r="H255" i="1"/>
  <c r="H242" i="1"/>
  <c r="H228" i="1"/>
  <c r="H121" i="1"/>
  <c r="Z255" i="1" l="1"/>
  <c r="I255" i="1"/>
  <c r="Z242" i="1"/>
  <c r="I242" i="1"/>
  <c r="Z228" i="1"/>
  <c r="I228" i="1"/>
  <c r="Z121" i="1"/>
  <c r="C7" i="13" s="1"/>
  <c r="C8" i="13" s="1"/>
  <c r="I121" i="1"/>
  <c r="F32" i="12"/>
  <c r="F7" i="12"/>
  <c r="F22" i="12" s="1"/>
  <c r="H7" i="1"/>
  <c r="C11" i="2" s="1" a="1"/>
  <c r="C11" i="2" s="1"/>
  <c r="AA121" i="1"/>
  <c r="AA141" i="1"/>
  <c r="AA228" i="1"/>
  <c r="AA242" i="1"/>
  <c r="AA255" i="1"/>
  <c r="AB141" i="1"/>
  <c r="AC141" i="1"/>
  <c r="AC228" i="1"/>
  <c r="AB228" i="1"/>
  <c r="AB242" i="1"/>
  <c r="AC242" i="1"/>
  <c r="AB255" i="1"/>
  <c r="AC255" i="1"/>
  <c r="AB121" i="1"/>
  <c r="AC121" i="1"/>
  <c r="C4" i="13" l="1"/>
  <c r="C12" i="2"/>
  <c r="C5" i="13"/>
  <c r="H9" i="1"/>
  <c r="E12" i="2" s="1"/>
  <c r="C6" i="13"/>
  <c r="C3" i="13"/>
  <c r="H3" i="1"/>
  <c r="H2" i="1"/>
  <c r="C9" i="2" l="1"/>
  <c r="C8"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<sst xmlns="http://schemas.openxmlformats.org/spreadsheetml/2006/main" count="2595" uniqueCount="1205">
  <si>
    <t># Holds</t>
  </si>
  <si>
    <t>SKU</t>
  </si>
  <si>
    <t># HOLDS</t>
  </si>
  <si>
    <t>iLL-106</t>
  </si>
  <si>
    <t>iLL-108</t>
  </si>
  <si>
    <t>iLL-110</t>
  </si>
  <si>
    <t>iLL-111</t>
  </si>
  <si>
    <t>iLL-113</t>
  </si>
  <si>
    <t>iLL-116</t>
  </si>
  <si>
    <t>iLL-117</t>
  </si>
  <si>
    <t>iLL-118</t>
  </si>
  <si>
    <t>iLL-121</t>
  </si>
  <si>
    <t>iLL-122</t>
  </si>
  <si>
    <t>iLL-87</t>
  </si>
  <si>
    <t>iLL-88</t>
  </si>
  <si>
    <t>iLL-89</t>
  </si>
  <si>
    <t>iLL-90</t>
  </si>
  <si>
    <t>iLL-91</t>
  </si>
  <si>
    <t>iLL-94</t>
  </si>
  <si>
    <t>iLL-93</t>
  </si>
  <si>
    <t>iLL-96</t>
  </si>
  <si>
    <t>iLL-97</t>
  </si>
  <si>
    <t>iLL-95</t>
  </si>
  <si>
    <t>iLL-98</t>
  </si>
  <si>
    <t>iLL-99</t>
  </si>
  <si>
    <t>iLL-92</t>
  </si>
  <si>
    <t>iLL-100</t>
  </si>
  <si>
    <t>iLL-101</t>
  </si>
  <si>
    <t>iLL-102</t>
  </si>
  <si>
    <t>iLL-231</t>
  </si>
  <si>
    <t>iLL-103</t>
  </si>
  <si>
    <t>iLL-104</t>
  </si>
  <si>
    <t>iLL-229</t>
  </si>
  <si>
    <t>iLL-230</t>
  </si>
  <si>
    <t>iLL-105</t>
  </si>
  <si>
    <t>Fungus</t>
  </si>
  <si>
    <t>iLL-166</t>
  </si>
  <si>
    <t>iLL-167</t>
  </si>
  <si>
    <t>iLL-168</t>
  </si>
  <si>
    <t>iLL-268</t>
  </si>
  <si>
    <t>iLL-169</t>
  </si>
  <si>
    <t>iLL-267</t>
  </si>
  <si>
    <t>iLL-170</t>
  </si>
  <si>
    <t>iLL-171</t>
  </si>
  <si>
    <t>iLL-172</t>
  </si>
  <si>
    <t>iLL-173</t>
  </si>
  <si>
    <t>iLL-174</t>
  </si>
  <si>
    <t>iLL-175</t>
  </si>
  <si>
    <t>iLL-176</t>
  </si>
  <si>
    <t>iLL-177</t>
  </si>
  <si>
    <t>iLL-178</t>
  </si>
  <si>
    <t>iLL-179</t>
  </si>
  <si>
    <t>iLL-180</t>
  </si>
  <si>
    <t>iLL-181</t>
  </si>
  <si>
    <t>iLL-182</t>
  </si>
  <si>
    <t>iLL-183</t>
  </si>
  <si>
    <t>iLL-184</t>
  </si>
  <si>
    <t>iLL-185</t>
  </si>
  <si>
    <t>iLL-269</t>
  </si>
  <si>
    <t>Innies</t>
  </si>
  <si>
    <t>iLL-1</t>
  </si>
  <si>
    <t>iLL-234</t>
  </si>
  <si>
    <t>iLL-3</t>
  </si>
  <si>
    <t>iLL-4</t>
  </si>
  <si>
    <t>iLL-5</t>
  </si>
  <si>
    <t>iLL-6</t>
  </si>
  <si>
    <t>iLL-7</t>
  </si>
  <si>
    <t>iLL-8</t>
  </si>
  <si>
    <t>iLL-9</t>
  </si>
  <si>
    <t>iLL-10</t>
  </si>
  <si>
    <t>iLL-11</t>
  </si>
  <si>
    <t>iLL-12</t>
  </si>
  <si>
    <t>iLL-13</t>
  </si>
  <si>
    <t>iLL-14</t>
  </si>
  <si>
    <t>iLL-16</t>
  </si>
  <si>
    <t>iLL-20</t>
  </si>
  <si>
    <t>iLL-17</t>
  </si>
  <si>
    <t>iLL-18</t>
  </si>
  <si>
    <t>iLL-19</t>
  </si>
  <si>
    <t>iLL-2</t>
  </si>
  <si>
    <t>iLL-15</t>
  </si>
  <si>
    <t>iLL-21</t>
  </si>
  <si>
    <t>iLL-22</t>
  </si>
  <si>
    <t>iLL-23</t>
  </si>
  <si>
    <t>iLL-24</t>
  </si>
  <si>
    <t>iLL-232</t>
  </si>
  <si>
    <t>iLL-233</t>
  </si>
  <si>
    <t>iLL-52</t>
  </si>
  <si>
    <t>iLL-53</t>
  </si>
  <si>
    <t>iLL-54</t>
  </si>
  <si>
    <t>iLL-55</t>
  </si>
  <si>
    <t>iLL-56</t>
  </si>
  <si>
    <t>iLL-57</t>
  </si>
  <si>
    <t>iLL-58</t>
  </si>
  <si>
    <t>iLL-59</t>
  </si>
  <si>
    <t>iLL-60</t>
  </si>
  <si>
    <t>iLL-61</t>
  </si>
  <si>
    <t>iLL-62</t>
  </si>
  <si>
    <t>iLL-63</t>
  </si>
  <si>
    <t>iLL-64</t>
  </si>
  <si>
    <t>iLL-65</t>
  </si>
  <si>
    <t>iLL-66</t>
  </si>
  <si>
    <t>iLL-67</t>
  </si>
  <si>
    <t>iLL-68</t>
  </si>
  <si>
    <t>iLL-69</t>
  </si>
  <si>
    <t>Pipes</t>
  </si>
  <si>
    <t>iLL-25</t>
  </si>
  <si>
    <t>iLL-27</t>
  </si>
  <si>
    <t>iLL-28</t>
  </si>
  <si>
    <t>iLL-29</t>
  </si>
  <si>
    <t>iLL-32</t>
  </si>
  <si>
    <t>iLL-33</t>
  </si>
  <si>
    <t>iLL-34</t>
  </si>
  <si>
    <t>iLL-36</t>
  </si>
  <si>
    <t>iLL-37</t>
  </si>
  <si>
    <t>iLL-38</t>
  </si>
  <si>
    <t>iLL-39</t>
  </si>
  <si>
    <t>iLL-40</t>
  </si>
  <si>
    <t>iLL-43</t>
  </si>
  <si>
    <t>iLL-44</t>
  </si>
  <si>
    <t>iLL-45</t>
  </si>
  <si>
    <t>iLL-48</t>
  </si>
  <si>
    <t>iLL-49</t>
  </si>
  <si>
    <t>iLL-50</t>
  </si>
  <si>
    <t>iLL-51</t>
  </si>
  <si>
    <t>Roids</t>
  </si>
  <si>
    <t>iLL-143</t>
  </si>
  <si>
    <t>iLL-145</t>
  </si>
  <si>
    <t>iLL-146</t>
  </si>
  <si>
    <t>iLL-148</t>
  </si>
  <si>
    <t>iLL-151</t>
  </si>
  <si>
    <t>iLL-152</t>
  </si>
  <si>
    <t>iLL-336</t>
  </si>
  <si>
    <t>iLL-162</t>
  </si>
  <si>
    <t>iLL-163</t>
  </si>
  <si>
    <t>iLL-164</t>
  </si>
  <si>
    <t>iLL-165</t>
  </si>
  <si>
    <t>Spheroids</t>
  </si>
  <si>
    <t>iLL-126</t>
  </si>
  <si>
    <t>iLL-128</t>
  </si>
  <si>
    <t>iLL-129</t>
  </si>
  <si>
    <t>iLL-130</t>
  </si>
  <si>
    <t>iLL-132</t>
  </si>
  <si>
    <t>iLL-133</t>
  </si>
  <si>
    <t>iLL-135</t>
  </si>
  <si>
    <t>iLL-136</t>
  </si>
  <si>
    <t>iLL-138</t>
  </si>
  <si>
    <t>iLL-139</t>
  </si>
  <si>
    <t>iLL-141</t>
  </si>
  <si>
    <t>iLL-142</t>
  </si>
  <si>
    <t>Wrecktangles</t>
  </si>
  <si>
    <t>iLL-70</t>
  </si>
  <si>
    <t>iLL-72</t>
  </si>
  <si>
    <t>iLL-74</t>
  </si>
  <si>
    <t>iLL-75</t>
  </si>
  <si>
    <t>iLL-77</t>
  </si>
  <si>
    <t>iLL-79</t>
  </si>
  <si>
    <t>iLL-80</t>
  </si>
  <si>
    <t>iLL-82</t>
  </si>
  <si>
    <t>iLL-83</t>
  </si>
  <si>
    <t>iLL-85</t>
  </si>
  <si>
    <t>iLL-86</t>
  </si>
  <si>
    <t>Smooth</t>
  </si>
  <si>
    <t>iLL-188</t>
  </si>
  <si>
    <t>iLL-190</t>
  </si>
  <si>
    <t>iLL-191</t>
  </si>
  <si>
    <t>iLL-194</t>
  </si>
  <si>
    <t>iLL-195</t>
  </si>
  <si>
    <t>iLL-198</t>
  </si>
  <si>
    <t>iLL-199</t>
  </si>
  <si>
    <t>iLL-200</t>
  </si>
  <si>
    <t>iLL-345</t>
  </si>
  <si>
    <t>iLL-343</t>
  </si>
  <si>
    <t>iLL-205</t>
  </si>
  <si>
    <t>iLL-206</t>
  </si>
  <si>
    <t>Bubbies Feet</t>
  </si>
  <si>
    <t>Bubbies Small</t>
  </si>
  <si>
    <t>Bubbies Medium</t>
  </si>
  <si>
    <t>Bubbies Medium 2</t>
  </si>
  <si>
    <t>Bubbies Large</t>
  </si>
  <si>
    <t>Bubbies X-Large</t>
  </si>
  <si>
    <t>Bubbies X-Large 2</t>
  </si>
  <si>
    <t>Bubbies X-Large 3</t>
  </si>
  <si>
    <t>Bubbies Super</t>
  </si>
  <si>
    <t>Bubbies Super 2</t>
  </si>
  <si>
    <t>Chunks Feet Hard</t>
  </si>
  <si>
    <t>Chunks Feet 2</t>
  </si>
  <si>
    <t>Chunks Screw On Hard</t>
  </si>
  <si>
    <t>Chunks Small</t>
  </si>
  <si>
    <t>Chunks Small 2 Edge</t>
  </si>
  <si>
    <t>Chunks Medium Hard</t>
  </si>
  <si>
    <t>Chunks Large</t>
  </si>
  <si>
    <t>Chunks Large 2 Hard</t>
  </si>
  <si>
    <t>Chunks Large 3 Hard</t>
  </si>
  <si>
    <t>Chunks Large 4 Edge</t>
  </si>
  <si>
    <t>Chunks X-Large</t>
  </si>
  <si>
    <t>Chunks X-Large 2 Hard</t>
  </si>
  <si>
    <t>Chunks X-Large 3 Hard</t>
  </si>
  <si>
    <t>Chunks Super</t>
  </si>
  <si>
    <t>Chunks Super 2</t>
  </si>
  <si>
    <t>Chunks Super 3 Hard</t>
  </si>
  <si>
    <t>Chunks Super 4 Hard</t>
  </si>
  <si>
    <t>Chunks Mega</t>
  </si>
  <si>
    <t>Chunks Mega 2</t>
  </si>
  <si>
    <t>Chunks Mega 3 Hard</t>
  </si>
  <si>
    <t>Chunks Mega 4 Hard</t>
  </si>
  <si>
    <t>Chunks Mega 5 Hard</t>
  </si>
  <si>
    <t>Fungus-Family</t>
  </si>
  <si>
    <t>Fungus Feet</t>
  </si>
  <si>
    <t>Fungus Small</t>
  </si>
  <si>
    <t>Fungus Small 2</t>
  </si>
  <si>
    <t>Fungus Screw On</t>
  </si>
  <si>
    <t>Fungus Medium</t>
  </si>
  <si>
    <t>Fungus Medium 2</t>
  </si>
  <si>
    <t>Fungus Medium 3</t>
  </si>
  <si>
    <t>Fungus Large</t>
  </si>
  <si>
    <t>Fungus Large 2</t>
  </si>
  <si>
    <t>Fungus Large 3</t>
  </si>
  <si>
    <t>Fungus Large 4</t>
  </si>
  <si>
    <t>Fungus X-Large</t>
  </si>
  <si>
    <t>Fungus X-Large 2</t>
  </si>
  <si>
    <t>Fungus X-Large 3</t>
  </si>
  <si>
    <t>Fungus Super</t>
  </si>
  <si>
    <t>Fungus Super 2</t>
  </si>
  <si>
    <t>Fungus Super 3</t>
  </si>
  <si>
    <t>Fungus Super 4</t>
  </si>
  <si>
    <t>Fungus Super 5</t>
  </si>
  <si>
    <t>Fungus Super 6</t>
  </si>
  <si>
    <t>Fungus Mega</t>
  </si>
  <si>
    <t>Fungus Mega 2</t>
  </si>
  <si>
    <t>Fungus Mega 3</t>
  </si>
  <si>
    <t>Bubbies Feet 2</t>
  </si>
  <si>
    <t>iLL-377</t>
  </si>
  <si>
    <t>iLL-379</t>
  </si>
  <si>
    <t>Bubbies Small 2</t>
  </si>
  <si>
    <t>iLL-378</t>
  </si>
  <si>
    <t>Bubbies Small 3</t>
  </si>
  <si>
    <t>iLL-382</t>
  </si>
  <si>
    <t>Bubbies Medium 3</t>
  </si>
  <si>
    <t>Bubbies Medium 4</t>
  </si>
  <si>
    <t>Bubbies Large 2</t>
  </si>
  <si>
    <t>Bubbies Large 3</t>
  </si>
  <si>
    <t>Bubbies Large 4</t>
  </si>
  <si>
    <t>Bubbies Large 5</t>
  </si>
  <si>
    <t>Bubbies X-Large 4</t>
  </si>
  <si>
    <t>Bubbies Super 3</t>
  </si>
  <si>
    <t>Bubbies Super 4</t>
  </si>
  <si>
    <t>Bubbies Mega</t>
  </si>
  <si>
    <t>Bubbies Mega 2</t>
  </si>
  <si>
    <t>Bubbies Mega 3</t>
  </si>
  <si>
    <t>Bubbies Mega 4</t>
  </si>
  <si>
    <t>Bubbies Mega 5</t>
  </si>
  <si>
    <t>iLL-381</t>
  </si>
  <si>
    <t>iLL-380</t>
  </si>
  <si>
    <t>iLL-384</t>
  </si>
  <si>
    <t>iLL-383</t>
  </si>
  <si>
    <t>iLL-388</t>
  </si>
  <si>
    <t>iLL-385</t>
  </si>
  <si>
    <t>iLL-386</t>
  </si>
  <si>
    <t>iLL-387</t>
  </si>
  <si>
    <t>iLL-389</t>
  </si>
  <si>
    <t>iLL-391</t>
  </si>
  <si>
    <t>iLL-393</t>
  </si>
  <si>
    <t>iLL-390</t>
  </si>
  <si>
    <t>iLL-392</t>
  </si>
  <si>
    <t>Pipes Feet</t>
  </si>
  <si>
    <t>Pipes Small</t>
  </si>
  <si>
    <t>Pipes Medium</t>
  </si>
  <si>
    <t>Pipes Medium 2</t>
  </si>
  <si>
    <t>Pipes Large</t>
  </si>
  <si>
    <t>Pipes Large 2</t>
  </si>
  <si>
    <t>Pipes Large 3</t>
  </si>
  <si>
    <t>Pipes X-Large</t>
  </si>
  <si>
    <t>Pipes X-Large 2</t>
  </si>
  <si>
    <t>Pipes X-Large 3</t>
  </si>
  <si>
    <t>Pipes X-Large 4</t>
  </si>
  <si>
    <t>Pipes X-Large 5</t>
  </si>
  <si>
    <t>Pipes Super</t>
  </si>
  <si>
    <t>Pipes Super 2</t>
  </si>
  <si>
    <t>Pipes Super 3</t>
  </si>
  <si>
    <t>Pipes Mega</t>
  </si>
  <si>
    <t>Pipes Mega 2</t>
  </si>
  <si>
    <t>Pipes Mega 3</t>
  </si>
  <si>
    <t>Pipes Mega 4</t>
  </si>
  <si>
    <t>Spheroids Feet</t>
  </si>
  <si>
    <t>Spheroids Small</t>
  </si>
  <si>
    <t>Spheroids Medium</t>
  </si>
  <si>
    <t>Spheroids Medium 2</t>
  </si>
  <si>
    <t>Spheroids Large</t>
  </si>
  <si>
    <t>Spheroids Large 2</t>
  </si>
  <si>
    <t>Spheroids X-Large</t>
  </si>
  <si>
    <t>Spheroids X-Large 2</t>
  </si>
  <si>
    <t>Spheroids Super</t>
  </si>
  <si>
    <t>Spheroids Super 2</t>
  </si>
  <si>
    <t>Spheroids Mega</t>
  </si>
  <si>
    <t>Spheroids Mega 2</t>
  </si>
  <si>
    <t>Spheroid Family</t>
  </si>
  <si>
    <t>Wrecktangles Feet</t>
  </si>
  <si>
    <t>Wrecktangles Small</t>
  </si>
  <si>
    <t>Wrecktangles Medium</t>
  </si>
  <si>
    <t>Wrecktangles Medium 2</t>
  </si>
  <si>
    <t>Wrecktangles Large</t>
  </si>
  <si>
    <t>Wrecktangles X-Large</t>
  </si>
  <si>
    <t>Wrecktangles X-Large 2</t>
  </si>
  <si>
    <t>Wrecktangles Super</t>
  </si>
  <si>
    <t>Wrecktangles Super 2</t>
  </si>
  <si>
    <t>Wrecktangles Mega</t>
  </si>
  <si>
    <t>Wrecktangles Mega 2</t>
  </si>
  <si>
    <t>Smooth Feet</t>
  </si>
  <si>
    <t>Smooth Feet 3</t>
  </si>
  <si>
    <t>Smooth Screw On</t>
  </si>
  <si>
    <t>Smooth Small</t>
  </si>
  <si>
    <t>Smooth Small 2</t>
  </si>
  <si>
    <t>Smooth Medium</t>
  </si>
  <si>
    <t>Smooth Medium 2</t>
  </si>
  <si>
    <t>Smooth Medium 3</t>
  </si>
  <si>
    <t>Smooth Medium 4</t>
  </si>
  <si>
    <t>Smooth Large</t>
  </si>
  <si>
    <t>Smooth Large 2</t>
  </si>
  <si>
    <t>Smooth Large 3</t>
  </si>
  <si>
    <t>Smooth Large 4</t>
  </si>
  <si>
    <t>Smooth X-Large</t>
  </si>
  <si>
    <t>Smooth X-Large 2</t>
  </si>
  <si>
    <t>Smooth X-Large 3</t>
  </si>
  <si>
    <t>Smooth X-Large 4</t>
  </si>
  <si>
    <t>Smooth X-Large 5</t>
  </si>
  <si>
    <t>Smooth X-Large 6</t>
  </si>
  <si>
    <t>Smooth Super</t>
  </si>
  <si>
    <t>Smooth Super 2</t>
  </si>
  <si>
    <t>Smooth Super 3</t>
  </si>
  <si>
    <t>Smooth Super 4</t>
  </si>
  <si>
    <t>Smooth Super 5</t>
  </si>
  <si>
    <t>Smooth Super 6</t>
  </si>
  <si>
    <t>Smooth Super 7</t>
  </si>
  <si>
    <t>Smooth Mega</t>
  </si>
  <si>
    <t>Smooth Mega 2</t>
  </si>
  <si>
    <t>Smooth Mega 3</t>
  </si>
  <si>
    <t>Smooth Mega 4</t>
  </si>
  <si>
    <t>Smooth Mega 5</t>
  </si>
  <si>
    <t>Smooth Mega 6</t>
  </si>
  <si>
    <t>Smooth Mega 7</t>
  </si>
  <si>
    <t>iLL-339</t>
  </si>
  <si>
    <t>iLL-340</t>
  </si>
  <si>
    <t>iLL-186</t>
  </si>
  <si>
    <t>iLL-187</t>
  </si>
  <si>
    <t>iLL-189</t>
  </si>
  <si>
    <t>iLL-335</t>
  </si>
  <si>
    <t>iLL-192</t>
  </si>
  <si>
    <t>iLL-193</t>
  </si>
  <si>
    <t>iLL-341</t>
  </si>
  <si>
    <t>iLL-196</t>
  </si>
  <si>
    <t>iLL-197</t>
  </si>
  <si>
    <t>iLL-201</t>
  </si>
  <si>
    <t>iLL-202</t>
  </si>
  <si>
    <t>iLL-203</t>
  </si>
  <si>
    <t>iLL-204</t>
  </si>
  <si>
    <t>iLL-207</t>
  </si>
  <si>
    <t>iLL-272</t>
  </si>
  <si>
    <t>iLL-208</t>
  </si>
  <si>
    <t>iLL-273</t>
  </si>
  <si>
    <t>iLL-209</t>
  </si>
  <si>
    <t>iLL-210</t>
  </si>
  <si>
    <t>iLL-274</t>
  </si>
  <si>
    <t>iLL-211</t>
  </si>
  <si>
    <t>iLL-275</t>
  </si>
  <si>
    <t>iLL-212</t>
  </si>
  <si>
    <t>iLL-276</t>
  </si>
  <si>
    <t>Smooth Family</t>
  </si>
  <si>
    <t>Roids Family</t>
  </si>
  <si>
    <t>Roids Feet</t>
  </si>
  <si>
    <t>Roids Screw On</t>
  </si>
  <si>
    <t>Roids Small</t>
  </si>
  <si>
    <t>Roids Small 2</t>
  </si>
  <si>
    <t>Roids Small 3</t>
  </si>
  <si>
    <t>Roids Small 4</t>
  </si>
  <si>
    <t>Roids Small 5</t>
  </si>
  <si>
    <t>Roids Medium</t>
  </si>
  <si>
    <t>Roids Medium 2</t>
  </si>
  <si>
    <t>Roids Medium 3</t>
  </si>
  <si>
    <t>Roids Large</t>
  </si>
  <si>
    <t>Roids Large 2</t>
  </si>
  <si>
    <t>Roids Large 3</t>
  </si>
  <si>
    <t>Roids Large 4</t>
  </si>
  <si>
    <t>Roids Large 5</t>
  </si>
  <si>
    <t>Roids X-Large</t>
  </si>
  <si>
    <t>Roids X-Large 2</t>
  </si>
  <si>
    <t>Roids X-Large 3</t>
  </si>
  <si>
    <t>Roids X-Large 4</t>
  </si>
  <si>
    <t>Roids X-Large 5</t>
  </si>
  <si>
    <t>Roids Super</t>
  </si>
  <si>
    <t>Roids Super 2</t>
  </si>
  <si>
    <t>Roids Super 3</t>
  </si>
  <si>
    <t>Roids Super 4</t>
  </si>
  <si>
    <t>Roids Super 5</t>
  </si>
  <si>
    <t>Roids Mega</t>
  </si>
  <si>
    <t>Roids Mega 2</t>
  </si>
  <si>
    <t>Roids Mega 3</t>
  </si>
  <si>
    <t>Roids Mega 4</t>
  </si>
  <si>
    <t>Roids Mega 5</t>
  </si>
  <si>
    <t>Roids Mega 6</t>
  </si>
  <si>
    <t>iLL-277</t>
  </si>
  <si>
    <t>iLL-278</t>
  </si>
  <si>
    <t>iLL-279</t>
  </si>
  <si>
    <t>iLL-280</t>
  </si>
  <si>
    <t>iLL-281</t>
  </si>
  <si>
    <t>iLL-282</t>
  </si>
  <si>
    <t>iLL-283</t>
  </si>
  <si>
    <t>iLL-284</t>
  </si>
  <si>
    <t>iLL-285</t>
  </si>
  <si>
    <t>iLL-286</t>
  </si>
  <si>
    <t>iLL-287</t>
  </si>
  <si>
    <t>iLL-155</t>
  </si>
  <si>
    <t>iLL-288</t>
  </si>
  <si>
    <t>iLL-289</t>
  </si>
  <si>
    <t>iLL-290</t>
  </si>
  <si>
    <t>iLL-291</t>
  </si>
  <si>
    <t>iLL-156</t>
  </si>
  <si>
    <t>iLL-292</t>
  </si>
  <si>
    <t>iLL-235</t>
  </si>
  <si>
    <t>iLL-161</t>
  </si>
  <si>
    <t>Level Feet</t>
  </si>
  <si>
    <t>Level Screw On Pro</t>
  </si>
  <si>
    <t>Level Small</t>
  </si>
  <si>
    <t>Level Small 2 Pro</t>
  </si>
  <si>
    <t>Level Medium</t>
  </si>
  <si>
    <t>Level Medium 2 Pro</t>
  </si>
  <si>
    <t>Level Large</t>
  </si>
  <si>
    <t>Level Large 2</t>
  </si>
  <si>
    <t>Level Large 3 Pro</t>
  </si>
  <si>
    <t>Level X-Large</t>
  </si>
  <si>
    <t>Level X-Large 2</t>
  </si>
  <si>
    <t>Level X-Large 3 Pro</t>
  </si>
  <si>
    <t>Level Super Pro</t>
  </si>
  <si>
    <t>Level Super 2</t>
  </si>
  <si>
    <t>Level Super 3</t>
  </si>
  <si>
    <t>Level Mega Pro</t>
  </si>
  <si>
    <t>Level Mega 2</t>
  </si>
  <si>
    <t>Level Mega 3</t>
  </si>
  <si>
    <t>Innies Feet</t>
  </si>
  <si>
    <t>Innies Screw On</t>
  </si>
  <si>
    <t>Innies Small</t>
  </si>
  <si>
    <t>Innies Small 2</t>
  </si>
  <si>
    <t>Innies Medium</t>
  </si>
  <si>
    <t>Innies Medium 2</t>
  </si>
  <si>
    <t>Innies Medium 3</t>
  </si>
  <si>
    <t>Innies Medium 4</t>
  </si>
  <si>
    <t>Innies Large</t>
  </si>
  <si>
    <t>Innies Large 2</t>
  </si>
  <si>
    <t>Innies Large 3</t>
  </si>
  <si>
    <t>Innies Large 4</t>
  </si>
  <si>
    <t>Innies X-Large</t>
  </si>
  <si>
    <t>Innies X-Large 2</t>
  </si>
  <si>
    <t>Innies X-Large 3</t>
  </si>
  <si>
    <t>Innies X-Large 4</t>
  </si>
  <si>
    <t>Innies Super</t>
  </si>
  <si>
    <t>Innies Super 2</t>
  </si>
  <si>
    <t>Innies Super 3</t>
  </si>
  <si>
    <t>Innies Super 4</t>
  </si>
  <si>
    <t>Innies Super 5</t>
  </si>
  <si>
    <t>Innies Mega</t>
  </si>
  <si>
    <t>Innies Mega 2</t>
  </si>
  <si>
    <t>Innies Mega 3</t>
  </si>
  <si>
    <t>Innies Mega 4</t>
  </si>
  <si>
    <t>Innies Mega 5</t>
  </si>
  <si>
    <t>Innies Mega 6</t>
  </si>
  <si>
    <t>Wrecktangles Family</t>
  </si>
  <si>
    <t>System Holds</t>
  </si>
  <si>
    <t>System Family</t>
  </si>
  <si>
    <t>iLL-300</t>
  </si>
  <si>
    <t>iLL-301</t>
  </si>
  <si>
    <t>iLL-302</t>
  </si>
  <si>
    <t>iLL-303</t>
  </si>
  <si>
    <t>iLL-304</t>
  </si>
  <si>
    <t>iLL-305</t>
  </si>
  <si>
    <t>iLL-306</t>
  </si>
  <si>
    <t>iLL-307</t>
  </si>
  <si>
    <t>iLL-308</t>
  </si>
  <si>
    <t>iLL-309</t>
  </si>
  <si>
    <t>iLL-310</t>
  </si>
  <si>
    <t>iLL-311</t>
  </si>
  <si>
    <t>iLL-312</t>
  </si>
  <si>
    <t>iLL-313</t>
  </si>
  <si>
    <t>iLL-314</t>
  </si>
  <si>
    <t>iLL-315</t>
  </si>
  <si>
    <t>iLL-316</t>
  </si>
  <si>
    <t>iLL-317</t>
  </si>
  <si>
    <t>iLL-318</t>
  </si>
  <si>
    <t>iLL-319</t>
  </si>
  <si>
    <t>iLL-320</t>
  </si>
  <si>
    <t>iLL-321</t>
  </si>
  <si>
    <t>iLL-322</t>
  </si>
  <si>
    <t>iLL-323</t>
  </si>
  <si>
    <t>iLL-324</t>
  </si>
  <si>
    <t>iLL-325</t>
  </si>
  <si>
    <t>iLL-326</t>
  </si>
  <si>
    <t>iLL-327</t>
  </si>
  <si>
    <t>iLL-328</t>
  </si>
  <si>
    <t>iLL-329</t>
  </si>
  <si>
    <t>iLL-330</t>
  </si>
  <si>
    <t>iLL-331</t>
  </si>
  <si>
    <t>iLL-332</t>
  </si>
  <si>
    <t>Bubbies Family</t>
  </si>
  <si>
    <t>Chunks Family</t>
  </si>
  <si>
    <t>Innies Family</t>
  </si>
  <si>
    <t>Level Family</t>
  </si>
  <si>
    <t>Pipes Family</t>
  </si>
  <si>
    <t>Smooth Feet 2</t>
  </si>
  <si>
    <t>System Jugs Incut Easy</t>
  </si>
  <si>
    <t>System Jugs Incut Moderate</t>
  </si>
  <si>
    <t>System Jugs Incut Hard</t>
  </si>
  <si>
    <t>System Jugs Round Easy</t>
  </si>
  <si>
    <t>System Jugs Round Moderate</t>
  </si>
  <si>
    <t>System Jugs Round Hard</t>
  </si>
  <si>
    <t>System Jugs Flake Easy</t>
  </si>
  <si>
    <t>System Jugs Flake Moderate</t>
  </si>
  <si>
    <t>System Jugs Flake Hard</t>
  </si>
  <si>
    <t>System Edges Incut Easy</t>
  </si>
  <si>
    <t>System Edges Incut Moderate</t>
  </si>
  <si>
    <t>System Edges Incut Hard</t>
  </si>
  <si>
    <t>System Edges Flat Easy</t>
  </si>
  <si>
    <t>System Edges Flat Moderate</t>
  </si>
  <si>
    <t>System Edges Flat Hard</t>
  </si>
  <si>
    <t>System Pockets Easy</t>
  </si>
  <si>
    <t>System Pockets Moderate</t>
  </si>
  <si>
    <t>System Pockets Hard</t>
  </si>
  <si>
    <t>System Pinches Narrow Easy</t>
  </si>
  <si>
    <t>System Pinches Narrow Moderate</t>
  </si>
  <si>
    <t>System Pinches Narrow Hard</t>
  </si>
  <si>
    <t xml:space="preserve">System Pinches Wide Easy </t>
  </si>
  <si>
    <t>System Pinches Wide Moderate</t>
  </si>
  <si>
    <t>System Pinches Wide Hard</t>
  </si>
  <si>
    <t>System Sloper Round Easy</t>
  </si>
  <si>
    <t>System Sloper Round Moderate</t>
  </si>
  <si>
    <t>System Sloper Round Hard</t>
  </si>
  <si>
    <t>System System Sloping Edges Easy</t>
  </si>
  <si>
    <t>System System Sloping Edges Moderate</t>
  </si>
  <si>
    <t>System System Sloping Edges Hard</t>
  </si>
  <si>
    <t>System Easy Feet</t>
  </si>
  <si>
    <t>System Moderate Feet</t>
  </si>
  <si>
    <t>System Hard Feet</t>
  </si>
  <si>
    <t>Hangboards</t>
  </si>
  <si>
    <t>iLL-253</t>
  </si>
  <si>
    <t>Iron Palm 2.0</t>
  </si>
  <si>
    <t>iLL-334</t>
  </si>
  <si>
    <t>iLL-394</t>
  </si>
  <si>
    <t>Split Iron Palm</t>
  </si>
  <si>
    <t>Meagan Martin Training Tiles</t>
  </si>
  <si>
    <t>Specialty</t>
  </si>
  <si>
    <t>Wood Volumes</t>
  </si>
  <si>
    <t>Depth (")</t>
  </si>
  <si>
    <t>Purple 07-13</t>
  </si>
  <si>
    <t>Dark Red 11-01</t>
  </si>
  <si>
    <t>Brick 11-09</t>
  </si>
  <si>
    <t>Dark Brown 11-11</t>
  </si>
  <si>
    <t>Red 11-12</t>
  </si>
  <si>
    <t>Brown 11-17</t>
  </si>
  <si>
    <t>Light Pink 11-20</t>
  </si>
  <si>
    <t>Bright Red 11-24</t>
  </si>
  <si>
    <t>Neon Pink 11-25</t>
  </si>
  <si>
    <t>Pink 11-26</t>
  </si>
  <si>
    <t>Dirty Pink 11-27</t>
  </si>
  <si>
    <t>Touchstone Pink 11-28</t>
  </si>
  <si>
    <t>Light Brown 11-30</t>
  </si>
  <si>
    <t>White 12-01</t>
  </si>
  <si>
    <t>Blue 13-01</t>
  </si>
  <si>
    <t>Dark Blue 13-14</t>
  </si>
  <si>
    <t>Light Blue 13-15</t>
  </si>
  <si>
    <t>Neon Blue 13-18</t>
  </si>
  <si>
    <t>Teal 13-24</t>
  </si>
  <si>
    <t>Light Teal 13-25</t>
  </si>
  <si>
    <t>Dark Teal 13-26</t>
  </si>
  <si>
    <t>Orange 14-01</t>
  </si>
  <si>
    <t>Burnt Orange 14-04</t>
  </si>
  <si>
    <t>Melon Orange 14-06</t>
  </si>
  <si>
    <t>Neon Orange 14-11</t>
  </si>
  <si>
    <t>Mustard Yellow 15-01</t>
  </si>
  <si>
    <t>Dune 15-06</t>
  </si>
  <si>
    <t>Bronze 15-08</t>
  </si>
  <si>
    <t>Neon Yellow 15-09</t>
  </si>
  <si>
    <t>Yellow 15-12</t>
  </si>
  <si>
    <t>Eggshell 15-14</t>
  </si>
  <si>
    <t>Bright Green 16-08</t>
  </si>
  <si>
    <t>So iLL Green 16-09</t>
  </si>
  <si>
    <t>Dark Green 16-13</t>
  </si>
  <si>
    <t>Green 16-16</t>
  </si>
  <si>
    <t>Bright Neon Green 16-18</t>
  </si>
  <si>
    <t>Olive 16-19</t>
  </si>
  <si>
    <t>Seafoam 16-26</t>
  </si>
  <si>
    <t>Alien Green 16-29</t>
  </si>
  <si>
    <t>Unity Purple 17-14</t>
  </si>
  <si>
    <t>Dark Purple 17-16</t>
  </si>
  <si>
    <t>Light Purple 17-18</t>
  </si>
  <si>
    <t>Lavender 17-19</t>
  </si>
  <si>
    <t>Black 18-01</t>
  </si>
  <si>
    <t>Charcoal 18-03</t>
  </si>
  <si>
    <t>Grey 18-09</t>
  </si>
  <si>
    <t>Light Grey 18-12</t>
  </si>
  <si>
    <t>Traffic Red 3020 (11-24)</t>
  </si>
  <si>
    <t>Emerald Green 6001 (16-16)</t>
  </si>
  <si>
    <t>Pure Black 9005 (18-01)</t>
  </si>
  <si>
    <t>Signal White 9003 (12-01)</t>
  </si>
  <si>
    <t>Agate Grey 7038 (18-12)</t>
  </si>
  <si>
    <t>Dusty Grey 7037 (18-09)</t>
  </si>
  <si>
    <t>Graphite Grey 7024 (18-03)</t>
  </si>
  <si>
    <t>Pure Orange 2004 (14-01)</t>
  </si>
  <si>
    <t>Light Blue 5012</t>
  </si>
  <si>
    <t>Ivory 1014</t>
  </si>
  <si>
    <t>Silver Grey 7001</t>
  </si>
  <si>
    <t>Ochre Yellow 1024</t>
  </si>
  <si>
    <t>Blue Lilac 4005</t>
  </si>
  <si>
    <t>Pale Green 6021</t>
  </si>
  <si>
    <t>Chrome Green 6020</t>
  </si>
  <si>
    <t>Order Total</t>
  </si>
  <si>
    <t>Customer Notes</t>
  </si>
  <si>
    <t>Contact Information</t>
  </si>
  <si>
    <t>Business Name</t>
  </si>
  <si>
    <t>Primary Contact</t>
  </si>
  <si>
    <t>Phone Number</t>
  </si>
  <si>
    <t>Email</t>
  </si>
  <si>
    <t>Billing</t>
  </si>
  <si>
    <t>Street</t>
  </si>
  <si>
    <t>Street (cont.)</t>
  </si>
  <si>
    <t>City, State, Zip</t>
  </si>
  <si>
    <t>Country</t>
  </si>
  <si>
    <t>Contact Name</t>
  </si>
  <si>
    <t>A/P Email</t>
  </si>
  <si>
    <t>Shipping</t>
  </si>
  <si>
    <t>Volume Description</t>
  </si>
  <si>
    <t>Levels</t>
  </si>
  <si>
    <t>Retail</t>
  </si>
  <si>
    <t>QTY</t>
  </si>
  <si>
    <t>Color</t>
  </si>
  <si>
    <t>Total</t>
  </si>
  <si>
    <t>Ttl QTY</t>
  </si>
  <si>
    <t>Set Description</t>
  </si>
  <si>
    <t>BUBBIES</t>
  </si>
  <si>
    <t>CHUNKS</t>
  </si>
  <si>
    <t>Lengths (inches)</t>
  </si>
  <si>
    <t>35 x 33 x 27</t>
  </si>
  <si>
    <t>35 x 32 x 15</t>
  </si>
  <si>
    <t>53 x 49 x 40</t>
  </si>
  <si>
    <t>53 x 48 x 22</t>
  </si>
  <si>
    <t>35 x 30 x 27</t>
  </si>
  <si>
    <t>31 x 26 x 16</t>
  </si>
  <si>
    <t>53 x 45 x 40</t>
  </si>
  <si>
    <t>46 x 40 x 24</t>
  </si>
  <si>
    <t>31 x 25 x 18</t>
  </si>
  <si>
    <t>46 x 37 x 28</t>
  </si>
  <si>
    <t>27 x 20 x 17</t>
  </si>
  <si>
    <t>40 x 31 x 25</t>
  </si>
  <si>
    <t>27 x 23 x 22</t>
  </si>
  <si>
    <t>40 x 34 x 34</t>
  </si>
  <si>
    <t>25 x 24 x 21</t>
  </si>
  <si>
    <t>41 x 35 x 28</t>
  </si>
  <si>
    <t>38 x 36 x 31</t>
  </si>
  <si>
    <t>61 x 53 x 42</t>
  </si>
  <si>
    <t>35 x 28 x 27</t>
  </si>
  <si>
    <t>26 x 25 x 22</t>
  </si>
  <si>
    <t>53 x 43 x 40</t>
  </si>
  <si>
    <t>39 x 37 x 33</t>
  </si>
  <si>
    <t>30 x 33 x 24</t>
  </si>
  <si>
    <t>31 x 44 x 18</t>
  </si>
  <si>
    <t>45 x 50 x 36</t>
  </si>
  <si>
    <t>46 x 66 x 28</t>
  </si>
  <si>
    <t>29 x 28 x 26</t>
  </si>
  <si>
    <t>31 x 31 x 19</t>
  </si>
  <si>
    <t>43 x 42 x 39</t>
  </si>
  <si>
    <t>46 x 46 x 29</t>
  </si>
  <si>
    <t>35 x 35 x 29</t>
  </si>
  <si>
    <t>35 x 37 x 22</t>
  </si>
  <si>
    <t>52 x 52 x 43</t>
  </si>
  <si>
    <t>53 x 55 x 33</t>
  </si>
  <si>
    <t>iLL-236</t>
  </si>
  <si>
    <t># Hold Sets</t>
  </si>
  <si>
    <t># Volumes</t>
  </si>
  <si>
    <t>Total QTY Hold Sets</t>
  </si>
  <si>
    <t>Total QTY Holds</t>
  </si>
  <si>
    <t>Total QTY Volumes</t>
  </si>
  <si>
    <t>Total Weight</t>
  </si>
  <si>
    <t>Title</t>
  </si>
  <si>
    <t>iLL-158</t>
  </si>
  <si>
    <t>Innies Mega 5 (Jug)</t>
  </si>
  <si>
    <t>Iron Palm</t>
  </si>
  <si>
    <t>iLL-254</t>
  </si>
  <si>
    <t>20 Hold Kit</t>
  </si>
  <si>
    <t>iLL-255</t>
  </si>
  <si>
    <t>Jugs Incut</t>
  </si>
  <si>
    <t>iLL-256</t>
  </si>
  <si>
    <t>Jugs Round</t>
  </si>
  <si>
    <t>iLL-266</t>
  </si>
  <si>
    <t>Baby Supreme</t>
  </si>
  <si>
    <t>Rise Board</t>
  </si>
  <si>
    <t>A/P Phone</t>
  </si>
  <si>
    <t>Shipping Phone</t>
  </si>
  <si>
    <t>Shipping Email</t>
  </si>
  <si>
    <t>Weight Summary</t>
  </si>
  <si>
    <t>Set Count</t>
  </si>
  <si>
    <t>Chunks Super 3 Pro</t>
  </si>
  <si>
    <t>Chunks Mega 5 Pro</t>
  </si>
  <si>
    <t>Innies Large 3 Pro</t>
  </si>
  <si>
    <t>Innies Super 5 Pro</t>
  </si>
  <si>
    <t>Innies X-Large 4 Pro</t>
  </si>
  <si>
    <t>Chunks Mega 3 Pro</t>
  </si>
  <si>
    <t>Chunks Mega 4 Pro</t>
  </si>
  <si>
    <t>Chunks Super 4 Pro</t>
  </si>
  <si>
    <t>Training Tiles</t>
  </si>
  <si>
    <t>iLL-252</t>
  </si>
  <si>
    <t>Backcountry Board</t>
  </si>
  <si>
    <t>iLL-257</t>
  </si>
  <si>
    <t>Systems Holds C</t>
  </si>
  <si>
    <t>iLL-258</t>
  </si>
  <si>
    <t>Systems Holds D</t>
  </si>
  <si>
    <t>iLL-259</t>
  </si>
  <si>
    <t>Systems Holds E</t>
  </si>
  <si>
    <t>iLL-260</t>
  </si>
  <si>
    <t>Systems Holds F</t>
  </si>
  <si>
    <t>iLL-261</t>
  </si>
  <si>
    <t>Systems Holds G</t>
  </si>
  <si>
    <t>iLL-262</t>
  </si>
  <si>
    <t>Systems Holds H</t>
  </si>
  <si>
    <t>iLL-263</t>
  </si>
  <si>
    <t>Systems Holds I</t>
  </si>
  <si>
    <t>iLL-264</t>
  </si>
  <si>
    <t>Systems Holds J</t>
  </si>
  <si>
    <t>iLL-265</t>
  </si>
  <si>
    <t>Systems Holds K</t>
  </si>
  <si>
    <t>iLL-296</t>
  </si>
  <si>
    <t>Crimp Incut Moderate</t>
  </si>
  <si>
    <t>iLL-297</t>
  </si>
  <si>
    <t>Crimp Incut Hard</t>
  </si>
  <si>
    <t>iLL-298</t>
  </si>
  <si>
    <t>Large Feet</t>
  </si>
  <si>
    <t>System Pinches Wide Easy</t>
  </si>
  <si>
    <t>System Slopers Round Easy</t>
  </si>
  <si>
    <t>System Slopers Round Moderate</t>
  </si>
  <si>
    <t>System Slopers Round Hard</t>
  </si>
  <si>
    <t>System Slopers Flat Easy</t>
  </si>
  <si>
    <t>System Slopers Flat Moderate</t>
  </si>
  <si>
    <t>System Slopers Flat Hard</t>
  </si>
  <si>
    <t>System Good Feet</t>
  </si>
  <si>
    <t>iLL-333</t>
  </si>
  <si>
    <t>Rise Hangboard</t>
  </si>
  <si>
    <t>Smooth Feet 1</t>
  </si>
  <si>
    <t>iLL-342</t>
  </si>
  <si>
    <t>iLL-395</t>
  </si>
  <si>
    <t>Crimp Incut Easy</t>
  </si>
  <si>
    <t>Innies Medium 3 Pro</t>
  </si>
  <si>
    <t>Chunks Feet Pro</t>
  </si>
  <si>
    <t>Chunks Screw On Pro</t>
  </si>
  <si>
    <t>Chunks Small 2</t>
  </si>
  <si>
    <t>Chunks X-Large 3 Pro</t>
  </si>
  <si>
    <t>Chunks Medium Pro</t>
  </si>
  <si>
    <t>Chunks Large 4</t>
  </si>
  <si>
    <t>Chunks Large 2 Pro</t>
  </si>
  <si>
    <t>Chunks Large 3 Pro</t>
  </si>
  <si>
    <t>Chunks X-Large 2 Pro</t>
  </si>
  <si>
    <t>iLL-6A-L</t>
  </si>
  <si>
    <t>iLL-6B-L</t>
  </si>
  <si>
    <t>iLL-6A-XL</t>
  </si>
  <si>
    <t>iLL-6B-XL</t>
  </si>
  <si>
    <t>iLL-7A-L</t>
  </si>
  <si>
    <t>iLL-7B-L</t>
  </si>
  <si>
    <t>iLL-7A-XL</t>
  </si>
  <si>
    <t>iLL-7B-XL</t>
  </si>
  <si>
    <t>iLL-8A-L</t>
  </si>
  <si>
    <t>iLL-8B-L</t>
  </si>
  <si>
    <t>iLL-8A-XL</t>
  </si>
  <si>
    <t>iLL-8B-XL</t>
  </si>
  <si>
    <t>iLL-9A-L</t>
  </si>
  <si>
    <t>iLL-9B-L</t>
  </si>
  <si>
    <t>iLL-9A-XL</t>
  </si>
  <si>
    <t>iLL-9B-XL</t>
  </si>
  <si>
    <t>iLL-10A-L</t>
  </si>
  <si>
    <t>iLL-10B-L</t>
  </si>
  <si>
    <t>iLL-10A-XL</t>
  </si>
  <si>
    <t>iLL-10B-XL</t>
  </si>
  <si>
    <t>iLL-1A-L</t>
  </si>
  <si>
    <t>iLL-1B-L</t>
  </si>
  <si>
    <t>iLL-1A-XL</t>
  </si>
  <si>
    <t>iLL-1B-XL</t>
  </si>
  <si>
    <t>iLL-2A-L</t>
  </si>
  <si>
    <t>iLL-2B-L</t>
  </si>
  <si>
    <t>iLL-2A-XL</t>
  </si>
  <si>
    <t>iLL-2B-XL</t>
  </si>
  <si>
    <t>iLL-3A-L</t>
  </si>
  <si>
    <t>iLL-3B-L</t>
  </si>
  <si>
    <t>iLL-3A-XL</t>
  </si>
  <si>
    <t>iLL-3B-XL</t>
  </si>
  <si>
    <t>iLL-4A-L</t>
  </si>
  <si>
    <t>iLL-4B-L</t>
  </si>
  <si>
    <t>iLL-4A-XL</t>
  </si>
  <si>
    <t>iLL-4B-XL</t>
  </si>
  <si>
    <t>iLL-5A-L</t>
  </si>
  <si>
    <t>iLL-5B-L</t>
  </si>
  <si>
    <t>iLL-5A-XL</t>
  </si>
  <si>
    <t>iLL-5B-XL</t>
  </si>
  <si>
    <t>iLL-435</t>
  </si>
  <si>
    <t>Baby Deluxe</t>
  </si>
  <si>
    <t>Fiberglass Volumes</t>
  </si>
  <si>
    <t>Lengths (cm)</t>
  </si>
  <si>
    <t>Weights (kg)</t>
  </si>
  <si>
    <t>iLL-436-FG</t>
  </si>
  <si>
    <t>Levels 1</t>
  </si>
  <si>
    <t>78x53x27</t>
  </si>
  <si>
    <t>iLL-437-FG</t>
  </si>
  <si>
    <t>Levels 2</t>
  </si>
  <si>
    <t>83x53x11</t>
  </si>
  <si>
    <t>iLL-438-FG</t>
  </si>
  <si>
    <t>Level 1 Mirror</t>
  </si>
  <si>
    <t>iLL-439-FG</t>
  </si>
  <si>
    <t>Level 2 Mirror</t>
  </si>
  <si>
    <t>iLL-436-FG-DT</t>
  </si>
  <si>
    <t>Levels Dual Tex 1</t>
  </si>
  <si>
    <t>iLL-437-FG-DT</t>
  </si>
  <si>
    <t>Levels Dual Tex 2</t>
  </si>
  <si>
    <t>iLL-438-FG-DT</t>
  </si>
  <si>
    <t>Level 1 Mirror Dual Tex</t>
  </si>
  <si>
    <t>iLL-439-FG-DT</t>
  </si>
  <si>
    <t>Level 2 Mirror Dual Tex</t>
  </si>
  <si>
    <t>iLL-440-FG</t>
  </si>
  <si>
    <t>Innies 1</t>
  </si>
  <si>
    <t>55x17</t>
  </si>
  <si>
    <t>iLL-441-FG</t>
  </si>
  <si>
    <t>Innies 2</t>
  </si>
  <si>
    <t>60x17</t>
  </si>
  <si>
    <t>iLL-442-FG</t>
  </si>
  <si>
    <t>Innies 3</t>
  </si>
  <si>
    <t>69x17</t>
  </si>
  <si>
    <t>iLL-443-FG</t>
  </si>
  <si>
    <t>Innies 4</t>
  </si>
  <si>
    <t>74x22</t>
  </si>
  <si>
    <t>iLL-440-FG-DT</t>
  </si>
  <si>
    <t>Innies Dual Tex 1</t>
  </si>
  <si>
    <t>iLL-441-FG-DT</t>
  </si>
  <si>
    <t>Innies Dual Tex 2</t>
  </si>
  <si>
    <t>iLL-442-FG-DT</t>
  </si>
  <si>
    <t>Innies Dual Tex 3</t>
  </si>
  <si>
    <t>iLL-443-FG-DT</t>
  </si>
  <si>
    <t>Innies Dual Tex 4</t>
  </si>
  <si>
    <t>iLL-444-FG</t>
  </si>
  <si>
    <t>Bubbies 1</t>
  </si>
  <si>
    <t>iLL-445-FG</t>
  </si>
  <si>
    <t>Bubbies 2</t>
  </si>
  <si>
    <t>iLL-446-FG</t>
  </si>
  <si>
    <t>Bubbies 3</t>
  </si>
  <si>
    <t>iLL-447-FG</t>
  </si>
  <si>
    <t>Bubbies 4</t>
  </si>
  <si>
    <t>iLL-444-FG-DT</t>
  </si>
  <si>
    <t>Bubbies Dual Tex 1</t>
  </si>
  <si>
    <t>iLL-445-FG-DT</t>
  </si>
  <si>
    <t>Bubbies Dual Tex 2</t>
  </si>
  <si>
    <t>iLL-446-FG-DT</t>
  </si>
  <si>
    <t>Bubbies Dual Tex 3</t>
  </si>
  <si>
    <t>iLL-447-FG-DT</t>
  </si>
  <si>
    <t>Bubbies Dual Tex 4</t>
  </si>
  <si>
    <t>iLL-448-FG</t>
  </si>
  <si>
    <t>Wrectangle 1</t>
  </si>
  <si>
    <t>68x30</t>
  </si>
  <si>
    <t>iLL-449-FG</t>
  </si>
  <si>
    <t>Wrectangle 2</t>
  </si>
  <si>
    <t>iLL-450-FG</t>
  </si>
  <si>
    <t>Wrectangle 3</t>
  </si>
  <si>
    <t>58x27</t>
  </si>
  <si>
    <t>iLL-451-FG</t>
  </si>
  <si>
    <t>Wrectangle 4</t>
  </si>
  <si>
    <t>iLL-448-FG-DT</t>
  </si>
  <si>
    <t>Wrectangle 1 Dual Tex</t>
  </si>
  <si>
    <t>iLL-449-FG-DT</t>
  </si>
  <si>
    <t>Wrectangle 2 Dual Tex</t>
  </si>
  <si>
    <t>iLL-450-FG-DT</t>
  </si>
  <si>
    <t>Wrectangle 3 Dual Tex</t>
  </si>
  <si>
    <t>iLL-451-FG-DT</t>
  </si>
  <si>
    <t>Wrectangle 4 Dual Tex</t>
  </si>
  <si>
    <t>*PLEASE NOTE - IMPORTING FROM EU</t>
  </si>
  <si>
    <t>Shipping quotes available and yes, it will be expensive</t>
  </si>
  <si>
    <t>3 10033-Bolt, BLK OX, Socket Cap, 3in</t>
  </si>
  <si>
    <t>1 10034-Bolt, BLK OX, Socket Cap, 3.5in</t>
  </si>
  <si>
    <t>1 10030-Bolt, BLK OX, Socket Cap, 2in</t>
  </si>
  <si>
    <t>10 10030-Bolt, BLK OX, Socket Cap, 2in</t>
  </si>
  <si>
    <t>1 10033-Bolt, BLK OX, Socket Cap, 3in</t>
  </si>
  <si>
    <t>10 10029-Bolt, BLK OX, Socket Cap, 1.5in</t>
  </si>
  <si>
    <t>5 10029-Bolt, BLK OX, Socket Cap, 1.5in</t>
  </si>
  <si>
    <t>61 10051-Screw, ZN, #7 Wood - Construction, 2in</t>
  </si>
  <si>
    <t>15 10029-Bolt, BLK OX, Socket Cap, 1.5in</t>
  </si>
  <si>
    <t>1 10045-Bolt, BLK OX, Socket Cap, 9in</t>
  </si>
  <si>
    <t>1 10041-Bolt, BLK OX, Socket Cap, 6.5in</t>
  </si>
  <si>
    <t>1 10042-Bolt, BLK OX, Socket Cap, 7in</t>
  </si>
  <si>
    <t>1 10040-Bolt, BLK OX, Socket Cap, 6in</t>
  </si>
  <si>
    <t>1 10031-Bolt, BLK OX, Socket Cap, 2.5in</t>
  </si>
  <si>
    <t>1 10038-Bolt, BLK OX, Socket Cap, 5in</t>
  </si>
  <si>
    <t>1 10029-Bolt, BLK OX, Socket Cap, 1.5in</t>
  </si>
  <si>
    <t>2 10034-Bolt, BLK OX, Socket Cap, 3.5in</t>
  </si>
  <si>
    <t>2 10031-Bolt, BLK OX, Socket Cap, 2.5in</t>
  </si>
  <si>
    <t>2 10044-Bolt, BLK OX, Socket Cap, 8in</t>
  </si>
  <si>
    <t>2 10040-Bolt, BLK OX, Socket Cap, 6in</t>
  </si>
  <si>
    <t>2 10038-Bolt, BLK OX, Socket Cap, 5in</t>
  </si>
  <si>
    <t>2 10042-Bolt, BLK OX, Socket Cap, 7in</t>
  </si>
  <si>
    <t>2 10033-Bolt, BLK OX, Socket Cap, 3in</t>
  </si>
  <si>
    <t>2 10036-Bolt, BLK OX, Socket Cap, 4in</t>
  </si>
  <si>
    <t>4 10037-Bolt, BLK OX, Socket Cap, 4.5in</t>
  </si>
  <si>
    <t>6 10031-Bolt, BLK OX, Socket Cap, 2.5in</t>
  </si>
  <si>
    <t>5 10030-Bolt, BLK OX, Socket Cap, 2in</t>
  </si>
  <si>
    <t>1 10036-Bolt, BLK OX, Socket Cap, 4in</t>
  </si>
  <si>
    <t>8 10029-Bolt, BLK OX, Socket Cap, 1.5in</t>
  </si>
  <si>
    <t>4 10030-Bolt, BLK OX, Socket Cap, 2in</t>
  </si>
  <si>
    <t>2 10030-Bolt, BLK OX, Socket Cap, 2in</t>
  </si>
  <si>
    <t>120 10051-Screw, ZN, #7 Wood - Construction, 2in</t>
  </si>
  <si>
    <t>30 10029-Bolt, BLK OX, Socket Cap, 1.5in</t>
  </si>
  <si>
    <t>3 10029-Bolt, BLK OX, Socket Cap, 1.5in</t>
  </si>
  <si>
    <t>3 10030-Bolt, BLK OX, Socket Cap, 2in</t>
  </si>
  <si>
    <t>1 10046-Bolt, BLK OX, Socket Cap, 10in</t>
  </si>
  <si>
    <t>1 10044-Bolt, BLK OX, Socket Cap, 8in</t>
  </si>
  <si>
    <t>1 10039-Bolt, BLK OX, Socket Cap, 5.5in</t>
  </si>
  <si>
    <t>1 10037-Bolt, BLK OX, Socket Cap, 4.5in</t>
  </si>
  <si>
    <t>2 10011-Bolt, BLK OX, Flat Head, 2.5in</t>
  </si>
  <si>
    <t>5 10033-Bolt, BLK OX, Socket Cap, 3in</t>
  </si>
  <si>
    <t>30 10051-Screw, ZN, #7 Wood - Construction, 2in</t>
  </si>
  <si>
    <t>30 10053-Screw, ZN, #8 Wood - Construction, 3in</t>
  </si>
  <si>
    <t>3 10031-Bolt, BLK OX, Socket Cap, 2.5in</t>
  </si>
  <si>
    <t>20 10029-Bolt, BLK OX, Socket Cap, 1.5in</t>
  </si>
  <si>
    <t>2 10053-Screw, ZN, #8 Wood - Construction, 3in</t>
  </si>
  <si>
    <t>14 10030-Bolt, BLK OX, Socket Cap, 2in</t>
  </si>
  <si>
    <t>5 10037-Bolt, BLK OX, Socket Cap, 4.5in</t>
  </si>
  <si>
    <t>5 10031-Bolt, BLK OX, Socket Cap, 2.5in</t>
  </si>
  <si>
    <t>2 10029-Bolt, BLK OX, Socket Cap, 1.5in</t>
  </si>
  <si>
    <t>60 10051-Screw, ZN, #7 Wood - Construction, 2in</t>
  </si>
  <si>
    <t>3 10037-Bolt, BLK OX, Socket Cap, 4.5in</t>
  </si>
  <si>
    <t>3 10038-Bolt, BLK OX, Socket Cap, 5in</t>
  </si>
  <si>
    <t>5 10034-Bolt, BLK OX, Socket Cap, 3.5in</t>
  </si>
  <si>
    <t>4 10034-Bolt, BLK OX, Socket Cap, 3.5in</t>
  </si>
  <si>
    <t>15 10030-Bolt, BLK OX, Socket Cap, 2in</t>
  </si>
  <si>
    <t>Bolts</t>
  </si>
  <si>
    <t>iLL-398</t>
  </si>
  <si>
    <t>iLL-399</t>
  </si>
  <si>
    <t>iLL-400</t>
  </si>
  <si>
    <t>iLL-401</t>
  </si>
  <si>
    <t>iLL-423</t>
  </si>
  <si>
    <t>iLL-424</t>
  </si>
  <si>
    <t>iLL-402</t>
  </si>
  <si>
    <t>iLL-403</t>
  </si>
  <si>
    <t>iLL-425</t>
  </si>
  <si>
    <t>iLL-426</t>
  </si>
  <si>
    <t>iLL-404</t>
  </si>
  <si>
    <t>iLL-405</t>
  </si>
  <si>
    <t>iLL-427</t>
  </si>
  <si>
    <t>iLL-428</t>
  </si>
  <si>
    <t>iLL-406</t>
  </si>
  <si>
    <t>iLL-407</t>
  </si>
  <si>
    <t>iLL-408</t>
  </si>
  <si>
    <t>iLL-409</t>
  </si>
  <si>
    <t>iLL-429</t>
  </si>
  <si>
    <t>iLL-430</t>
  </si>
  <si>
    <t>iLL-410</t>
  </si>
  <si>
    <t>iLL-411</t>
  </si>
  <si>
    <t>iLL-412</t>
  </si>
  <si>
    <t>iLL-413</t>
  </si>
  <si>
    <t>iLL-414</t>
  </si>
  <si>
    <t>iLL-415</t>
  </si>
  <si>
    <t>iLL-416</t>
  </si>
  <si>
    <t>iLL-417</t>
  </si>
  <si>
    <t>iLL-418</t>
  </si>
  <si>
    <t>iLL-419</t>
  </si>
  <si>
    <t>iLL-420</t>
  </si>
  <si>
    <t>iLL-421</t>
  </si>
  <si>
    <t>iLL-422</t>
  </si>
  <si>
    <t>*New* Pipes Feet Screw On</t>
  </si>
  <si>
    <t>*New* Pipes Small 2 (Rail)</t>
  </si>
  <si>
    <t>*New* Pipes Small 3 (Angle)</t>
  </si>
  <si>
    <t>*New* Pipes Small 4 (Edge)</t>
  </si>
  <si>
    <t>*New* Pipes Small 5 (Extendo A)</t>
  </si>
  <si>
    <t>*New* Pipes Small 5 (Extendo B)</t>
  </si>
  <si>
    <t>*New* Pipes Medium 3 (Angle)</t>
  </si>
  <si>
    <t>*New* Pipes Medium 4 (Edge)</t>
  </si>
  <si>
    <t>*New* Pipes Medium 5 (Extendo A)</t>
  </si>
  <si>
    <t>*New* Pipes Medium 5 (Extendo B)</t>
  </si>
  <si>
    <t>*New* Pipes Large 4 (Angle)</t>
  </si>
  <si>
    <t>*New* Pipes Large 5 (Edge)</t>
  </si>
  <si>
    <t>*New* Pipes Large 6 (Extendo A)</t>
  </si>
  <si>
    <t>*New* Pipes Large 6 (Extendo B)</t>
  </si>
  <si>
    <t>*New* Pipes X-Large 6 (Angle)</t>
  </si>
  <si>
    <t>*New* Pipes X-Large 7 (Edge)</t>
  </si>
  <si>
    <t>*New* Pipes X-Large 8 (Stalactite)</t>
  </si>
  <si>
    <t>*New* Pipes X-Large 9 (Rail)</t>
  </si>
  <si>
    <t>*New* Pipes X-Large 10 (Extendo A)</t>
  </si>
  <si>
    <t>*New* Pipes X-Large 10 (Extendo B)</t>
  </si>
  <si>
    <t>*New* Pipes XX-Large (Rail)</t>
  </si>
  <si>
    <t>*New* Pipes Super 4 (Edge)</t>
  </si>
  <si>
    <t>*New* Pipes Super 5 (Edge)</t>
  </si>
  <si>
    <t>*New* Pipes Super 6 (Angle)</t>
  </si>
  <si>
    <t>*New* Pipes Super 7 (Stalactite)</t>
  </si>
  <si>
    <t>*New* Pipes Super 8 (Stalactite)</t>
  </si>
  <si>
    <t>*New* Pipes Super 9 (Stalactite)</t>
  </si>
  <si>
    <t>*New* Pipes Mega 5 (Angle)</t>
  </si>
  <si>
    <t>*New* Pipes Mega 6 (Angle)</t>
  </si>
  <si>
    <t>*New* Pipes Mega 7 (Rail)</t>
  </si>
  <si>
    <t>*New* Pipes Mega 8 (Rail)</t>
  </si>
  <si>
    <t>*New* Pipes Mega 9 (Rail)</t>
  </si>
  <si>
    <t>*New* Pipes Mega 10 (Stalactite)</t>
  </si>
  <si>
    <t>iLL-357</t>
  </si>
  <si>
    <t>iLL-358</t>
  </si>
  <si>
    <t>iLL-359</t>
  </si>
  <si>
    <t>iLL-360</t>
  </si>
  <si>
    <t>iLL-361</t>
  </si>
  <si>
    <t>iLL-362</t>
  </si>
  <si>
    <t>iLL-363</t>
  </si>
  <si>
    <t>iLL-364</t>
  </si>
  <si>
    <t>iLL-365</t>
  </si>
  <si>
    <t>iLL-366</t>
  </si>
  <si>
    <t>iLL-367</t>
  </si>
  <si>
    <t>iLL-368</t>
  </si>
  <si>
    <t>iLL-369</t>
  </si>
  <si>
    <t>iLL-370</t>
  </si>
  <si>
    <t>iLL-371</t>
  </si>
  <si>
    <t>iLL-372</t>
  </si>
  <si>
    <t>iLL-373</t>
  </si>
  <si>
    <t>iLL-374</t>
  </si>
  <si>
    <t>iLL-375</t>
  </si>
  <si>
    <t>iLL-376</t>
  </si>
  <si>
    <t>Matte Family</t>
  </si>
  <si>
    <t>Matte Screw On</t>
  </si>
  <si>
    <t>Matte Small 2</t>
  </si>
  <si>
    <t>Matte Small 3</t>
  </si>
  <si>
    <t>Matte Medium 2</t>
  </si>
  <si>
    <t>Matte Medium 3</t>
  </si>
  <si>
    <t>Matte Large 1</t>
  </si>
  <si>
    <t>Matte Large 2</t>
  </si>
  <si>
    <t>Matte Large 3</t>
  </si>
  <si>
    <t>Matte X-Large 1</t>
  </si>
  <si>
    <t>Matte X-Large 2</t>
  </si>
  <si>
    <t>Matte X-Large 3</t>
  </si>
  <si>
    <t>Matte Super 1</t>
  </si>
  <si>
    <t>Matte Super 2</t>
  </si>
  <si>
    <t>Matte Super 3</t>
  </si>
  <si>
    <t>Matte Mega 1</t>
  </si>
  <si>
    <t>Matte Mega 2</t>
  </si>
  <si>
    <t>Matte Mega 3</t>
  </si>
  <si>
    <t>Matte Mega 4</t>
  </si>
  <si>
    <t>iLL-6B-L (Blocker)</t>
  </si>
  <si>
    <t>iLL-6B-XL (Blocker)</t>
  </si>
  <si>
    <t>iLL-7B-L (Blocker)</t>
  </si>
  <si>
    <t>iLL-7B-XL (Blocker)</t>
  </si>
  <si>
    <t>iLL-8B-L (Blocker)</t>
  </si>
  <si>
    <t>iLL-8B-XL (Blocker)</t>
  </si>
  <si>
    <t>iLL-9B-L (Blocker)</t>
  </si>
  <si>
    <t>iLL-9B-XL (Blocker)</t>
  </si>
  <si>
    <t>iLL-10B-L (Blocker)</t>
  </si>
  <si>
    <t>iLL-10B-XL (Blocker)</t>
  </si>
  <si>
    <t>iLL-1B-L (Blocker)</t>
  </si>
  <si>
    <t>iLL-1B-XL (Blocker)</t>
  </si>
  <si>
    <t>iLL-2B-L (Blocker)</t>
  </si>
  <si>
    <t>iLL-2B-XL (Blocker)</t>
  </si>
  <si>
    <t>iLL-3B-L (Blocker)</t>
  </si>
  <si>
    <t>iLL-3B-XL (Blocker)</t>
  </si>
  <si>
    <t>iLL-4B-L (Blocker)</t>
  </si>
  <si>
    <t>iLL-4B-XL (Blocker)</t>
  </si>
  <si>
    <t>iLL-5B-L (Blocker)</t>
  </si>
  <si>
    <t>iLL-5B-XL (Blocker)</t>
  </si>
  <si>
    <t>Matte</t>
  </si>
  <si>
    <t>Connect Board</t>
  </si>
  <si>
    <t># KIT</t>
  </si>
  <si>
    <t>iLL-S001</t>
  </si>
  <si>
    <t xml:space="preserve">Connect LED Board 8x12 </t>
  </si>
  <si>
    <t>iLL-S002</t>
  </si>
  <si>
    <t>Connect LED Board 12x12</t>
  </si>
  <si>
    <t>T-nut</t>
  </si>
  <si>
    <t>T-nuts</t>
  </si>
  <si>
    <r>
      <t>*</t>
    </r>
    <r>
      <rPr>
        <b/>
        <i/>
        <sz val="14"/>
        <color rgb="FFFF0000"/>
        <rFont val="Calibri"/>
        <family val="2"/>
        <scheme val="minor"/>
      </rPr>
      <t>Wood Volumes Default with T-nuts / Non-Dual Tex</t>
    </r>
  </si>
  <si>
    <r>
      <t>*</t>
    </r>
    <r>
      <rPr>
        <b/>
        <i/>
        <sz val="14"/>
        <color rgb="FFFF0000"/>
        <rFont val="Calibri"/>
        <family val="2"/>
        <scheme val="minor"/>
      </rPr>
      <t>Wood Volumes from US are all Non-Dual Tex</t>
    </r>
  </si>
  <si>
    <t>1.5"</t>
  </si>
  <si>
    <t>2"</t>
  </si>
  <si>
    <t>2.5"</t>
  </si>
  <si>
    <t>3"</t>
  </si>
  <si>
    <t>3.5"</t>
  </si>
  <si>
    <t>4"</t>
  </si>
  <si>
    <t>4.5"</t>
  </si>
  <si>
    <t>5"</t>
  </si>
  <si>
    <t>5.5"</t>
  </si>
  <si>
    <t>6"</t>
  </si>
  <si>
    <t>6.5"</t>
  </si>
  <si>
    <t>7"</t>
  </si>
  <si>
    <t>8"</t>
  </si>
  <si>
    <t>9"</t>
  </si>
  <si>
    <t>10"</t>
  </si>
  <si>
    <t>11"</t>
  </si>
  <si>
    <t>12"</t>
  </si>
  <si>
    <t>2" Screw</t>
  </si>
  <si>
    <t>3" Screw</t>
  </si>
  <si>
    <t>Bolts Calculator</t>
  </si>
  <si>
    <t>HIDE</t>
  </si>
  <si>
    <t>Hide</t>
  </si>
  <si>
    <t>Check here if you want to purchase the exact bolts required for this order.</t>
  </si>
  <si>
    <t>If you want to purchase additional bolts use this form or for better rates purchase in bulk from the form below.</t>
  </si>
  <si>
    <t>Bolts Required for Current Order</t>
  </si>
  <si>
    <t>Individual Bolt List</t>
  </si>
  <si>
    <t>Socket Cap Bolts</t>
  </si>
  <si>
    <t>SKU #</t>
  </si>
  <si>
    <t>Bolt Length</t>
  </si>
  <si>
    <t># of Bolts</t>
  </si>
  <si>
    <t>Price/ Bolt</t>
  </si>
  <si>
    <t>hw004</t>
  </si>
  <si>
    <t>hw019</t>
  </si>
  <si>
    <t>hw012</t>
  </si>
  <si>
    <t>hw027</t>
  </si>
  <si>
    <t>hw021</t>
  </si>
  <si>
    <t>hw034</t>
  </si>
  <si>
    <t>hw031</t>
  </si>
  <si>
    <t>hw040</t>
  </si>
  <si>
    <t>hw037</t>
  </si>
  <si>
    <t>hw048</t>
  </si>
  <si>
    <t>hw046</t>
  </si>
  <si>
    <t>hw051</t>
  </si>
  <si>
    <t>hw056</t>
  </si>
  <si>
    <t>hw058</t>
  </si>
  <si>
    <t>hw007</t>
  </si>
  <si>
    <t>3/8"-16 Black Oxide</t>
  </si>
  <si>
    <t># of Sets</t>
  </si>
  <si>
    <t># of Holds</t>
  </si>
  <si>
    <t>Avg Price/Hold</t>
  </si>
  <si>
    <t>Weight</t>
  </si>
  <si>
    <t>Retail Total</t>
  </si>
  <si>
    <t>Needed for Order</t>
  </si>
  <si>
    <t>retail total</t>
  </si>
  <si>
    <t>Check here if you want to purchase the exact screws required for this order.</t>
  </si>
  <si>
    <t>Screws Required for Current Order</t>
  </si>
  <si>
    <t>Screw Length</t>
  </si>
  <si>
    <t># of Screws</t>
  </si>
  <si>
    <t>If you want to purchase additional screws use this form or for better rates purchase in bulk from the form below.</t>
  </si>
  <si>
    <t>Individual Screw List</t>
  </si>
  <si>
    <t>Socket Cap Screws</t>
  </si>
  <si>
    <t># Bolts &amp; Screws</t>
  </si>
  <si>
    <t>Total QTY Bolts &amp; Screws</t>
  </si>
  <si>
    <r>
      <t>*</t>
    </r>
    <r>
      <rPr>
        <b/>
        <i/>
        <sz val="14"/>
        <color rgb="FFFF0000"/>
        <rFont val="Calibri"/>
        <family val="2"/>
        <scheme val="minor"/>
      </rPr>
      <t>Please choose 'N' if T-nuts are not needed</t>
    </r>
  </si>
  <si>
    <t>iLL-431</t>
  </si>
  <si>
    <t>Smooth Macro</t>
  </si>
  <si>
    <t xml:space="preserve">Matte Small </t>
  </si>
  <si>
    <t xml:space="preserve">Matte Medium </t>
  </si>
  <si>
    <t>Price</t>
  </si>
  <si>
    <t>iLL-468</t>
  </si>
  <si>
    <t>iLL-469</t>
  </si>
  <si>
    <t>iLL-470</t>
  </si>
  <si>
    <t>iLL-471</t>
  </si>
  <si>
    <t>iLL-472</t>
  </si>
  <si>
    <t>iLL-473</t>
  </si>
  <si>
    <t>iLL-474</t>
  </si>
  <si>
    <t>iLL-468 DT</t>
  </si>
  <si>
    <t>iLL-469 DT</t>
  </si>
  <si>
    <t>iLL-470 DT</t>
  </si>
  <si>
    <t>iLL-471 DT</t>
  </si>
  <si>
    <t>iLL-472 DT</t>
  </si>
  <si>
    <t>iLL-473 DT</t>
  </si>
  <si>
    <t>iLL-474 DT</t>
  </si>
  <si>
    <t>iLL-496 DT</t>
  </si>
  <si>
    <t>iLL-497 DT</t>
  </si>
  <si>
    <t>iLL-498 DT</t>
  </si>
  <si>
    <t>iLL-499 DT</t>
  </si>
  <si>
    <t>iLL-500</t>
  </si>
  <si>
    <t>iLL-501</t>
  </si>
  <si>
    <t>iLL-502</t>
  </si>
  <si>
    <t>iLL-503</t>
  </si>
  <si>
    <t>iLL-504</t>
  </si>
  <si>
    <t>iLL-505</t>
  </si>
  <si>
    <t>iLL-506</t>
  </si>
  <si>
    <t>iLL-503 DT</t>
  </si>
  <si>
    <t>iLL-504 DT</t>
  </si>
  <si>
    <t>iLL-505 DT</t>
  </si>
  <si>
    <t>iLL-506 DT</t>
  </si>
  <si>
    <t>Finesse Mega</t>
  </si>
  <si>
    <t>Finesse Mega 2</t>
  </si>
  <si>
    <t>Finesse Mega 3</t>
  </si>
  <si>
    <t>Finesse Macro</t>
  </si>
  <si>
    <t>Finesse Macro 2</t>
  </si>
  <si>
    <t>Finesse Macro 3</t>
  </si>
  <si>
    <t>Finesse Macro 4</t>
  </si>
  <si>
    <t>Finesse Mega DT</t>
  </si>
  <si>
    <t>Finesse Mega 2 DT</t>
  </si>
  <si>
    <t>Finesse Mega 3 DT</t>
  </si>
  <si>
    <t>Finesse Macro DT</t>
  </si>
  <si>
    <t>Finesse Macro 2 DT</t>
  </si>
  <si>
    <t>Finesse Macro 3 DT</t>
  </si>
  <si>
    <t>Finesse Macro 4 DT</t>
  </si>
  <si>
    <t>Wavelengths Macro DT</t>
  </si>
  <si>
    <t>Wavelengths Macro 2 DT</t>
  </si>
  <si>
    <t>Wavelengths Macro 3 DT</t>
  </si>
  <si>
    <t>Wavelengths Macro 4 DT</t>
  </si>
  <si>
    <t>Smooth Macro 2</t>
  </si>
  <si>
    <t>Smooth Macro 3</t>
  </si>
  <si>
    <t>Smooth Macro 4</t>
  </si>
  <si>
    <t>Matte Smooth Macro</t>
  </si>
  <si>
    <t>Matte Smooth Macro 2</t>
  </si>
  <si>
    <t>Matte Smooth Macro 3</t>
  </si>
  <si>
    <t>Matte Smooth Macro 4</t>
  </si>
  <si>
    <t>Matte Smooth Macro DT</t>
  </si>
  <si>
    <t>Matte Smooth Macro 2 DT</t>
  </si>
  <si>
    <t>Matte Smooth Macro 3 DT</t>
  </si>
  <si>
    <t>Matte Smooth Macro 4 DT</t>
  </si>
  <si>
    <t>DT Wood Volumes</t>
  </si>
  <si>
    <t>Hold Order Form 2025</t>
  </si>
  <si>
    <t>Holds Order Form 2025</t>
  </si>
  <si>
    <t xml:space="preserve">1 USD = </t>
  </si>
  <si>
    <t>€</t>
  </si>
  <si>
    <t>Stand:</t>
  </si>
  <si>
    <t>Price retail USD</t>
  </si>
  <si>
    <t>Price €</t>
  </si>
  <si>
    <t>Weight (kg)</t>
  </si>
  <si>
    <t>Price/ Bolt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</si>
</sst>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Red]\(&quot;$&quot;#,##0.00\)"/>
    <numFmt numFmtId="165" formatCode="_(&quot;$&quot;* #,##0.00_);_(&quot;$&quot;* \(#,##0.00\);_(&quot;$&quot;* &quot;-&quot;??_);_(@_)"/>
    <numFmt numFmtId="166" formatCode="_(* #,##0.00_);_(* \(#,##0.00\);_(* &quot;-&quot;??_);_(@_)"/>
    <numFmt numFmtId="167" formatCode="0.0"/>
    <numFmt numFmtId="168" formatCode="&quot;$&quot;\ #,##0.00_);[Red]\(&quot;$&quot;#,##0.00\);"/>
    <numFmt numFmtId="169" formatCode="&quot;$&quot;#,##0.00"/>
    <numFmt numFmtId="170" formatCode="0;\-0;;@"/>
    <numFmt numFmtId="171" formatCode="[$€-2]\ #,##0.00;[Red]\-[$€-2]\ #,##0.00"/>
    <numFmt numFmtId="172" formatCode="_(\$* #,##0.00_);_(\$* \(#,##0.00\);_(\$* \-??_);_(@_)"/>
    <numFmt numFmtId="173" formatCode="_(* #,##0_);_(* \(#,##0\);_(* \-??_);_(@_)"/>
    <numFmt numFmtId="174" formatCode="\$#,##0.00"/>
    <numFmt numFmtId="175" formatCode="_-* #,##0.00\ [$€-407]_-;\-* #,##0.00\ [$€-407]_-;_-* &quot;-&quot;??\ [$€-407]_-;_-@_-"/>
    <numFmt numFmtId="177" formatCode="&quot;€&quot;\ #,##0.00_);[Red]\(&quot;€&quot;#,##0.00\);"/>
  </numFmts>
  <fonts count="50">
    <font>
      <sz val="12"/>
      <color theme="1"/>
      <name val="Calibri"/>
      <family val="2"/>
      <scheme val="minor"/>
    </font>
    <font>
      <sz val="12"/>
      <color theme="1"/>
      <name val="Calibri"/>
      <family val="2"/>
      <scheme val="minor"/>
    </font>
    <font>
      <sz val="12"/>
      <name val="Arial Narrow"/>
      <family val="2"/>
    </font>
    <font>
      <sz val="12"/>
      <color theme="1"/>
      <name val="Calibri"/>
      <family val="2"/>
    </font>
    <font>
      <sz val="11"/>
      <color theme="1"/>
      <name val="Calibri"/>
      <family val="2"/>
      <scheme val="minor"/>
    </font>
    <font>
      <b/>
      <sz val="12"/>
      <color theme="1"/>
      <name val="Arial"/>
      <family val="2"/>
    </font>
    <font>
      <b/>
      <sz val="14"/>
      <color theme="1"/>
      <name val="Arial"/>
      <family val="2"/>
    </font>
    <font>
      <sz val="12"/>
      <name val="Calibri"/>
      <family val="2"/>
      <scheme val="minor"/>
    </font>
    <font>
      <b/>
      <sz val="12"/>
      <color theme="1"/>
      <name val="Arial Narrow"/>
      <family val="2"/>
    </font>
    <font>
      <sz val="12"/>
      <color rgb="FF000000"/>
      <name val="Arial Narrow"/>
      <family val="2"/>
    </font>
    <font>
      <sz val="12"/>
      <color theme="1"/>
      <name val="Arial Narrow"/>
      <family val="2"/>
    </font>
    <font>
      <sz val="12"/>
      <color indexed="8"/>
      <name val="Arial Narrow"/>
      <family val="2"/>
    </font>
    <font>
      <sz val="14"/>
      <name val="Calibri Light"/>
      <family val="2"/>
      <scheme val="major"/>
    </font>
    <font>
      <b/>
      <sz val="14"/>
      <color theme="1"/>
      <name val="GothamHTF-Light"/>
    </font>
    <font>
      <sz val="16"/>
      <color theme="1"/>
      <name val="Calibri"/>
      <family val="2"/>
      <scheme val="minor"/>
    </font>
    <font>
      <b/>
      <sz val="12"/>
      <color theme="1"/>
      <name val="GothamHTF-Light"/>
    </font>
    <font>
      <sz val="16"/>
      <color theme="1"/>
      <name val="Calibri Light"/>
      <family val="2"/>
      <scheme val="major"/>
    </font>
    <font>
      <i/>
      <sz val="16"/>
      <color theme="1"/>
      <name val="Calibri"/>
      <family val="2"/>
      <scheme val="minor"/>
    </font>
    <font>
      <i/>
      <sz val="10"/>
      <color theme="1"/>
      <name val="Calibri"/>
      <family val="2"/>
      <scheme val="minor"/>
    </font>
    <font>
      <sz val="11"/>
      <color theme="1"/>
      <name val="GothamHTF-Light"/>
    </font>
    <font>
      <b/>
      <sz val="12"/>
      <name val="Calibri Light"/>
      <family val="2"/>
      <scheme val="major"/>
    </font>
    <font>
      <sz val="8"/>
      <name val="Calibri"/>
      <family val="2"/>
      <scheme val="minor"/>
    </font>
    <font>
      <b/>
      <sz val="12"/>
      <name val="Calibri Light"/>
      <family val="2"/>
    </font>
    <font>
      <b/>
      <sz val="14"/>
      <color theme="1"/>
      <name val="Calibri"/>
      <family val="2"/>
      <scheme val="minor"/>
    </font>
    <font>
      <b/>
      <sz val="16"/>
      <color theme="1"/>
      <name val="Calibri"/>
      <family val="2"/>
      <scheme val="minor"/>
    </font>
    <font>
      <b/>
      <sz val="18"/>
      <name val="Calibri"/>
      <family val="2"/>
      <scheme val="minor"/>
    </font>
    <font>
      <b/>
      <sz val="20"/>
      <color theme="1"/>
      <name val="Calibri"/>
      <family val="2"/>
      <scheme val="minor"/>
    </font>
    <font>
      <b/>
      <sz val="10"/>
      <color rgb="FFFF0000"/>
      <name val="GothamHTF-Light"/>
    </font>
    <font>
      <sz val="14"/>
      <color theme="1"/>
      <name val="Calibri"/>
      <family val="2"/>
    </font>
    <font>
      <sz val="14"/>
      <color theme="1"/>
      <name val="Calibri"/>
      <family val="2"/>
      <scheme val="minor"/>
    </font>
    <font>
      <b/>
      <sz val="16"/>
      <color theme="1"/>
      <name val="Calibri"/>
      <family val="2"/>
    </font>
    <font>
      <sz val="12"/>
      <color rgb="FF000000"/>
      <name val="Calibri"/>
      <family val="2"/>
      <charset val="238"/>
    </font>
    <font>
      <b/>
      <sz val="12"/>
      <color rgb="FFFF0000"/>
      <name val="Arial Narrow"/>
      <family val="2"/>
    </font>
    <font>
      <i/>
      <sz val="12"/>
      <color rgb="FFFF0000"/>
      <name val="Arial Narrow"/>
      <family val="2"/>
    </font>
    <font>
      <sz val="11"/>
      <color theme="1"/>
      <name val="Arial"/>
      <family val="2"/>
    </font>
    <font>
      <sz val="10"/>
      <color theme="1"/>
      <name val="Calibri"/>
      <family val="2"/>
      <scheme val="minor"/>
    </font>
    <font>
      <sz val="12"/>
      <color rgb="FF000000"/>
      <name val="Calibri"/>
      <family val="2"/>
      <scheme val="minor"/>
    </font>
    <font>
      <b/>
      <i/>
      <sz val="14"/>
      <color rgb="FFFF0000"/>
      <name val="Calibri"/>
      <family val="2"/>
      <scheme val="minor"/>
    </font>
    <font>
      <b/>
      <sz val="12"/>
      <color theme="1"/>
      <name val="Calibri"/>
      <family val="2"/>
      <scheme val="minor"/>
    </font>
    <font>
      <sz val="12"/>
      <color rgb="FF000000"/>
      <name val="Calibri"/>
      <family val="2"/>
    </font>
    <font>
      <sz val="10"/>
      <color rgb="FF000000"/>
      <name val="Verdana"/>
      <family val="2"/>
    </font>
    <font>
      <sz val="10"/>
      <name val="Arial"/>
      <family val="2"/>
    </font>
    <font>
      <sz val="10"/>
      <color rgb="FF000000"/>
      <name val="Wingdings"/>
      <family val="5"/>
      <charset val="1"/>
    </font>
    <font>
      <sz val="12"/>
      <color rgb="FF000000"/>
      <name val="Arial"/>
      <family val="2"/>
    </font>
    <font>
      <b/>
      <sz val="12"/>
      <color rgb="FF000000"/>
      <name val="Calibri"/>
      <family val="2"/>
    </font>
    <font>
      <i/>
      <sz val="16"/>
      <color theme="0"/>
      <name val="Calibri"/>
      <family val="2"/>
      <scheme val="minor"/>
    </font>
    <font>
      <i/>
      <sz val="12"/>
      <color theme="1"/>
      <name val="Arial Narrow"/>
      <family val="2"/>
    </font>
    <font>
      <sz val="12"/>
      <color theme="1"/>
      <name val="Arial"/>
      <family val="2"/>
    </font>
    <font>
      <sz val="11"/>
      <name val="Arial"/>
      <family val="2"/>
    </font>
    <font>
      <b/>
      <sz val="11"/>
      <name val="Arial"/>
      <family val="2"/>
    </font>
  </fonts>
  <fills count="13">
    <fill>
      <patternFill patternType="none"/>
    </fill>
    <fill>
      <patternFill patternType="gray125"/>
    </fill>
    <fill>
      <patternFill patternType="solid">
        <fgColor theme="0"/>
        <bgColor indexed="64"/>
      </patternFill>
    </fill>
    <fill>
      <patternFill patternType="solid">
        <fgColor theme="0"/>
        <bgColor theme="6"/>
      </patternFill>
    </fill>
    <fill>
      <patternFill patternType="solid">
        <fgColor theme="0" tint="-0.14999847407452621"/>
        <bgColor indexed="64"/>
      </patternFill>
    </fill>
    <fill>
      <patternFill patternType="solid">
        <fgColor rgb="FFFFFFFF"/>
        <bgColor rgb="FF000000"/>
      </patternFill>
    </fill>
    <fill>
      <patternFill patternType="solid">
        <fgColor rgb="FFFFFFFF"/>
        <bgColor rgb="FFFFFFFF"/>
      </patternFill>
    </fill>
    <fill>
      <patternFill patternType="solid">
        <fgColor theme="6" tint="0.39997558519241921"/>
        <bgColor rgb="FFFFFFFF"/>
      </patternFill>
    </fill>
    <fill>
      <patternFill patternType="solid">
        <fgColor rgb="FFFF0000"/>
        <bgColor rgb="FFFF0000"/>
      </patternFill>
    </fill>
    <fill>
      <patternFill patternType="solid">
        <fgColor rgb="FFFFFF00"/>
        <bgColor rgb="FFFFFF00"/>
      </patternFill>
    </fill>
    <fill>
      <patternFill patternType="solid">
        <fgColor rgb="FFDAEEF3"/>
        <bgColor rgb="FFDAEEF3"/>
      </patternFill>
    </fill>
    <fill>
      <patternFill patternType="solid">
        <fgColor theme="2" tint="-9.9978637043366805E-2"/>
        <bgColor rgb="FFFFFFFF"/>
      </patternFill>
    </fill>
    <fill>
      <patternFill patternType="solid">
        <fgColor theme="2" tint="-9.9978637043366805E-2"/>
        <bgColor indexed="64"/>
      </patternFill>
    </fill>
  </fills>
  <borders count="4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thin">
        <color rgb="FF000000"/>
      </right>
      <top style="thin">
        <color theme="1"/>
      </top>
      <bottom style="thin">
        <color theme="1"/>
      </bottom>
      <diagonal/>
    </border>
    <border>
      <left style="thin">
        <color rgb="FF000000"/>
      </left>
      <right/>
      <top style="thin">
        <color rgb="FF000000"/>
      </top>
      <bottom style="thin">
        <color rgb="FF000000"/>
      </bottom>
      <diagonal/>
    </border>
    <border>
      <left style="thin">
        <color indexed="64"/>
      </left>
      <right style="thin">
        <color rgb="FF000000"/>
      </right>
      <top style="thin">
        <color theme="1"/>
      </top>
      <bottom style="thin">
        <color theme="1"/>
      </bottom>
      <diagonal/>
    </border>
    <border>
      <left style="thin">
        <color auto="1"/>
      </left>
      <right style="thin">
        <color auto="1"/>
      </right>
      <top style="thin">
        <color auto="1"/>
      </top>
      <bottom/>
      <diagonal/>
    </border>
    <border>
      <left style="thin">
        <color rgb="FF000000"/>
      </left>
      <right style="thin">
        <color theme="2" tint="-0.499984740745262"/>
      </right>
      <top style="thin">
        <color indexed="64"/>
      </top>
      <bottom style="thin">
        <color indexed="64"/>
      </bottom>
      <diagonal/>
    </border>
    <border>
      <left style="thin">
        <color auto="1"/>
      </left>
      <right style="thin">
        <color theme="2" tint="-0.499984740745262"/>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double">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theme="1"/>
      </top>
      <bottom/>
      <diagonal/>
    </border>
    <border>
      <left style="thin">
        <color auto="1"/>
      </left>
      <right style="thin">
        <color rgb="FF000000"/>
      </right>
      <top style="thin">
        <color auto="1"/>
      </top>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0" fontId="35" fillId="0" borderId="0"/>
  </cellStyleXfs>
  <cellXfs count="257">
    <xf numFmtId="0" fontId="0" fillId="0" borderId="0" xfId="0"/>
    <xf numFmtId="0" fontId="9" fillId="4" borderId="3" xfId="0" applyFont="1"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20" fillId="2" borderId="2" xfId="0" applyFont="1" applyFill="1" applyBorder="1" applyAlignment="1">
      <alignment horizontal="center" wrapText="1"/>
    </xf>
    <xf numFmtId="0" fontId="2" fillId="0" borderId="0" xfId="0" applyFont="1" applyAlignment="1">
      <alignment horizontal="center" vertical="center"/>
    </xf>
    <xf numFmtId="9" fontId="2" fillId="0" borderId="0" xfId="3" applyFont="1" applyFill="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horizontal="center"/>
    </xf>
    <xf numFmtId="0" fontId="0" fillId="0" borderId="0" xfId="0" applyAlignment="1">
      <alignment wrapText="1"/>
    </xf>
    <xf numFmtId="0" fontId="3" fillId="0" borderId="0" xfId="0" applyFont="1" applyAlignment="1">
      <alignment horizontal="right" vertical="center" indent="1"/>
    </xf>
    <xf numFmtId="0" fontId="1" fillId="0" borderId="0" xfId="4" applyFont="1" applyAlignment="1">
      <alignment horizontal="center"/>
    </xf>
    <xf numFmtId="0" fontId="0" fillId="0" borderId="0" xfId="0" applyAlignment="1">
      <alignment horizontal="right" indent="1"/>
    </xf>
    <xf numFmtId="167" fontId="1" fillId="0" borderId="0" xfId="4" applyNumberFormat="1" applyFont="1" applyAlignment="1">
      <alignment horizontal="center"/>
    </xf>
    <xf numFmtId="0" fontId="5" fillId="0" borderId="0" xfId="0" applyFont="1" applyAlignment="1">
      <alignment vertical="center"/>
    </xf>
    <xf numFmtId="1" fontId="1" fillId="0" borderId="0" xfId="4" applyNumberFormat="1" applyFont="1" applyAlignment="1">
      <alignment horizontal="center"/>
    </xf>
    <xf numFmtId="0" fontId="6" fillId="0" borderId="0" xfId="0" applyFont="1" applyAlignment="1">
      <alignment vertical="center"/>
    </xf>
    <xf numFmtId="0" fontId="7" fillId="0" borderId="0" xfId="0" applyFont="1"/>
    <xf numFmtId="0" fontId="0" fillId="0" borderId="0" xfId="0" applyAlignment="1">
      <alignment horizontal="right"/>
    </xf>
    <xf numFmtId="0" fontId="24" fillId="0" borderId="0" xfId="0" applyFont="1" applyAlignment="1">
      <alignment horizontal="center"/>
    </xf>
    <xf numFmtId="0" fontId="22" fillId="5" borderId="2" xfId="0" applyFont="1" applyFill="1" applyBorder="1" applyAlignment="1">
      <alignment horizontal="center" wrapText="1"/>
    </xf>
    <xf numFmtId="0" fontId="8" fillId="0" borderId="0" xfId="0" applyFont="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166" fontId="10" fillId="0" borderId="3" xfId="1" applyFont="1" applyBorder="1" applyAlignment="1" applyProtection="1">
      <alignment horizontal="center" vertical="center"/>
    </xf>
    <xf numFmtId="1" fontId="9" fillId="3" borderId="1" xfId="2" applyNumberFormat="1" applyFont="1" applyFill="1" applyBorder="1" applyAlignment="1" applyProtection="1">
      <alignment horizontal="center" vertical="center"/>
    </xf>
    <xf numFmtId="168" fontId="9" fillId="3" borderId="4" xfId="2" applyNumberFormat="1" applyFont="1" applyFill="1" applyBorder="1" applyAlignment="1" applyProtection="1">
      <alignment horizontal="center" vertical="center"/>
    </xf>
    <xf numFmtId="0" fontId="0" fillId="4" borderId="1" xfId="0" applyFill="1" applyBorder="1" applyAlignment="1">
      <alignment horizont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166" fontId="10" fillId="0" borderId="3" xfId="1" applyFont="1" applyFill="1" applyBorder="1" applyAlignment="1" applyProtection="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0" fillId="2" borderId="0" xfId="0" applyFill="1"/>
    <xf numFmtId="0" fontId="2" fillId="2" borderId="0" xfId="0" applyFont="1" applyFill="1" applyAlignment="1">
      <alignment horizontal="center" vertical="center"/>
    </xf>
    <xf numFmtId="9" fontId="2" fillId="2" borderId="0" xfId="3" applyFont="1" applyFill="1" applyBorder="1" applyAlignment="1" applyProtection="1">
      <alignment horizontal="center" vertical="center"/>
    </xf>
    <xf numFmtId="0" fontId="3" fillId="2" borderId="0" xfId="0" applyFont="1" applyFill="1" applyAlignment="1">
      <alignment horizontal="center" vertical="center"/>
    </xf>
    <xf numFmtId="168" fontId="3" fillId="2" borderId="0" xfId="0" applyNumberFormat="1" applyFont="1" applyFill="1" applyAlignment="1">
      <alignment vertical="center"/>
    </xf>
    <xf numFmtId="0" fontId="3" fillId="2" borderId="0" xfId="0" applyFont="1" applyFill="1" applyAlignment="1">
      <alignment vertical="center"/>
    </xf>
    <xf numFmtId="9" fontId="12" fillId="2" borderId="0" xfId="3" applyFont="1" applyFill="1" applyBorder="1" applyAlignment="1" applyProtection="1">
      <alignment vertical="center" wrapText="1"/>
    </xf>
    <xf numFmtId="0" fontId="5"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horizontal="right" vertical="center" indent="1"/>
    </xf>
    <xf numFmtId="1" fontId="16" fillId="2" borderId="1" xfId="1" applyNumberFormat="1" applyFont="1" applyFill="1" applyBorder="1" applyAlignment="1" applyProtection="1">
      <alignment horizontal="center" vertical="center"/>
    </xf>
    <xf numFmtId="0" fontId="14" fillId="2" borderId="0" xfId="0" applyFont="1" applyFill="1"/>
    <xf numFmtId="0" fontId="17" fillId="2" borderId="0" xfId="4" applyFont="1" applyFill="1"/>
    <xf numFmtId="169" fontId="0" fillId="0" borderId="0" xfId="0" applyNumberFormat="1"/>
    <xf numFmtId="0" fontId="18" fillId="2" borderId="0" xfId="4" applyFont="1" applyFill="1"/>
    <xf numFmtId="0" fontId="15" fillId="2" borderId="0" xfId="0" applyFont="1" applyFill="1" applyAlignment="1">
      <alignment horizontal="left"/>
    </xf>
    <xf numFmtId="0" fontId="19" fillId="2" borderId="0" xfId="0" applyFont="1" applyFill="1" applyAlignment="1">
      <alignment horizontal="right" vertical="center" indent="1"/>
    </xf>
    <xf numFmtId="0" fontId="13" fillId="2" borderId="0" xfId="0" applyFont="1" applyFill="1"/>
    <xf numFmtId="0" fontId="0" fillId="2" borderId="0" xfId="0" applyFill="1" applyAlignment="1">
      <alignment horizontal="right"/>
    </xf>
    <xf numFmtId="0" fontId="3" fillId="2" borderId="0" xfId="0" applyFont="1" applyFill="1" applyAlignment="1">
      <alignment horizontal="right"/>
    </xf>
    <xf numFmtId="165" fontId="3" fillId="2" borderId="0" xfId="0" applyNumberFormat="1" applyFont="1" applyFill="1" applyAlignment="1">
      <alignment horizontal="right"/>
    </xf>
    <xf numFmtId="168" fontId="0" fillId="2" borderId="0" xfId="0" applyNumberFormat="1" applyFill="1"/>
    <xf numFmtId="2" fontId="0" fillId="0" borderId="0" xfId="0" applyNumberFormat="1" applyAlignment="1">
      <alignment horizontal="center"/>
    </xf>
    <xf numFmtId="1" fontId="0" fillId="0" borderId="0" xfId="0" applyNumberFormat="1"/>
    <xf numFmtId="0" fontId="2" fillId="0" borderId="4" xfId="0" applyFont="1" applyBorder="1" applyAlignment="1">
      <alignment horizontal="center" vertical="center"/>
    </xf>
    <xf numFmtId="0" fontId="9" fillId="0" borderId="15"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center" vertical="center"/>
    </xf>
    <xf numFmtId="9" fontId="25" fillId="2" borderId="0" xfId="3" applyFont="1" applyFill="1" applyBorder="1" applyAlignment="1" applyProtection="1">
      <alignment horizontal="left" vertical="center"/>
    </xf>
    <xf numFmtId="0" fontId="11" fillId="0" borderId="0" xfId="0" applyFont="1" applyAlignment="1">
      <alignment horizontal="center" vertical="center"/>
    </xf>
    <xf numFmtId="0" fontId="2" fillId="0" borderId="0" xfId="0" applyFont="1" applyAlignment="1">
      <alignment horizontal="left" vertical="center"/>
    </xf>
    <xf numFmtId="166" fontId="10" fillId="0" borderId="0" xfId="1" applyFont="1" applyFill="1" applyBorder="1" applyAlignment="1" applyProtection="1">
      <alignment horizontal="center" vertical="center"/>
    </xf>
    <xf numFmtId="168" fontId="9" fillId="0" borderId="0" xfId="2" applyNumberFormat="1" applyFont="1" applyFill="1" applyBorder="1" applyAlignment="1" applyProtection="1">
      <alignment horizontal="center" vertical="center"/>
    </xf>
    <xf numFmtId="0" fontId="9" fillId="0" borderId="0" xfId="0" applyFont="1" applyAlignment="1" applyProtection="1">
      <alignment horizontal="center" vertical="center"/>
      <protection locked="0"/>
    </xf>
    <xf numFmtId="1" fontId="9" fillId="0" borderId="0" xfId="2" applyNumberFormat="1" applyFont="1" applyFill="1" applyBorder="1" applyAlignment="1" applyProtection="1">
      <alignment horizontal="center" vertical="center"/>
    </xf>
    <xf numFmtId="0" fontId="0" fillId="0" borderId="0" xfId="0" applyAlignment="1" applyProtection="1">
      <alignment horizontal="center"/>
      <protection locked="0"/>
    </xf>
    <xf numFmtId="0" fontId="2" fillId="0" borderId="18" xfId="0" applyFont="1" applyBorder="1" applyAlignment="1">
      <alignment horizontal="left" vertical="center"/>
    </xf>
    <xf numFmtId="0" fontId="2" fillId="0" borderId="18" xfId="0" applyFont="1" applyBorder="1" applyAlignment="1">
      <alignment horizontal="center" vertical="center"/>
    </xf>
    <xf numFmtId="166" fontId="10" fillId="0" borderId="18" xfId="1" applyFont="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0" fontId="0" fillId="0" borderId="20" xfId="0" applyBorder="1" applyAlignment="1">
      <alignment horizontal="center"/>
    </xf>
    <xf numFmtId="0" fontId="0" fillId="0" borderId="21" xfId="0" applyBorder="1" applyAlignment="1">
      <alignment horizontal="center"/>
    </xf>
    <xf numFmtId="0" fontId="0" fillId="0" borderId="21" xfId="0" applyBorder="1"/>
    <xf numFmtId="0" fontId="0" fillId="0" borderId="9" xfId="0" applyBorder="1" applyAlignment="1">
      <alignment horizontal="center"/>
    </xf>
    <xf numFmtId="0" fontId="0" fillId="0" borderId="9" xfId="0" applyBorder="1"/>
    <xf numFmtId="0" fontId="0" fillId="0" borderId="5" xfId="0" applyBorder="1"/>
    <xf numFmtId="166" fontId="10" fillId="0" borderId="22" xfId="1" applyFont="1" applyBorder="1" applyAlignment="1" applyProtection="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center" vertical="center"/>
    </xf>
    <xf numFmtId="0" fontId="28" fillId="0" borderId="0" xfId="0" applyFont="1" applyAlignment="1">
      <alignment horizontal="right" vertical="center" indent="1"/>
    </xf>
    <xf numFmtId="0" fontId="29" fillId="0" borderId="0" xfId="0" applyFont="1" applyAlignment="1">
      <alignment horizontal="right" indent="1"/>
    </xf>
    <xf numFmtId="0" fontId="30" fillId="0" borderId="0" xfId="0" applyFont="1" applyAlignment="1">
      <alignment horizontal="right" vertical="center" indent="1"/>
    </xf>
    <xf numFmtId="0" fontId="0" fillId="0" borderId="7" xfId="0" applyBorder="1"/>
    <xf numFmtId="0" fontId="24" fillId="0" borderId="7" xfId="0" applyFont="1" applyBorder="1" applyAlignment="1">
      <alignment horizontal="center"/>
    </xf>
    <xf numFmtId="0" fontId="20" fillId="2" borderId="13" xfId="0" applyFont="1" applyFill="1" applyBorder="1" applyAlignment="1">
      <alignment horizontal="center" wrapText="1"/>
    </xf>
    <xf numFmtId="0" fontId="0" fillId="0" borderId="7" xfId="0" applyBorder="1" applyAlignment="1">
      <alignment horizontal="center"/>
    </xf>
    <xf numFmtId="0" fontId="22" fillId="5" borderId="13" xfId="0" applyFont="1" applyFill="1" applyBorder="1" applyAlignment="1">
      <alignment horizontal="center" wrapText="1"/>
    </xf>
    <xf numFmtId="49" fontId="0" fillId="0" borderId="7" xfId="0" applyNumberFormat="1" applyBorder="1" applyAlignment="1">
      <alignment horizontal="center"/>
    </xf>
    <xf numFmtId="49" fontId="3" fillId="0" borderId="0" xfId="0" applyNumberFormat="1" applyFont="1" applyAlignment="1">
      <alignment horizontal="center" vertical="center"/>
    </xf>
    <xf numFmtId="49" fontId="0" fillId="0" borderId="0" xfId="0" applyNumberFormat="1" applyAlignment="1">
      <alignment wrapText="1"/>
    </xf>
    <xf numFmtId="49" fontId="1" fillId="0" borderId="0" xfId="4" applyNumberFormat="1" applyFont="1" applyAlignment="1">
      <alignment horizontal="center"/>
    </xf>
    <xf numFmtId="49" fontId="0" fillId="0" borderId="0" xfId="0" applyNumberFormat="1"/>
    <xf numFmtId="49" fontId="20" fillId="2" borderId="13" xfId="0" applyNumberFormat="1" applyFont="1" applyFill="1" applyBorder="1" applyAlignment="1">
      <alignment horizontal="center" wrapText="1"/>
    </xf>
    <xf numFmtId="49" fontId="22" fillId="5" borderId="2" xfId="0" applyNumberFormat="1" applyFont="1" applyFill="1" applyBorder="1" applyAlignment="1">
      <alignment horizontal="center" wrapText="1"/>
    </xf>
    <xf numFmtId="49" fontId="2" fillId="0" borderId="0" xfId="0" applyNumberFormat="1" applyFont="1" applyAlignment="1">
      <alignment horizontal="center" vertical="center"/>
    </xf>
    <xf numFmtId="0" fontId="31" fillId="6" borderId="23" xfId="0" applyFont="1" applyFill="1" applyBorder="1" applyAlignment="1">
      <alignment horizontal="center"/>
    </xf>
    <xf numFmtId="0" fontId="31" fillId="7" borderId="23" xfId="0" applyFont="1" applyFill="1" applyBorder="1" applyAlignment="1">
      <alignment horizontal="center"/>
    </xf>
    <xf numFmtId="0" fontId="31" fillId="6" borderId="27" xfId="0" applyFont="1" applyFill="1" applyBorder="1" applyAlignment="1">
      <alignment horizontal="center"/>
    </xf>
    <xf numFmtId="0" fontId="9" fillId="4" borderId="2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20" fillId="2" borderId="0" xfId="0" applyFont="1" applyFill="1" applyAlignment="1">
      <alignment horizontal="right" wrapText="1"/>
    </xf>
    <xf numFmtId="171" fontId="10" fillId="0" borderId="0" xfId="1" applyNumberFormat="1" applyFont="1" applyBorder="1" applyAlignment="1" applyProtection="1">
      <alignment horizontal="right" vertical="center"/>
    </xf>
    <xf numFmtId="171" fontId="0" fillId="0" borderId="0" xfId="0" applyNumberFormat="1" applyAlignment="1">
      <alignment horizontal="right"/>
    </xf>
    <xf numFmtId="171" fontId="10" fillId="0" borderId="29" xfId="1" applyNumberFormat="1" applyFont="1" applyBorder="1" applyAlignment="1" applyProtection="1">
      <alignment horizontal="right" vertical="center"/>
    </xf>
    <xf numFmtId="171" fontId="0" fillId="0" borderId="29" xfId="0" applyNumberFormat="1" applyBorder="1" applyAlignment="1">
      <alignment horizontal="right"/>
    </xf>
    <xf numFmtId="0" fontId="0" fillId="4" borderId="30" xfId="0" applyFill="1" applyBorder="1" applyAlignment="1" applyProtection="1">
      <alignment horizontal="center"/>
      <protection locked="0"/>
    </xf>
    <xf numFmtId="0" fontId="32" fillId="0" borderId="0" xfId="0" applyFont="1" applyAlignment="1">
      <alignment horizontal="left" vertical="center"/>
    </xf>
    <xf numFmtId="0" fontId="33" fillId="0" borderId="0" xfId="0" applyFont="1" applyAlignment="1">
      <alignment horizontal="left" vertical="center"/>
    </xf>
    <xf numFmtId="0" fontId="4" fillId="2" borderId="0" xfId="0" applyFont="1" applyFill="1" applyAlignment="1">
      <alignment horizontal="right" vertical="center" indent="1"/>
    </xf>
    <xf numFmtId="170" fontId="0" fillId="0" borderId="0" xfId="0" applyNumberFormat="1"/>
    <xf numFmtId="0" fontId="36" fillId="0" borderId="0" xfId="0" applyFont="1" applyAlignment="1">
      <alignment horizontal="left"/>
    </xf>
    <xf numFmtId="49" fontId="0" fillId="0" borderId="0" xfId="0" applyNumberFormat="1" applyAlignment="1">
      <alignment vertical="top"/>
    </xf>
    <xf numFmtId="0" fontId="11" fillId="0" borderId="28" xfId="0" applyFont="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horizontal="center" vertical="center"/>
    </xf>
    <xf numFmtId="0" fontId="0" fillId="4" borderId="28" xfId="0" applyFill="1" applyBorder="1" applyAlignment="1" applyProtection="1">
      <alignment horizontal="center"/>
      <protection locked="0"/>
    </xf>
    <xf numFmtId="0" fontId="2" fillId="0" borderId="1" xfId="0" applyFont="1" applyBorder="1" applyAlignment="1">
      <alignment horizontal="left" vertical="center"/>
    </xf>
    <xf numFmtId="0" fontId="2" fillId="0" borderId="1" xfId="0" applyFont="1" applyBorder="1" applyAlignment="1">
      <alignment horizontal="center" vertical="center"/>
    </xf>
    <xf numFmtId="166" fontId="10" fillId="0" borderId="1" xfId="1" applyFont="1" applyBorder="1" applyAlignment="1" applyProtection="1">
      <alignment horizontal="center" vertical="center"/>
    </xf>
    <xf numFmtId="0" fontId="0" fillId="0" borderId="1" xfId="0" applyBorder="1" applyAlignment="1">
      <alignment horizontal="center"/>
    </xf>
    <xf numFmtId="0" fontId="0" fillId="0" borderId="1" xfId="0" applyBorder="1"/>
    <xf numFmtId="166" fontId="9" fillId="0" borderId="3" xfId="0" applyNumberFormat="1" applyFont="1" applyBorder="1" applyAlignment="1">
      <alignment horizontal="center" vertical="center"/>
    </xf>
    <xf numFmtId="166" fontId="9" fillId="0" borderId="16" xfId="0" applyNumberFormat="1" applyFont="1" applyBorder="1" applyAlignment="1">
      <alignment horizontal="center" vertical="center"/>
    </xf>
    <xf numFmtId="166" fontId="0" fillId="0" borderId="0" xfId="2" applyNumberFormat="1" applyFont="1"/>
    <xf numFmtId="167" fontId="9" fillId="0" borderId="3" xfId="0" applyNumberFormat="1" applyFont="1" applyBorder="1" applyAlignment="1">
      <alignment horizontal="center" vertical="center"/>
    </xf>
    <xf numFmtId="171" fontId="0" fillId="0" borderId="1" xfId="0" applyNumberFormat="1" applyBorder="1" applyAlignment="1">
      <alignment horizontal="right"/>
    </xf>
    <xf numFmtId="0" fontId="20" fillId="2" borderId="0" xfId="0" applyFont="1" applyFill="1" applyAlignment="1">
      <alignment horizontal="center" wrapText="1"/>
    </xf>
    <xf numFmtId="0" fontId="22" fillId="5" borderId="0" xfId="0" applyFont="1" applyFill="1" applyAlignment="1">
      <alignment horizontal="center" wrapText="1"/>
    </xf>
    <xf numFmtId="1" fontId="0" fillId="0" borderId="0" xfId="0" applyNumberFormat="1" applyAlignment="1">
      <alignment horizontal="center"/>
    </xf>
    <xf numFmtId="168" fontId="9" fillId="3" borderId="0" xfId="2" applyNumberFormat="1" applyFont="1" applyFill="1" applyBorder="1" applyAlignment="1" applyProtection="1">
      <alignment horizontal="center" vertical="center"/>
    </xf>
    <xf numFmtId="166" fontId="10" fillId="0" borderId="0" xfId="1" applyFont="1" applyBorder="1" applyAlignment="1" applyProtection="1">
      <alignment horizontal="center" vertical="center"/>
    </xf>
    <xf numFmtId="0" fontId="15" fillId="2" borderId="0" xfId="0" applyFont="1" applyFill="1" applyAlignment="1">
      <alignment horizontal="center" vertical="center"/>
    </xf>
    <xf numFmtId="0" fontId="38" fillId="0" borderId="7" xfId="0" applyFont="1" applyBorder="1" applyAlignment="1">
      <alignment horizontal="center"/>
    </xf>
    <xf numFmtId="0" fontId="38" fillId="0" borderId="7" xfId="0" applyFont="1" applyBorder="1"/>
    <xf numFmtId="0" fontId="39" fillId="6" borderId="0" xfId="0" applyFont="1" applyFill="1" applyProtection="1">
      <protection hidden="1"/>
    </xf>
    <xf numFmtId="0" fontId="39" fillId="8" borderId="0" xfId="0" applyFont="1" applyFill="1" applyProtection="1">
      <protection hidden="1"/>
    </xf>
    <xf numFmtId="0" fontId="39" fillId="6" borderId="0" xfId="0" applyFont="1" applyFill="1" applyProtection="1">
      <protection locked="0" hidden="1"/>
    </xf>
    <xf numFmtId="0" fontId="0" fillId="0" borderId="0" xfId="0" applyProtection="1">
      <protection hidden="1"/>
    </xf>
    <xf numFmtId="0" fontId="43" fillId="0" borderId="0" xfId="0" applyFont="1" applyProtection="1">
      <protection hidden="1"/>
    </xf>
    <xf numFmtId="0" fontId="44" fillId="6" borderId="40" xfId="0" applyFont="1" applyFill="1" applyBorder="1" applyProtection="1">
      <protection hidden="1"/>
    </xf>
    <xf numFmtId="0" fontId="44" fillId="6" borderId="41" xfId="0" applyFont="1" applyFill="1" applyBorder="1" applyProtection="1">
      <protection hidden="1"/>
    </xf>
    <xf numFmtId="0" fontId="44" fillId="6" borderId="42" xfId="0" applyFont="1" applyFill="1" applyBorder="1" applyProtection="1">
      <protection hidden="1"/>
    </xf>
    <xf numFmtId="0" fontId="44" fillId="6" borderId="43" xfId="0" applyFont="1" applyFill="1" applyBorder="1" applyProtection="1">
      <protection hidden="1"/>
    </xf>
    <xf numFmtId="0" fontId="39" fillId="6" borderId="16" xfId="0" applyFont="1" applyFill="1" applyBorder="1" applyProtection="1">
      <protection hidden="1"/>
    </xf>
    <xf numFmtId="0" fontId="39" fillId="6" borderId="16" xfId="0" applyFont="1" applyFill="1" applyBorder="1" applyAlignment="1" applyProtection="1">
      <alignment horizontal="left"/>
      <protection hidden="1"/>
    </xf>
    <xf numFmtId="0" fontId="39" fillId="6" borderId="16" xfId="0" applyFont="1" applyFill="1" applyBorder="1" applyAlignment="1" applyProtection="1">
      <alignment horizontal="center"/>
      <protection hidden="1"/>
    </xf>
    <xf numFmtId="173" fontId="39" fillId="10" borderId="16" xfId="0" applyNumberFormat="1" applyFont="1" applyFill="1" applyBorder="1" applyAlignment="1" applyProtection="1">
      <alignment horizontal="center"/>
      <protection locked="0" hidden="1"/>
    </xf>
    <xf numFmtId="174" fontId="39" fillId="6" borderId="16" xfId="0" applyNumberFormat="1" applyFont="1" applyFill="1" applyBorder="1" applyAlignment="1" applyProtection="1">
      <alignment horizontal="left"/>
      <protection hidden="1"/>
    </xf>
    <xf numFmtId="0" fontId="39" fillId="6" borderId="3" xfId="0" applyFont="1" applyFill="1" applyBorder="1" applyProtection="1">
      <protection hidden="1"/>
    </xf>
    <xf numFmtId="0" fontId="39" fillId="6" borderId="3" xfId="0" applyFont="1" applyFill="1" applyBorder="1" applyAlignment="1" applyProtection="1">
      <alignment horizontal="left"/>
      <protection hidden="1"/>
    </xf>
    <xf numFmtId="174" fontId="39" fillId="6" borderId="3" xfId="0" applyNumberFormat="1" applyFont="1" applyFill="1" applyBorder="1" applyAlignment="1" applyProtection="1">
      <alignment horizontal="left"/>
      <protection hidden="1"/>
    </xf>
    <xf numFmtId="0" fontId="39" fillId="6" borderId="22" xfId="0" applyFont="1" applyFill="1" applyBorder="1" applyProtection="1">
      <protection hidden="1"/>
    </xf>
    <xf numFmtId="0" fontId="39" fillId="6" borderId="22" xfId="0" applyFont="1" applyFill="1" applyBorder="1" applyAlignment="1" applyProtection="1">
      <alignment horizontal="left"/>
      <protection hidden="1"/>
    </xf>
    <xf numFmtId="173" fontId="39" fillId="10" borderId="20" xfId="0" applyNumberFormat="1" applyFont="1" applyFill="1" applyBorder="1" applyAlignment="1" applyProtection="1">
      <alignment horizontal="center"/>
      <protection locked="0" hidden="1"/>
    </xf>
    <xf numFmtId="174" fontId="39" fillId="6" borderId="22" xfId="0" applyNumberFormat="1" applyFont="1" applyFill="1" applyBorder="1" applyAlignment="1" applyProtection="1">
      <alignment horizontal="left"/>
      <protection hidden="1"/>
    </xf>
    <xf numFmtId="173" fontId="39" fillId="10" borderId="3" xfId="0" applyNumberFormat="1" applyFont="1" applyFill="1" applyBorder="1" applyAlignment="1" applyProtection="1">
      <alignment horizontal="center"/>
      <protection locked="0" hidden="1"/>
    </xf>
    <xf numFmtId="0" fontId="39" fillId="6" borderId="0" xfId="0" applyFont="1" applyFill="1" applyAlignment="1" applyProtection="1">
      <alignment horizontal="center"/>
      <protection hidden="1"/>
    </xf>
    <xf numFmtId="0" fontId="39" fillId="6" borderId="0" xfId="0" applyFont="1" applyFill="1" applyAlignment="1" applyProtection="1">
      <alignment horizontal="left"/>
      <protection hidden="1"/>
    </xf>
    <xf numFmtId="1" fontId="39" fillId="6" borderId="0" xfId="0" applyNumberFormat="1" applyFont="1" applyFill="1" applyAlignment="1" applyProtection="1">
      <alignment horizontal="left"/>
      <protection hidden="1"/>
    </xf>
    <xf numFmtId="172" fontId="39" fillId="6" borderId="0" xfId="0" applyNumberFormat="1" applyFont="1" applyFill="1" applyAlignment="1" applyProtection="1">
      <alignment horizontal="center"/>
      <protection hidden="1"/>
    </xf>
    <xf numFmtId="0" fontId="43" fillId="0" borderId="0" xfId="0" applyFont="1" applyProtection="1">
      <protection locked="0" hidden="1"/>
    </xf>
    <xf numFmtId="0" fontId="0" fillId="0" borderId="0" xfId="0" applyProtection="1">
      <protection locked="0" hidden="1"/>
    </xf>
    <xf numFmtId="0" fontId="39" fillId="6" borderId="0" xfId="0" applyFont="1" applyFill="1"/>
    <xf numFmtId="0" fontId="39" fillId="6" borderId="3" xfId="0" applyFont="1" applyFill="1" applyBorder="1"/>
    <xf numFmtId="172" fontId="39" fillId="6" borderId="3" xfId="0" applyNumberFormat="1" applyFont="1" applyFill="1" applyBorder="1"/>
    <xf numFmtId="173" fontId="39" fillId="6" borderId="3" xfId="0" applyNumberFormat="1" applyFont="1" applyFill="1" applyBorder="1"/>
    <xf numFmtId="9" fontId="39" fillId="6" borderId="3" xfId="0" applyNumberFormat="1" applyFont="1" applyFill="1" applyBorder="1"/>
    <xf numFmtId="0" fontId="39" fillId="6" borderId="3" xfId="0" applyFont="1" applyFill="1" applyBorder="1" applyAlignment="1">
      <alignment horizontal="center"/>
    </xf>
    <xf numFmtId="0" fontId="43" fillId="0" borderId="0" xfId="0" applyFont="1"/>
    <xf numFmtId="1" fontId="39" fillId="6" borderId="3" xfId="0" applyNumberFormat="1" applyFont="1" applyFill="1" applyBorder="1"/>
    <xf numFmtId="165" fontId="0" fillId="0" borderId="0" xfId="0" applyNumberFormat="1"/>
    <xf numFmtId="49" fontId="0" fillId="0" borderId="0" xfId="0" applyNumberFormat="1" applyAlignment="1">
      <alignment horizontal="center"/>
    </xf>
    <xf numFmtId="0" fontId="45" fillId="2" borderId="0" xfId="4" applyFont="1" applyFill="1"/>
    <xf numFmtId="171" fontId="9" fillId="0" borderId="3" xfId="0" applyNumberFormat="1" applyFont="1" applyBorder="1" applyAlignment="1">
      <alignment horizontal="center" vertical="center"/>
    </xf>
    <xf numFmtId="171" fontId="10" fillId="0" borderId="3" xfId="1" applyNumberFormat="1" applyFont="1" applyBorder="1" applyAlignment="1" applyProtection="1">
      <alignment horizontal="center" vertical="center"/>
    </xf>
    <xf numFmtId="171" fontId="10" fillId="0" borderId="22" xfId="1" applyNumberFormat="1" applyFont="1" applyBorder="1" applyAlignment="1" applyProtection="1">
      <alignment horizontal="center" vertical="center"/>
    </xf>
    <xf numFmtId="171" fontId="10" fillId="0" borderId="25" xfId="1" applyNumberFormat="1" applyFont="1" applyBorder="1" applyAlignment="1" applyProtection="1">
      <alignment horizontal="center" vertical="center"/>
    </xf>
    <xf numFmtId="164" fontId="0" fillId="0" borderId="45" xfId="2" applyNumberFormat="1" applyFont="1" applyBorder="1"/>
    <xf numFmtId="0" fontId="47" fillId="0" borderId="1" xfId="0" applyFont="1" applyBorder="1" applyAlignment="1">
      <alignment horizontal="center"/>
    </xf>
    <xf numFmtId="0" fontId="48" fillId="0" borderId="0" xfId="0" applyFont="1" applyAlignment="1">
      <alignment horizontal="left" vertical="center"/>
    </xf>
    <xf numFmtId="0" fontId="49" fillId="2" borderId="2" xfId="0" applyFont="1" applyFill="1" applyBorder="1" applyAlignment="1">
      <alignment horizontal="center" wrapText="1"/>
    </xf>
    <xf numFmtId="0" fontId="48" fillId="0" borderId="26" xfId="0" applyFont="1" applyBorder="1" applyAlignment="1">
      <alignment horizontal="left" vertical="center"/>
    </xf>
    <xf numFmtId="0" fontId="48" fillId="0" borderId="31" xfId="0" applyFont="1" applyBorder="1" applyAlignment="1">
      <alignment horizontal="left" vertical="center"/>
    </xf>
    <xf numFmtId="0" fontId="34" fillId="0" borderId="1" xfId="0" applyFont="1" applyBorder="1"/>
    <xf numFmtId="0" fontId="34" fillId="0" borderId="0" xfId="0" applyFont="1"/>
    <xf numFmtId="0" fontId="31" fillId="6" borderId="46" xfId="0" applyFont="1" applyFill="1" applyBorder="1" applyAlignment="1">
      <alignment horizontal="center"/>
    </xf>
    <xf numFmtId="0" fontId="31" fillId="7" borderId="47" xfId="0" applyFont="1" applyFill="1" applyBorder="1" applyAlignment="1">
      <alignment horizontal="center"/>
    </xf>
    <xf numFmtId="171" fontId="0" fillId="0" borderId="28" xfId="0" applyNumberFormat="1" applyBorder="1" applyAlignment="1">
      <alignment horizontal="right"/>
    </xf>
    <xf numFmtId="0" fontId="31" fillId="6" borderId="6" xfId="0" applyFont="1" applyFill="1" applyBorder="1" applyAlignment="1">
      <alignment horizontal="center"/>
    </xf>
    <xf numFmtId="0" fontId="0" fillId="0" borderId="12" xfId="0" applyBorder="1"/>
    <xf numFmtId="0" fontId="31" fillId="11" borderId="1" xfId="0" applyFont="1" applyFill="1" applyBorder="1" applyAlignment="1">
      <alignment horizontal="center"/>
    </xf>
    <xf numFmtId="0" fontId="0" fillId="12" borderId="1" xfId="0" applyFill="1" applyBorder="1"/>
    <xf numFmtId="1" fontId="9" fillId="3" borderId="28" xfId="2" applyNumberFormat="1" applyFont="1" applyFill="1" applyBorder="1" applyAlignment="1" applyProtection="1">
      <alignment horizontal="center" vertical="center"/>
    </xf>
    <xf numFmtId="14" fontId="0" fillId="0" borderId="0" xfId="0" applyNumberFormat="1"/>
    <xf numFmtId="167" fontId="2"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17" xfId="0" applyNumberFormat="1" applyFont="1" applyBorder="1" applyAlignment="1">
      <alignment horizontal="center" vertical="center"/>
    </xf>
    <xf numFmtId="167" fontId="46" fillId="0" borderId="3" xfId="0" applyNumberFormat="1" applyFont="1" applyBorder="1" applyAlignment="1">
      <alignment horizontal="center" vertical="center"/>
    </xf>
    <xf numFmtId="167" fontId="10" fillId="0" borderId="3" xfId="0" applyNumberFormat="1" applyFont="1" applyBorder="1" applyAlignment="1">
      <alignment horizontal="center" vertical="center"/>
    </xf>
    <xf numFmtId="167" fontId="9" fillId="0" borderId="22" xfId="0" applyNumberFormat="1" applyFont="1" applyBorder="1" applyAlignment="1">
      <alignment horizontal="center" vertical="center"/>
    </xf>
    <xf numFmtId="167" fontId="9" fillId="0" borderId="1" xfId="0" applyNumberFormat="1" applyFont="1" applyBorder="1" applyAlignment="1">
      <alignment horizontal="center" vertical="center"/>
    </xf>
    <xf numFmtId="167" fontId="2" fillId="0" borderId="18" xfId="0" applyNumberFormat="1" applyFont="1" applyBorder="1" applyAlignment="1">
      <alignment horizontal="center" vertical="center"/>
    </xf>
    <xf numFmtId="167" fontId="2" fillId="0" borderId="16" xfId="0" applyNumberFormat="1" applyFont="1" applyBorder="1" applyAlignment="1">
      <alignment horizontal="center" vertical="center"/>
    </xf>
    <xf numFmtId="175" fontId="39" fillId="6" borderId="16" xfId="0" applyNumberFormat="1" applyFont="1" applyFill="1" applyBorder="1" applyAlignment="1" applyProtection="1">
      <alignment horizontal="left"/>
      <protection hidden="1"/>
    </xf>
    <xf numFmtId="175" fontId="39" fillId="9" borderId="16" xfId="0" applyNumberFormat="1" applyFont="1" applyFill="1" applyBorder="1" applyProtection="1">
      <protection hidden="1"/>
    </xf>
    <xf numFmtId="175" fontId="39" fillId="9" borderId="20" xfId="0" applyNumberFormat="1" applyFont="1" applyFill="1" applyBorder="1" applyProtection="1">
      <protection hidden="1"/>
    </xf>
    <xf numFmtId="175" fontId="39" fillId="9" borderId="3" xfId="0" applyNumberFormat="1" applyFont="1" applyFill="1" applyBorder="1" applyProtection="1">
      <protection hidden="1"/>
    </xf>
    <xf numFmtId="175" fontId="39" fillId="6" borderId="0" xfId="0" applyNumberFormat="1" applyFont="1" applyFill="1" applyAlignment="1" applyProtection="1">
      <alignment horizontal="center"/>
      <protection hidden="1"/>
    </xf>
    <xf numFmtId="175" fontId="39" fillId="9" borderId="44" xfId="0" applyNumberFormat="1" applyFont="1" applyFill="1" applyBorder="1" applyAlignment="1" applyProtection="1">
      <alignment horizontal="center"/>
      <protection hidden="1"/>
    </xf>
    <xf numFmtId="175" fontId="0" fillId="0" borderId="0" xfId="0" applyNumberFormat="1"/>
    <xf numFmtId="175" fontId="39" fillId="9" borderId="44" xfId="0" applyNumberFormat="1" applyFont="1" applyFill="1" applyBorder="1" applyProtection="1">
      <protection hidden="1"/>
    </xf>
    <xf numFmtId="175" fontId="10" fillId="0" borderId="3" xfId="1" applyNumberFormat="1" applyFont="1" applyBorder="1" applyAlignment="1" applyProtection="1">
      <alignment horizontal="center" vertical="center"/>
    </xf>
    <xf numFmtId="175" fontId="20" fillId="2" borderId="13" xfId="0" applyNumberFormat="1" applyFont="1" applyFill="1" applyBorder="1" applyAlignment="1">
      <alignment horizontal="center" wrapText="1"/>
    </xf>
    <xf numFmtId="0" fontId="27" fillId="2" borderId="0" xfId="0" applyFont="1" applyFill="1" applyAlignment="1">
      <alignment horizontal="center" vertical="center" wrapText="1"/>
    </xf>
    <xf numFmtId="0" fontId="0" fillId="2" borderId="0" xfId="0" applyFill="1" applyAlignment="1">
      <alignment horizontal="center"/>
    </xf>
    <xf numFmtId="0" fontId="9" fillId="2" borderId="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15" fillId="2" borderId="0" xfId="0" applyFont="1" applyFill="1" applyAlignment="1">
      <alignment horizontal="center" vertical="center"/>
    </xf>
    <xf numFmtId="175" fontId="16" fillId="2" borderId="12" xfId="1" applyNumberFormat="1" applyFont="1" applyFill="1" applyBorder="1" applyAlignment="1" applyProtection="1">
      <alignment horizontal="center" vertical="center"/>
    </xf>
    <xf numFmtId="175" fontId="16" fillId="2" borderId="14" xfId="1" applyNumberFormat="1" applyFont="1" applyFill="1" applyBorder="1" applyAlignment="1" applyProtection="1">
      <alignment horizontal="center" vertical="center"/>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8" xfId="0" applyFont="1" applyFill="1" applyBorder="1" applyAlignment="1" applyProtection="1">
      <alignment horizontal="left" vertical="top"/>
      <protection locked="0"/>
    </xf>
    <xf numFmtId="0" fontId="9" fillId="2" borderId="9"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5"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top"/>
      <protection locked="0"/>
    </xf>
    <xf numFmtId="0" fontId="9" fillId="2" borderId="2" xfId="0" applyFont="1" applyFill="1" applyBorder="1" applyAlignment="1" applyProtection="1">
      <alignment horizontal="left" vertical="top"/>
      <protection locked="0"/>
    </xf>
    <xf numFmtId="0" fontId="9" fillId="2" borderId="11" xfId="0" applyFont="1" applyFill="1" applyBorder="1" applyAlignment="1" applyProtection="1">
      <alignment horizontal="left" vertical="top"/>
      <protection locked="0"/>
    </xf>
    <xf numFmtId="175" fontId="23" fillId="0" borderId="12" xfId="4" applyNumberFormat="1" applyFont="1" applyBorder="1" applyAlignment="1">
      <alignment horizontal="center"/>
    </xf>
    <xf numFmtId="175" fontId="23" fillId="0" borderId="14" xfId="4" applyNumberFormat="1" applyFont="1" applyBorder="1" applyAlignment="1">
      <alignment horizontal="center"/>
    </xf>
    <xf numFmtId="0" fontId="26" fillId="0" borderId="0" xfId="0" applyFont="1" applyAlignment="1">
      <alignment horizontal="left" vertical="top"/>
    </xf>
    <xf numFmtId="1" fontId="1" fillId="0" borderId="12" xfId="4" applyNumberFormat="1" applyFont="1" applyBorder="1" applyAlignment="1">
      <alignment horizontal="center"/>
    </xf>
    <xf numFmtId="1" fontId="1" fillId="0" borderId="14" xfId="4" applyNumberFormat="1" applyFont="1" applyBorder="1" applyAlignment="1">
      <alignment horizontal="center"/>
    </xf>
    <xf numFmtId="0" fontId="40" fillId="6" borderId="31" xfId="0" applyFont="1" applyFill="1" applyBorder="1" applyAlignment="1" applyProtection="1">
      <alignment horizontal="center" vertical="center" wrapText="1"/>
      <protection hidden="1"/>
    </xf>
    <xf numFmtId="0" fontId="41" fillId="0" borderId="32" xfId="0" applyFont="1" applyBorder="1" applyProtection="1">
      <protection hidden="1"/>
    </xf>
    <xf numFmtId="0" fontId="41" fillId="0" borderId="34" xfId="0" applyFont="1" applyBorder="1" applyProtection="1">
      <protection hidden="1"/>
    </xf>
    <xf numFmtId="0" fontId="41" fillId="0" borderId="35" xfId="0" applyFont="1" applyBorder="1" applyProtection="1">
      <protection hidden="1"/>
    </xf>
    <xf numFmtId="0" fontId="42" fillId="6" borderId="33" xfId="0" applyFont="1" applyFill="1" applyBorder="1" applyAlignment="1" applyProtection="1">
      <alignment horizontal="center" vertical="center" wrapText="1"/>
      <protection hidden="1"/>
    </xf>
    <xf numFmtId="0" fontId="41" fillId="0" borderId="36" xfId="0" applyFont="1" applyBorder="1" applyProtection="1">
      <protection hidden="1"/>
    </xf>
    <xf numFmtId="0" fontId="44" fillId="6" borderId="37" xfId="0" applyFont="1" applyFill="1" applyBorder="1" applyAlignment="1" applyProtection="1">
      <alignment horizontal="center"/>
      <protection hidden="1"/>
    </xf>
    <xf numFmtId="0" fontId="41" fillId="0" borderId="38" xfId="0" applyFont="1" applyBorder="1" applyProtection="1">
      <protection hidden="1"/>
    </xf>
    <xf numFmtId="0" fontId="41" fillId="0" borderId="39" xfId="0" applyFont="1" applyBorder="1" applyProtection="1">
      <protection hidden="1"/>
    </xf>
    <xf numFmtId="0" fontId="39" fillId="6" borderId="31" xfId="0" applyFont="1" applyFill="1" applyBorder="1" applyAlignment="1" applyProtection="1">
      <alignment horizontal="center" vertical="center" wrapText="1"/>
      <protection hidden="1"/>
    </xf>
    <xf numFmtId="0" fontId="41" fillId="0" borderId="33" xfId="0" applyFont="1" applyBorder="1" applyProtection="1">
      <protection hidden="1"/>
    </xf>
    <xf numFmtId="177" fontId="9" fillId="3" borderId="4" xfId="2" applyNumberFormat="1" applyFont="1" applyFill="1" applyBorder="1" applyAlignment="1" applyProtection="1">
      <alignment horizontal="center" vertical="center"/>
    </xf>
    <xf numFmtId="177" fontId="9" fillId="3" borderId="19" xfId="2" applyNumberFormat="1" applyFont="1" applyFill="1" applyBorder="1" applyAlignment="1" applyProtection="1">
      <alignment horizontal="center" vertical="center"/>
    </xf>
    <xf numFmtId="177" fontId="9" fillId="3" borderId="33" xfId="2" applyNumberFormat="1" applyFont="1" applyFill="1" applyBorder="1" applyAlignment="1" applyProtection="1">
      <alignment horizontal="center" vertical="center"/>
    </xf>
    <xf numFmtId="177" fontId="0" fillId="0" borderId="1" xfId="0" applyNumberFormat="1" applyBorder="1"/>
  </cellXfs>
  <cellStyles count="6">
    <cellStyle name="Komma" xfId="1" builtinId="3"/>
    <cellStyle name="Normal 2" xfId="4" xr:uid="{0003E781-DECE-A74C-8300-2A5CE2ACA3C7}"/>
    <cellStyle name="Normal 3" xfId="5" xr:uid="{3F087C21-7A73-AF4F-BFA3-11C17449AB99}"/>
    <cellStyle name="Prozent" xfId="3"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P$4" lockText="1" noThreeD="1"/>
</file>

<file path=xl/ctrlProps/ctrlProp2.xml><?xml version="1.0" encoding="utf-8"?>
<formControlPr xmlns="http://schemas.microsoft.com/office/spreadsheetml/2009/9/main" objectType="CheckBox" fmlaLink="$P$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461434</xdr:colOff>
      <xdr:row>0</xdr:row>
      <xdr:rowOff>128411</xdr:rowOff>
    </xdr:from>
    <xdr:to>
      <xdr:col>1</xdr:col>
      <xdr:colOff>1281779</xdr:colOff>
      <xdr:row>5</xdr:row>
      <xdr:rowOff>61736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34" y="128411"/>
          <a:ext cx="1652901" cy="1485547"/>
        </a:xfrm>
        <a:prstGeom prst="rect">
          <a:avLst/>
        </a:prstGeom>
      </xdr:spPr>
    </xdr:pic>
    <xdr:clientData/>
  </xdr:twoCellAnchor>
  <xdr:oneCellAnchor>
    <xdr:from>
      <xdr:col>3</xdr:col>
      <xdr:colOff>469900</xdr:colOff>
      <xdr:row>3</xdr:row>
      <xdr:rowOff>228600</xdr:rowOff>
    </xdr:from>
    <xdr:ext cx="5372100" cy="59323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27600" y="1308100"/>
          <a:ext cx="537210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1" i="1">
              <a:solidFill>
                <a:srgbClr val="FF0000"/>
              </a:solidFill>
              <a:latin typeface="+mj-lt"/>
            </a:rPr>
            <a:t>Sales tax applies to: IL, MO, NJ, UT, NC, VA, WA, OH. </a:t>
          </a:r>
        </a:p>
        <a:p>
          <a:pPr algn="ctr"/>
          <a:r>
            <a:rPr lang="en-US" sz="1600" b="1" i="1">
              <a:solidFill>
                <a:srgbClr val="FF0000"/>
              </a:solidFill>
              <a:latin typeface="+mj-lt"/>
            </a:rPr>
            <a:t>Applicable</a:t>
          </a:r>
          <a:r>
            <a:rPr lang="en-US" sz="1600" b="1" i="1" baseline="0">
              <a:solidFill>
                <a:srgbClr val="FF0000"/>
              </a:solidFill>
              <a:latin typeface="+mj-lt"/>
            </a:rPr>
            <a:t> s</a:t>
          </a:r>
          <a:r>
            <a:rPr lang="en-US" sz="1600" b="1" i="1">
              <a:solidFill>
                <a:srgbClr val="FF0000"/>
              </a:solidFill>
              <a:latin typeface="+mj-lt"/>
            </a:rPr>
            <a:t>hipping and fees included on final invoice. </a:t>
          </a:r>
        </a:p>
      </xdr:txBody>
    </xdr:sp>
    <xdr:clientData/>
  </xdr:oneCellAnchor>
  <xdr:twoCellAnchor editAs="oneCell">
    <xdr:from>
      <xdr:col>5</xdr:col>
      <xdr:colOff>1114778</xdr:colOff>
      <xdr:row>0</xdr:row>
      <xdr:rowOff>197556</xdr:rowOff>
    </xdr:from>
    <xdr:to>
      <xdr:col>8</xdr:col>
      <xdr:colOff>635000</xdr:colOff>
      <xdr:row>3</xdr:row>
      <xdr:rowOff>5305</xdr:rowOff>
    </xdr:to>
    <xdr:pic>
      <xdr:nvPicPr>
        <xdr:cNvPr id="9" name="Grafik 8">
          <a:extLst>
            <a:ext uri="{FF2B5EF4-FFF2-40B4-BE49-F238E27FC236}">
              <a16:creationId xmlns:a16="http://schemas.microsoft.com/office/drawing/2014/main" id="{3735E41D-ECEE-5876-3285-6C64B897E2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197556"/>
          <a:ext cx="2779889" cy="894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146539</xdr:colOff>
      <xdr:row>0</xdr:row>
      <xdr:rowOff>97692</xdr:rowOff>
    </xdr:from>
    <xdr:to>
      <xdr:col>1</xdr:col>
      <xdr:colOff>1582615</xdr:colOff>
      <xdr:row>4</xdr:row>
      <xdr:rowOff>87852</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693" y="97692"/>
          <a:ext cx="1436076" cy="1290707"/>
        </a:xfrm>
        <a:prstGeom prst="rect">
          <a:avLst/>
        </a:prstGeom>
      </xdr:spPr>
    </xdr:pic>
    <xdr:clientData/>
  </xdr:twoCellAnchor>
  <xdr:twoCellAnchor editAs="oneCell">
    <xdr:from>
      <xdr:col>2</xdr:col>
      <xdr:colOff>850661</xdr:colOff>
      <xdr:row>2</xdr:row>
      <xdr:rowOff>227641</xdr:rowOff>
    </xdr:from>
    <xdr:to>
      <xdr:col>3</xdr:col>
      <xdr:colOff>227642</xdr:colOff>
      <xdr:row>4</xdr:row>
      <xdr:rowOff>159655</xdr:rowOff>
    </xdr:to>
    <xdr:pic>
      <xdr:nvPicPr>
        <xdr:cNvPr id="2" name="Grafik 1">
          <a:extLst>
            <a:ext uri="{FF2B5EF4-FFF2-40B4-BE49-F238E27FC236}">
              <a16:creationId xmlns:a16="http://schemas.microsoft.com/office/drawing/2014/main" id="{1D6CCD7B-6447-BD41-8782-08094F27BE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13208" y="922547"/>
          <a:ext cx="1725283" cy="5550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203200</xdr:colOff>
      <xdr:row>53</xdr:row>
      <xdr:rowOff>190500</xdr:rowOff>
    </xdr:from>
    <xdr:to>
      <xdr:col>19</xdr:col>
      <xdr:colOff>228600</xdr:colOff>
      <xdr:row>73</xdr:row>
      <xdr:rowOff>63500</xdr:rowOff>
    </xdr:to>
    <xdr:sp macro="" textlink="">
      <xdr:nvSpPr>
        <xdr:cNvPr id="2" name="TextBox 1">
          <a:extLst>
            <a:ext uri="{FF2B5EF4-FFF2-40B4-BE49-F238E27FC236}">
              <a16:creationId xmlns:a16="http://schemas.microsoft.com/office/drawing/2014/main" id="{F4CC16CA-2B08-2622-5583-4272CEA89F53}"/>
            </a:ext>
          </a:extLst>
        </xdr:cNvPr>
        <xdr:cNvSpPr txBox="1"/>
      </xdr:nvSpPr>
      <xdr:spPr>
        <a:xfrm>
          <a:off x="6019800" y="11557000"/>
          <a:ext cx="7289800" cy="393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800" b="1" kern="1200">
              <a:solidFill>
                <a:srgbClr val="FF0000"/>
              </a:solidFill>
            </a:rPr>
            <a:t>COMING SOON</a:t>
          </a:r>
        </a:p>
        <a:p>
          <a:endParaRPr 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203200</xdr:colOff>
      <xdr:row>42</xdr:row>
      <xdr:rowOff>38100</xdr:rowOff>
    </xdr:from>
    <xdr:to>
      <xdr:col>11</xdr:col>
      <xdr:colOff>419100</xdr:colOff>
      <xdr:row>52</xdr:row>
      <xdr:rowOff>0</xdr:rowOff>
    </xdr:to>
    <xdr:sp macro="" textlink="">
      <xdr:nvSpPr>
        <xdr:cNvPr id="2" name="TextBox 1">
          <a:extLst>
            <a:ext uri="{FF2B5EF4-FFF2-40B4-BE49-F238E27FC236}">
              <a16:creationId xmlns:a16="http://schemas.microsoft.com/office/drawing/2014/main" id="{05835444-6C46-1207-CE5D-0DD58C7C0BBB}"/>
            </a:ext>
          </a:extLst>
        </xdr:cNvPr>
        <xdr:cNvSpPr txBox="1"/>
      </xdr:nvSpPr>
      <xdr:spPr>
        <a:xfrm>
          <a:off x="6985000" y="8813800"/>
          <a:ext cx="4254500" cy="199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kern="1200">
              <a:solidFill>
                <a:srgbClr val="FF0000"/>
              </a:solidFill>
            </a:rPr>
            <a:t>COMING SOON</a:t>
          </a:r>
        </a:p>
        <a:p>
          <a:endParaRPr lang="en-US" sz="1100" kern="12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821221</xdr:colOff>
      <xdr:row>6</xdr:row>
      <xdr:rowOff>151986</xdr:rowOff>
    </xdr:from>
    <xdr:ext cx="962025" cy="323850"/>
    <xdr:sp macro="" textlink="">
      <xdr:nvSpPr>
        <xdr:cNvPr id="2" name="Shape 5">
          <a:extLst>
            <a:ext uri="{FF2B5EF4-FFF2-40B4-BE49-F238E27FC236}">
              <a16:creationId xmlns:a16="http://schemas.microsoft.com/office/drawing/2014/main" id="{00000000-0008-0000-0500-000002000000}"/>
            </a:ext>
          </a:extLst>
        </xdr:cNvPr>
        <xdr:cNvSpPr/>
      </xdr:nvSpPr>
      <xdr:spPr>
        <a:xfrm>
          <a:off x="821221" y="1294986"/>
          <a:ext cx="962025"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200"/>
            <a:buFont typeface="Calibri"/>
            <a:buNone/>
          </a:pPr>
          <a:r>
            <a:rPr lang="en-US" sz="1200" b="0" i="0" u="none" strike="noStrike">
              <a:solidFill>
                <a:srgbClr val="000000"/>
              </a:solidFill>
              <a:latin typeface="Calibri"/>
              <a:ea typeface="Calibri"/>
              <a:cs typeface="Calibri"/>
              <a:sym typeface="Calibri"/>
            </a:rPr>
            <a:t>Gym Total</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2</xdr:row>
          <xdr:rowOff>12700</xdr:rowOff>
        </xdr:from>
        <xdr:to>
          <xdr:col>6</xdr:col>
          <xdr:colOff>304800</xdr:colOff>
          <xdr:row>4</xdr:row>
          <xdr:rowOff>101600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25</xdr:row>
          <xdr:rowOff>12700</xdr:rowOff>
        </xdr:from>
        <xdr:to>
          <xdr:col>6</xdr:col>
          <xdr:colOff>304800</xdr:colOff>
          <xdr:row>28</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readclimbingcom-my.sharepoint.com/Users/thohnstadt/Desktop/SI%20Distributor%20Holds%20Order%20Form%20Summ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Order Summary"/>
      <sheetName val="NS Import"/>
      <sheetName val="Inventory"/>
      <sheetName val="Table"/>
    </sheetNames>
    <sheetDataSet>
      <sheetData sheetId="0" refreshError="1"/>
      <sheetData sheetId="1" refreshError="1"/>
      <sheetData sheetId="2" refreshError="1"/>
      <sheetData sheetId="3" refreshError="1"/>
      <sheetData sheetId="4">
        <row r="2">
          <cell r="K2" t="str">
            <v>Neon Green (06-06)</v>
          </cell>
        </row>
        <row r="3">
          <cell r="K3" t="str">
            <v>Purple (07-13)</v>
          </cell>
        </row>
        <row r="4">
          <cell r="K4" t="str">
            <v>Dark Red (11-01)</v>
          </cell>
        </row>
        <row r="5">
          <cell r="K5" t="str">
            <v>Brick (11-09)</v>
          </cell>
        </row>
        <row r="6">
          <cell r="K6" t="str">
            <v>Dark Brown (11-11)</v>
          </cell>
        </row>
        <row r="7">
          <cell r="K7" t="str">
            <v>Red (11-12)</v>
          </cell>
        </row>
        <row r="8">
          <cell r="K8" t="str">
            <v>Brown (11-17)</v>
          </cell>
        </row>
        <row r="9">
          <cell r="K9" t="str">
            <v>Light Pink (11-20)</v>
          </cell>
        </row>
        <row r="10">
          <cell r="K10" t="str">
            <v>Bright Red (11-24)</v>
          </cell>
        </row>
        <row r="11">
          <cell r="K11" t="str">
            <v>Neon Pink (11-25)</v>
          </cell>
        </row>
        <row r="12">
          <cell r="K12" t="str">
            <v>Pink (11-26)</v>
          </cell>
        </row>
        <row r="13">
          <cell r="K13" t="str">
            <v>Dirty Pink (11-27)</v>
          </cell>
        </row>
        <row r="14">
          <cell r="K14" t="str">
            <v>Touchstone Pink (11-28)</v>
          </cell>
        </row>
        <row r="15">
          <cell r="K15" t="str">
            <v>Light Brown (11-30)</v>
          </cell>
        </row>
        <row r="16">
          <cell r="K16" t="str">
            <v>White (12-01)</v>
          </cell>
        </row>
        <row r="17">
          <cell r="K17" t="str">
            <v>Blue (13-01)</v>
          </cell>
        </row>
        <row r="18">
          <cell r="K18" t="str">
            <v>Dark Blue (13-14)</v>
          </cell>
        </row>
        <row r="19">
          <cell r="K19" t="str">
            <v>Light Blue (13-15)</v>
          </cell>
        </row>
        <row r="20">
          <cell r="K20" t="str">
            <v>Neon Blue (13-18)</v>
          </cell>
        </row>
        <row r="21">
          <cell r="K21" t="str">
            <v>Teal (13-24)</v>
          </cell>
        </row>
        <row r="22">
          <cell r="K22" t="str">
            <v>Light Teal (13-25)</v>
          </cell>
        </row>
        <row r="23">
          <cell r="K23" t="str">
            <v>Dark Teal (13-26)</v>
          </cell>
        </row>
        <row r="24">
          <cell r="K24" t="str">
            <v>Orange (14-01)</v>
          </cell>
        </row>
        <row r="25">
          <cell r="K25" t="str">
            <v>Burnt Orange (14-04)</v>
          </cell>
        </row>
        <row r="26">
          <cell r="K26" t="str">
            <v>Melon Orange (14-06)</v>
          </cell>
        </row>
        <row r="27">
          <cell r="K27" t="str">
            <v>Neon Orange (14-11)</v>
          </cell>
        </row>
        <row r="28">
          <cell r="K28" t="str">
            <v>Mustard Yellow (15-01)</v>
          </cell>
        </row>
        <row r="29">
          <cell r="K29" t="str">
            <v>Dune (15-06)</v>
          </cell>
        </row>
        <row r="30">
          <cell r="K30" t="str">
            <v>Neon Yellow (15-09)</v>
          </cell>
        </row>
        <row r="31">
          <cell r="K31" t="str">
            <v>Yellow (15-12)</v>
          </cell>
        </row>
        <row r="32">
          <cell r="K32" t="str">
            <v>Eggshell (15-14)</v>
          </cell>
        </row>
        <row r="33">
          <cell r="K33" t="str">
            <v>Bright Green (16-08)</v>
          </cell>
        </row>
        <row r="34">
          <cell r="K34" t="str">
            <v>So iLL Green (16-09)</v>
          </cell>
        </row>
        <row r="35">
          <cell r="K35" t="str">
            <v>Dark Green (16-13)</v>
          </cell>
        </row>
        <row r="36">
          <cell r="K36" t="str">
            <v>Green (16-16)</v>
          </cell>
        </row>
        <row r="37">
          <cell r="K37" t="str">
            <v>Bright Neon Green (16-18)</v>
          </cell>
        </row>
        <row r="38">
          <cell r="K38" t="str">
            <v>Seafoam (16-26)</v>
          </cell>
        </row>
        <row r="39">
          <cell r="K39" t="str">
            <v>Alien Green (16-29)</v>
          </cell>
        </row>
        <row r="40">
          <cell r="K40" t="str">
            <v>Unity Purple (17-14)</v>
          </cell>
        </row>
        <row r="41">
          <cell r="K41" t="str">
            <v>Dark Purple (17-16)</v>
          </cell>
        </row>
        <row r="42">
          <cell r="K42" t="str">
            <v>Light Purple (17-18)</v>
          </cell>
        </row>
        <row r="43">
          <cell r="K43" t="str">
            <v>Lavender (17-19)</v>
          </cell>
        </row>
        <row r="44">
          <cell r="K44" t="str">
            <v>Black (18-01)</v>
          </cell>
        </row>
        <row r="45">
          <cell r="K45" t="str">
            <v>Charcoal (18-03)</v>
          </cell>
        </row>
        <row r="46">
          <cell r="K46" t="str">
            <v>Grey (18-09)</v>
          </cell>
        </row>
      </sheetData>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6291-7009-8649-B6F2-1A905630F0B9}">
  <dimension ref="A1:XFC44"/>
  <sheetViews>
    <sheetView zoomScale="90" zoomScaleNormal="90" workbookViewId="0">
      <selection activeCell="H12" sqref="H12"/>
    </sheetView>
  </sheetViews>
  <sheetFormatPr baseColWidth="10" defaultColWidth="0" defaultRowHeight="16" zeroHeight="1"/>
  <cols>
    <col min="1" max="1" width="10.83203125" style="36" customWidth="1"/>
    <col min="2" max="2" width="17.83203125" style="36" customWidth="1"/>
    <col min="3" max="3" width="29.83203125" style="36" customWidth="1"/>
    <col min="4" max="7" width="15.83203125" style="36" customWidth="1"/>
    <col min="8" max="9" width="10.83203125" style="36" customWidth="1"/>
    <col min="10" max="16383" width="10.83203125" hidden="1"/>
    <col min="16384" max="16384" width="24" hidden="1"/>
  </cols>
  <sheetData>
    <row r="1" spans="1:13" ht="37" customHeight="1">
      <c r="B1" s="37"/>
      <c r="C1" s="38"/>
      <c r="D1" s="38"/>
      <c r="E1" s="39"/>
      <c r="F1" s="39"/>
      <c r="G1" s="39"/>
      <c r="H1" s="40"/>
      <c r="I1" s="41"/>
    </row>
    <row r="2" spans="1:13" ht="24">
      <c r="B2" s="37"/>
      <c r="C2" s="64"/>
      <c r="D2" s="42"/>
      <c r="E2" s="42"/>
      <c r="F2" s="42"/>
      <c r="G2" s="42"/>
      <c r="H2" s="42"/>
      <c r="I2" s="42"/>
    </row>
    <row r="3" spans="1:13" ht="24">
      <c r="C3" s="64" t="s">
        <v>1196</v>
      </c>
      <c r="D3" s="42"/>
      <c r="E3" s="42"/>
      <c r="F3" s="42"/>
      <c r="G3" s="42"/>
      <c r="H3" s="42"/>
      <c r="I3" s="42"/>
    </row>
    <row r="4" spans="1:13" ht="19">
      <c r="B4" s="43"/>
      <c r="C4" s="38"/>
      <c r="D4" s="42"/>
      <c r="E4" s="42"/>
      <c r="F4" s="42"/>
      <c r="G4" s="42"/>
      <c r="H4" s="42"/>
      <c r="I4" s="42"/>
    </row>
    <row r="5" spans="1:13" ht="18">
      <c r="B5" s="44"/>
    </row>
    <row r="6" spans="1:13" ht="18">
      <c r="B6" s="44"/>
    </row>
    <row r="7" spans="1:13" ht="18">
      <c r="C7" s="44"/>
    </row>
    <row r="8" spans="1:13" ht="21">
      <c r="B8" s="45" t="s">
        <v>675</v>
      </c>
      <c r="C8" s="46">
        <f>'Order Form_ Holds'!H2</f>
        <v>0</v>
      </c>
      <c r="E8" s="219"/>
      <c r="F8" s="220"/>
    </row>
    <row r="9" spans="1:13" ht="21">
      <c r="A9" s="47"/>
      <c r="B9" s="45" t="s">
        <v>676</v>
      </c>
      <c r="C9" s="46">
        <f>'Order Form_ Holds'!H3</f>
        <v>0</v>
      </c>
      <c r="D9" s="48"/>
      <c r="E9" s="219"/>
      <c r="F9" s="220"/>
      <c r="G9" s="47"/>
      <c r="H9" s="47"/>
      <c r="I9" s="47"/>
    </row>
    <row r="10" spans="1:13" ht="21">
      <c r="A10" s="47"/>
      <c r="B10" s="45" t="s">
        <v>677</v>
      </c>
      <c r="C10" s="46">
        <f>'Order Form_ Holds'!H5</f>
        <v>0</v>
      </c>
      <c r="D10" s="48"/>
      <c r="E10" s="225" t="s">
        <v>612</v>
      </c>
      <c r="F10" s="225"/>
      <c r="G10" s="47"/>
      <c r="H10" s="47"/>
      <c r="I10" s="47"/>
      <c r="M10" s="49"/>
    </row>
    <row r="11" spans="1:13" ht="21">
      <c r="A11" s="47"/>
      <c r="B11" s="45" t="s">
        <v>1130</v>
      </c>
      <c r="C11" s="46" cm="1">
        <f t="array" ref="C11:D11">'Order Form_ Holds'!H7:I7</f>
        <v>0</v>
      </c>
      <c r="D11" s="178">
        <v>0</v>
      </c>
      <c r="E11" s="137"/>
      <c r="F11" s="137"/>
      <c r="G11" s="47"/>
      <c r="H11" s="47"/>
      <c r="I11" s="47"/>
      <c r="M11" s="49"/>
    </row>
    <row r="12" spans="1:13" ht="21">
      <c r="A12" s="47"/>
      <c r="B12" s="45" t="s">
        <v>678</v>
      </c>
      <c r="C12" s="46">
        <f>SUM('Order Form_ Holds'!AC14:AC358)+SUM('Order Form_Wood Volumes_EU'!AD6:AD45)</f>
        <v>0</v>
      </c>
      <c r="D12" s="48"/>
      <c r="E12" s="226">
        <f>'Order Form_ Holds'!H9</f>
        <v>0</v>
      </c>
      <c r="F12" s="227"/>
      <c r="G12" s="47"/>
      <c r="H12" s="47"/>
      <c r="I12" s="47"/>
    </row>
    <row r="13" spans="1:13">
      <c r="B13" s="50"/>
      <c r="C13" s="50"/>
      <c r="D13" s="50"/>
    </row>
    <row r="14" spans="1:13" ht="18">
      <c r="B14" s="44"/>
    </row>
    <row r="15" spans="1:13" ht="18">
      <c r="B15" s="44"/>
      <c r="C15" s="51" t="s">
        <v>613</v>
      </c>
    </row>
    <row r="16" spans="1:13">
      <c r="B16" s="52"/>
      <c r="C16" s="228"/>
      <c r="D16" s="229"/>
      <c r="E16" s="229"/>
      <c r="F16" s="229"/>
      <c r="G16" s="230"/>
    </row>
    <row r="17" spans="2:7">
      <c r="B17" s="52"/>
      <c r="C17" s="231"/>
      <c r="D17" s="232"/>
      <c r="E17" s="232"/>
      <c r="F17" s="232"/>
      <c r="G17" s="233"/>
    </row>
    <row r="18" spans="2:7">
      <c r="B18" s="52"/>
      <c r="C18" s="234"/>
      <c r="D18" s="235"/>
      <c r="E18" s="235"/>
      <c r="F18" s="235"/>
      <c r="G18" s="236"/>
    </row>
    <row r="19" spans="2:7" ht="20" customHeight="1">
      <c r="B19" s="53"/>
      <c r="C19" s="51" t="s">
        <v>614</v>
      </c>
    </row>
    <row r="20" spans="2:7">
      <c r="B20" s="114" t="s">
        <v>615</v>
      </c>
      <c r="C20" s="221"/>
      <c r="D20" s="221"/>
      <c r="E20" s="221"/>
      <c r="F20" s="221"/>
      <c r="G20" s="221"/>
    </row>
    <row r="21" spans="2:7">
      <c r="B21" s="114" t="s">
        <v>616</v>
      </c>
      <c r="C21" s="221"/>
      <c r="D21" s="221"/>
      <c r="E21" s="221"/>
      <c r="F21" s="221"/>
      <c r="G21" s="221"/>
    </row>
    <row r="22" spans="2:7">
      <c r="B22" s="114" t="s">
        <v>617</v>
      </c>
      <c r="C22" s="221"/>
      <c r="D22" s="221"/>
      <c r="E22" s="221"/>
      <c r="F22" s="221"/>
      <c r="G22" s="221"/>
    </row>
    <row r="23" spans="2:7">
      <c r="B23" s="114" t="s">
        <v>618</v>
      </c>
      <c r="C23" s="221"/>
      <c r="D23" s="221"/>
      <c r="E23" s="221"/>
      <c r="F23" s="221"/>
      <c r="G23" s="221"/>
    </row>
    <row r="24" spans="2:7" ht="20" customHeight="1">
      <c r="B24" s="54"/>
      <c r="C24" s="51" t="s">
        <v>619</v>
      </c>
    </row>
    <row r="25" spans="2:7">
      <c r="B25" s="114" t="s">
        <v>620</v>
      </c>
      <c r="C25" s="221"/>
      <c r="D25" s="221"/>
      <c r="E25" s="221"/>
      <c r="F25" s="221"/>
      <c r="G25" s="221"/>
    </row>
    <row r="26" spans="2:7">
      <c r="B26" s="114" t="s">
        <v>621</v>
      </c>
      <c r="C26" s="221"/>
      <c r="D26" s="221"/>
      <c r="E26" s="221"/>
      <c r="F26" s="221"/>
      <c r="G26" s="221"/>
    </row>
    <row r="27" spans="2:7">
      <c r="B27" s="114" t="s">
        <v>622</v>
      </c>
      <c r="C27" s="221"/>
      <c r="D27" s="221"/>
      <c r="E27" s="221"/>
      <c r="F27" s="221"/>
      <c r="G27" s="221"/>
    </row>
    <row r="28" spans="2:7">
      <c r="B28" s="114" t="s">
        <v>623</v>
      </c>
      <c r="C28" s="221"/>
      <c r="D28" s="221"/>
      <c r="E28" s="221"/>
      <c r="F28" s="221"/>
      <c r="G28" s="221"/>
    </row>
    <row r="29" spans="2:7">
      <c r="B29" s="114" t="s">
        <v>624</v>
      </c>
      <c r="C29" s="222"/>
      <c r="D29" s="223"/>
      <c r="E29" s="223"/>
      <c r="F29" s="223"/>
      <c r="G29" s="224"/>
    </row>
    <row r="30" spans="2:7">
      <c r="B30" s="114" t="s">
        <v>692</v>
      </c>
      <c r="C30" s="3"/>
      <c r="D30" s="4"/>
      <c r="E30" s="4"/>
      <c r="F30" s="4"/>
      <c r="G30" s="5"/>
    </row>
    <row r="31" spans="2:7">
      <c r="B31" s="114" t="s">
        <v>625</v>
      </c>
      <c r="C31" s="221"/>
      <c r="D31" s="221"/>
      <c r="E31" s="221"/>
      <c r="F31" s="221"/>
      <c r="G31" s="221"/>
    </row>
    <row r="32" spans="2:7" ht="20" customHeight="1">
      <c r="B32" s="55"/>
      <c r="C32" s="51" t="s">
        <v>626</v>
      </c>
      <c r="D32" s="56"/>
      <c r="E32" s="57"/>
    </row>
    <row r="33" spans="2:7">
      <c r="B33" s="114" t="s">
        <v>620</v>
      </c>
      <c r="C33" s="221"/>
      <c r="D33" s="221"/>
      <c r="E33" s="221"/>
      <c r="F33" s="221"/>
      <c r="G33" s="221"/>
    </row>
    <row r="34" spans="2:7">
      <c r="B34" s="114" t="s">
        <v>621</v>
      </c>
      <c r="C34" s="221"/>
      <c r="D34" s="221"/>
      <c r="E34" s="221"/>
      <c r="F34" s="221"/>
      <c r="G34" s="221"/>
    </row>
    <row r="35" spans="2:7">
      <c r="B35" s="114" t="s">
        <v>622</v>
      </c>
      <c r="C35" s="221"/>
      <c r="D35" s="221"/>
      <c r="E35" s="221"/>
      <c r="F35" s="221"/>
      <c r="G35" s="221"/>
    </row>
    <row r="36" spans="2:7">
      <c r="B36" s="114" t="s">
        <v>623</v>
      </c>
      <c r="C36" s="221"/>
      <c r="D36" s="221"/>
      <c r="E36" s="221"/>
      <c r="F36" s="221"/>
      <c r="G36" s="221"/>
    </row>
    <row r="37" spans="2:7">
      <c r="B37" s="114" t="s">
        <v>624</v>
      </c>
      <c r="C37" s="222"/>
      <c r="D37" s="223"/>
      <c r="E37" s="223"/>
      <c r="F37" s="223"/>
      <c r="G37" s="224"/>
    </row>
    <row r="38" spans="2:7">
      <c r="B38" s="114" t="s">
        <v>693</v>
      </c>
      <c r="C38" s="221"/>
      <c r="D38" s="221"/>
      <c r="E38" s="221"/>
      <c r="F38" s="221"/>
      <c r="G38" s="221"/>
    </row>
    <row r="39" spans="2:7">
      <c r="B39" s="114" t="s">
        <v>694</v>
      </c>
      <c r="C39" s="221"/>
      <c r="D39" s="221"/>
      <c r="E39" s="221"/>
      <c r="F39" s="221"/>
      <c r="G39" s="221"/>
    </row>
    <row r="40" spans="2:7"/>
    <row r="41" spans="2:7"/>
    <row r="42" spans="2:7"/>
    <row r="43" spans="2:7"/>
    <row r="44" spans="2:7"/>
  </sheetData>
  <mergeCells count="22">
    <mergeCell ref="C25:G25"/>
    <mergeCell ref="C16:G18"/>
    <mergeCell ref="C20:G20"/>
    <mergeCell ref="C21:G21"/>
    <mergeCell ref="C22:G22"/>
    <mergeCell ref="C23:G23"/>
    <mergeCell ref="E8:E9"/>
    <mergeCell ref="F8:F9"/>
    <mergeCell ref="C39:G39"/>
    <mergeCell ref="C34:G34"/>
    <mergeCell ref="C35:G35"/>
    <mergeCell ref="C36:G36"/>
    <mergeCell ref="C37:G37"/>
    <mergeCell ref="C38:G38"/>
    <mergeCell ref="E10:F10"/>
    <mergeCell ref="E12:F12"/>
    <mergeCell ref="C26:G26"/>
    <mergeCell ref="C27:G27"/>
    <mergeCell ref="C28:G28"/>
    <mergeCell ref="C29:G29"/>
    <mergeCell ref="C31:G31"/>
    <mergeCell ref="C33:G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A3001-43C1-6440-B17A-1317C9369FC2}">
  <dimension ref="A1:BX442"/>
  <sheetViews>
    <sheetView showGridLines="0" tabSelected="1" zoomScale="106" zoomScaleNormal="94" workbookViewId="0">
      <selection activeCell="E11" sqref="E11"/>
    </sheetView>
  </sheetViews>
  <sheetFormatPr baseColWidth="10" defaultColWidth="10.83203125" defaultRowHeight="16" zeroHeight="1"/>
  <cols>
    <col min="1" max="1" width="23.5" customWidth="1"/>
    <col min="2" max="2" width="22" customWidth="1"/>
    <col min="3" max="3" width="30.83203125" bestFit="1" customWidth="1"/>
    <col min="4" max="4" width="10.83203125" customWidth="1"/>
    <col min="5" max="5" width="10.83203125" style="97" customWidth="1"/>
    <col min="6" max="6" width="11" bestFit="1" customWidth="1"/>
    <col min="7" max="7" width="3.83203125" customWidth="1"/>
    <col min="8" max="8" width="5.83203125" customWidth="1"/>
    <col min="9" max="9" width="10.83203125" customWidth="1"/>
    <col min="10" max="10" width="3.83203125" customWidth="1"/>
    <col min="11" max="11" width="5.83203125" customWidth="1"/>
    <col min="12" max="12" width="14.83203125" customWidth="1"/>
    <col min="13" max="13" width="3.83203125" customWidth="1"/>
    <col min="14" max="14" width="5.83203125" customWidth="1"/>
    <col min="15" max="15" width="14.83203125" customWidth="1"/>
    <col min="16" max="16" width="3.83203125" customWidth="1"/>
    <col min="17" max="17" width="5.83203125" customWidth="1"/>
    <col min="18" max="18" width="14.83203125" customWidth="1"/>
    <col min="19" max="19" width="3.83203125" customWidth="1"/>
    <col min="20" max="20" width="5.83203125" customWidth="1"/>
    <col min="21" max="21" width="14.83203125" customWidth="1"/>
    <col min="22" max="22" width="3.83203125" customWidth="1"/>
    <col min="23" max="23" width="5.83203125" customWidth="1"/>
    <col min="24" max="24" width="14.83203125" customWidth="1"/>
    <col min="25" max="25" width="10.83203125" customWidth="1"/>
    <col min="26" max="27" width="10.83203125" hidden="1" customWidth="1"/>
    <col min="28" max="34" width="10.83203125" style="11" hidden="1" customWidth="1"/>
    <col min="35" max="76" width="10.83203125" hidden="1" customWidth="1"/>
  </cols>
  <sheetData>
    <row r="1" spans="2:73" ht="31" customHeight="1">
      <c r="B1" s="7"/>
      <c r="C1" s="8"/>
      <c r="D1" s="8"/>
      <c r="E1" s="94"/>
      <c r="F1" s="9"/>
      <c r="G1" s="9"/>
      <c r="H1" s="10"/>
      <c r="I1" s="10"/>
      <c r="J1" s="10"/>
      <c r="K1" s="10"/>
      <c r="L1" s="11"/>
      <c r="M1" s="11"/>
      <c r="N1" s="11"/>
      <c r="O1" s="11"/>
      <c r="P1" s="11"/>
      <c r="Q1" s="11"/>
      <c r="R1" s="11"/>
      <c r="S1" s="11"/>
      <c r="T1" s="11"/>
      <c r="U1" s="11"/>
      <c r="V1" s="11"/>
      <c r="W1" s="11"/>
      <c r="X1" s="11"/>
    </row>
    <row r="2" spans="2:73" ht="24" customHeight="1">
      <c r="B2" s="7"/>
      <c r="C2" s="239" t="s">
        <v>1197</v>
      </c>
      <c r="D2" s="239"/>
      <c r="E2" s="239"/>
      <c r="F2" s="12"/>
      <c r="G2" s="85" t="s">
        <v>673</v>
      </c>
      <c r="H2" s="240">
        <f>SUM(AA14:AA354)</f>
        <v>0</v>
      </c>
      <c r="I2" s="241"/>
      <c r="J2" s="14"/>
      <c r="Q2" s="11"/>
      <c r="R2" s="11"/>
      <c r="S2" s="11"/>
      <c r="T2" s="11"/>
      <c r="U2" s="11"/>
      <c r="V2" s="11"/>
      <c r="W2" s="11"/>
      <c r="X2" s="11"/>
    </row>
    <row r="3" spans="2:73" ht="29" customHeight="1">
      <c r="C3" s="239"/>
      <c r="D3" s="239"/>
      <c r="E3" s="239"/>
      <c r="F3" s="12"/>
      <c r="G3" s="86" t="s">
        <v>0</v>
      </c>
      <c r="H3" s="240">
        <f>SUM(AB14:AB354)</f>
        <v>0</v>
      </c>
      <c r="I3" s="241"/>
      <c r="J3" s="16"/>
      <c r="Q3" s="11"/>
      <c r="R3" s="11"/>
      <c r="S3" s="11"/>
      <c r="T3" s="11"/>
      <c r="U3" s="11"/>
      <c r="V3" s="11"/>
      <c r="W3" s="11"/>
      <c r="X3" s="11"/>
    </row>
    <row r="4" spans="2:73" ht="20" customHeight="1">
      <c r="C4" s="239"/>
      <c r="D4" s="239"/>
      <c r="E4" s="239"/>
      <c r="F4" s="12"/>
      <c r="G4" s="15"/>
      <c r="J4" s="16"/>
      <c r="Q4" s="11"/>
      <c r="R4" s="11"/>
      <c r="S4" s="11"/>
      <c r="T4" s="11"/>
      <c r="U4" s="11"/>
      <c r="V4" s="11"/>
      <c r="W4" s="11"/>
      <c r="X4" s="11"/>
    </row>
    <row r="5" spans="2:73" ht="24" customHeight="1">
      <c r="B5" s="17"/>
      <c r="C5" s="239"/>
      <c r="D5" s="239"/>
      <c r="E5" s="239"/>
      <c r="F5" s="12"/>
      <c r="G5" s="85" t="s">
        <v>674</v>
      </c>
      <c r="H5" s="240">
        <f>SUM('Order Form_Wood Volumes_EU'!K6:K45)+SUM('Order Form_Macros_EU'!K4:K35)</f>
        <v>0</v>
      </c>
      <c r="I5" s="241"/>
      <c r="J5" s="18"/>
      <c r="R5" s="11"/>
      <c r="S5" s="11"/>
      <c r="U5" s="11"/>
      <c r="V5" s="11"/>
      <c r="X5" s="11"/>
      <c r="Z5" t="s">
        <v>1198</v>
      </c>
      <c r="AA5">
        <v>0.96</v>
      </c>
      <c r="AB5" s="11" t="s">
        <v>1199</v>
      </c>
    </row>
    <row r="6" spans="2:73" ht="18" customHeight="1">
      <c r="B6" s="17"/>
      <c r="C6" s="8"/>
      <c r="D6" s="8"/>
      <c r="E6" s="95"/>
      <c r="F6" s="12"/>
      <c r="G6" s="15"/>
      <c r="J6" s="16"/>
      <c r="R6" s="11"/>
      <c r="S6" s="11"/>
      <c r="U6" s="11"/>
      <c r="V6" s="11"/>
      <c r="X6" s="11"/>
      <c r="Z6" t="s">
        <v>1200</v>
      </c>
      <c r="AA6" s="199">
        <v>45680</v>
      </c>
    </row>
    <row r="7" spans="2:73" ht="18" customHeight="1">
      <c r="B7" s="17"/>
      <c r="C7" s="8"/>
      <c r="D7" s="8"/>
      <c r="E7" s="95"/>
      <c r="F7" s="12"/>
      <c r="G7" s="85" t="s">
        <v>1129</v>
      </c>
      <c r="H7" s="240">
        <f>IF(Bolts!P4=TRUE,SUM(Bolts!E7:E21)+SUM(Bolts!E30:E31), 0)+SUM(Bolts!K7:K21)+SUM(Bolts!K30:K31)</f>
        <v>0</v>
      </c>
      <c r="I7" s="241"/>
      <c r="J7" s="18"/>
      <c r="R7" s="11"/>
      <c r="S7" s="11"/>
      <c r="U7" s="11"/>
      <c r="V7" s="11"/>
      <c r="X7" s="11"/>
    </row>
    <row r="8" spans="2:73" ht="26" customHeight="1">
      <c r="C8" s="14"/>
      <c r="D8" s="14"/>
      <c r="E8" s="96"/>
      <c r="G8" s="13"/>
      <c r="J8" s="18"/>
      <c r="R8" s="11"/>
      <c r="S8" s="11"/>
      <c r="U8" s="11"/>
      <c r="V8" s="11"/>
      <c r="X8" s="11"/>
    </row>
    <row r="9" spans="2:73" ht="21">
      <c r="B9" s="19"/>
      <c r="G9" s="87" t="s">
        <v>612</v>
      </c>
      <c r="H9" s="237">
        <f>SUM(I14:I358)+SUM('Order Form_Wood Volumes_EU'!L6:L45)+SUM('Order Form_Macros_EU'!L4:L35)+Bolts!F22+Bolts!F32+Bolts!M22+Bolts!M32</f>
        <v>0</v>
      </c>
      <c r="I9" s="238"/>
      <c r="J9" s="20"/>
      <c r="R9" s="21"/>
      <c r="S9" s="21"/>
      <c r="U9" s="21"/>
      <c r="V9" s="21"/>
      <c r="X9" s="21"/>
    </row>
    <row r="10" spans="2:73">
      <c r="C10" s="8"/>
      <c r="D10" s="8"/>
      <c r="E10" s="94"/>
      <c r="F10" s="9"/>
      <c r="G10" s="9"/>
      <c r="H10" s="10"/>
      <c r="I10" s="10"/>
      <c r="J10" s="10"/>
      <c r="K10" s="10"/>
      <c r="L10" s="11"/>
      <c r="M10" s="11"/>
      <c r="N10" s="11"/>
      <c r="O10" s="11"/>
      <c r="P10" s="11"/>
      <c r="Q10" s="11"/>
      <c r="R10" s="11"/>
      <c r="S10" s="11"/>
      <c r="T10" s="11"/>
      <c r="U10" s="11"/>
      <c r="V10" s="11"/>
      <c r="W10" s="11"/>
      <c r="X10" s="11"/>
    </row>
    <row r="11" spans="2:73">
      <c r="D11" s="8"/>
      <c r="E11" s="94"/>
      <c r="F11" s="9"/>
      <c r="G11" s="9"/>
      <c r="H11" s="10"/>
      <c r="I11" s="10"/>
      <c r="J11" s="10"/>
      <c r="K11" s="10"/>
      <c r="L11" s="11"/>
      <c r="M11" s="11"/>
      <c r="N11" s="11"/>
      <c r="O11" s="11"/>
      <c r="P11" s="11"/>
      <c r="Q11" s="11"/>
      <c r="R11" s="11"/>
      <c r="S11" s="11"/>
      <c r="T11" s="11"/>
      <c r="U11" s="11"/>
      <c r="V11" s="11"/>
      <c r="W11" s="11"/>
      <c r="X11" s="11"/>
    </row>
    <row r="12" spans="2:73">
      <c r="C12" s="8"/>
      <c r="D12" s="8"/>
      <c r="E12" s="94"/>
      <c r="F12" s="9"/>
      <c r="G12" s="9"/>
      <c r="H12" s="10"/>
      <c r="I12" s="10"/>
      <c r="J12" s="10"/>
      <c r="K12" s="10"/>
      <c r="L12" s="11"/>
      <c r="M12" s="11"/>
      <c r="N12" s="11"/>
      <c r="O12" s="11"/>
      <c r="P12" s="11"/>
      <c r="Q12" s="11"/>
      <c r="R12" s="11"/>
      <c r="S12" s="11"/>
      <c r="T12" s="11"/>
      <c r="U12" s="11"/>
      <c r="V12" s="11"/>
      <c r="W12" s="11"/>
      <c r="X12" s="11"/>
      <c r="BA12" t="s">
        <v>1087</v>
      </c>
    </row>
    <row r="13" spans="2:73" s="88" customFormat="1" ht="43" customHeight="1">
      <c r="B13" s="89" t="s">
        <v>635</v>
      </c>
      <c r="C13" s="90" t="s">
        <v>634</v>
      </c>
      <c r="D13" s="90" t="s">
        <v>2</v>
      </c>
      <c r="E13" s="98" t="s">
        <v>1203</v>
      </c>
      <c r="F13" s="90" t="s">
        <v>1202</v>
      </c>
      <c r="G13" s="91"/>
      <c r="H13" s="90" t="s">
        <v>633</v>
      </c>
      <c r="I13" s="90" t="s">
        <v>632</v>
      </c>
      <c r="J13" s="91"/>
      <c r="K13" s="90" t="s">
        <v>630</v>
      </c>
      <c r="L13" s="90" t="s">
        <v>631</v>
      </c>
      <c r="N13" s="90" t="s">
        <v>630</v>
      </c>
      <c r="O13" s="90" t="s">
        <v>631</v>
      </c>
      <c r="Q13" s="90" t="s">
        <v>630</v>
      </c>
      <c r="R13" s="90" t="s">
        <v>631</v>
      </c>
      <c r="T13" s="90" t="s">
        <v>630</v>
      </c>
      <c r="U13" s="90" t="s">
        <v>631</v>
      </c>
      <c r="W13" s="92" t="s">
        <v>630</v>
      </c>
      <c r="X13" s="92" t="s">
        <v>631</v>
      </c>
      <c r="Z13" s="88" t="s">
        <v>1121</v>
      </c>
      <c r="AA13" s="88" t="s">
        <v>696</v>
      </c>
      <c r="AB13" s="91" t="s">
        <v>0</v>
      </c>
      <c r="AC13" s="93" t="s">
        <v>695</v>
      </c>
      <c r="AD13" s="91" t="s">
        <v>550</v>
      </c>
      <c r="AE13" s="91"/>
      <c r="AF13" s="91" t="s">
        <v>598</v>
      </c>
      <c r="AG13" s="91"/>
      <c r="AH13" s="91" t="s">
        <v>1068</v>
      </c>
      <c r="AI13" s="88" t="s">
        <v>1069</v>
      </c>
      <c r="AJ13" s="88" t="s">
        <v>1070</v>
      </c>
      <c r="AK13" s="88" t="s">
        <v>1071</v>
      </c>
      <c r="AL13" s="88" t="s">
        <v>1072</v>
      </c>
      <c r="AM13" s="88" t="s">
        <v>1073</v>
      </c>
      <c r="AN13" s="88" t="s">
        <v>1074</v>
      </c>
      <c r="AO13" s="88" t="s">
        <v>1075</v>
      </c>
      <c r="AP13" s="88" t="s">
        <v>1076</v>
      </c>
      <c r="AQ13" s="88" t="s">
        <v>1077</v>
      </c>
      <c r="AR13" s="88" t="s">
        <v>1078</v>
      </c>
      <c r="AS13" s="88" t="s">
        <v>1079</v>
      </c>
      <c r="AT13" s="88" t="s">
        <v>1080</v>
      </c>
      <c r="AU13" s="88" t="s">
        <v>1081</v>
      </c>
      <c r="AV13" s="88" t="s">
        <v>1082</v>
      </c>
      <c r="AW13" s="88" t="s">
        <v>1083</v>
      </c>
      <c r="AX13" s="88" t="s">
        <v>1084</v>
      </c>
      <c r="AY13" s="88" t="s">
        <v>1085</v>
      </c>
      <c r="AZ13" s="88" t="s">
        <v>1086</v>
      </c>
      <c r="BA13" s="138" t="s">
        <v>1068</v>
      </c>
      <c r="BB13" s="139" t="s">
        <v>1069</v>
      </c>
      <c r="BC13" s="139" t="s">
        <v>1070</v>
      </c>
      <c r="BD13" s="139" t="s">
        <v>1071</v>
      </c>
      <c r="BE13" s="139" t="s">
        <v>1072</v>
      </c>
      <c r="BF13" s="139" t="s">
        <v>1073</v>
      </c>
      <c r="BG13" s="139" t="s">
        <v>1074</v>
      </c>
      <c r="BH13" s="139" t="s">
        <v>1075</v>
      </c>
      <c r="BI13" s="139" t="s">
        <v>1076</v>
      </c>
      <c r="BJ13" s="139" t="s">
        <v>1077</v>
      </c>
      <c r="BK13" s="139" t="s">
        <v>1078</v>
      </c>
      <c r="BL13" s="139" t="s">
        <v>1079</v>
      </c>
      <c r="BM13" s="139" t="s">
        <v>1080</v>
      </c>
      <c r="BN13" s="139" t="s">
        <v>1081</v>
      </c>
      <c r="BO13" s="139" t="s">
        <v>1082</v>
      </c>
      <c r="BP13" s="139" t="s">
        <v>1083</v>
      </c>
      <c r="BQ13" s="139" t="s">
        <v>1084</v>
      </c>
      <c r="BR13" s="139" t="s">
        <v>1085</v>
      </c>
      <c r="BS13" s="139" t="s">
        <v>1086</v>
      </c>
      <c r="BU13" s="90" t="s">
        <v>1201</v>
      </c>
    </row>
    <row r="14" spans="2:73">
      <c r="B14" s="24"/>
      <c r="C14" s="25" t="s">
        <v>501</v>
      </c>
      <c r="D14" s="26">
        <v>132</v>
      </c>
      <c r="E14" s="130">
        <f>SUM(E15:E41)</f>
        <v>100.6972</v>
      </c>
      <c r="F14" s="217">
        <f>BU14*$AA$5</f>
        <v>4600.5119999999997</v>
      </c>
      <c r="G14" s="11"/>
      <c r="H14" s="28">
        <f>SUM(K14,N14,Q14,T14,W14)</f>
        <v>0</v>
      </c>
      <c r="I14" s="253">
        <f t="shared" ref="I14:I41" si="0">F14*H14</f>
        <v>0</v>
      </c>
      <c r="J14" s="11"/>
      <c r="K14" s="1">
        <v>0</v>
      </c>
      <c r="L14" s="2"/>
      <c r="N14" s="2">
        <v>0</v>
      </c>
      <c r="O14" s="2"/>
      <c r="Q14" s="2">
        <v>0</v>
      </c>
      <c r="R14" s="2"/>
      <c r="T14" s="2">
        <v>0</v>
      </c>
      <c r="U14" s="2"/>
      <c r="W14" s="2">
        <v>0</v>
      </c>
      <c r="X14" s="2"/>
      <c r="Z14" s="176">
        <f t="shared" ref="Z14:Z41" si="1">H14*F14</f>
        <v>0</v>
      </c>
      <c r="AA14">
        <f>27*H14</f>
        <v>0</v>
      </c>
      <c r="AB14" s="11">
        <f t="shared" ref="AB14:AB41" si="2">H14*D14</f>
        <v>0</v>
      </c>
      <c r="AC14" s="58">
        <f t="shared" ref="AC14:AC41" si="3">H14*E14</f>
        <v>0</v>
      </c>
      <c r="AD14" s="11" t="s">
        <v>551</v>
      </c>
      <c r="AF14" s="11" t="s">
        <v>597</v>
      </c>
      <c r="BU14" s="27">
        <v>4792.2</v>
      </c>
    </row>
    <row r="15" spans="2:73">
      <c r="B15" s="31" t="s">
        <v>232</v>
      </c>
      <c r="C15" s="32" t="s">
        <v>175</v>
      </c>
      <c r="D15" s="26">
        <v>15</v>
      </c>
      <c r="E15" s="200">
        <v>1.0895999999999999</v>
      </c>
      <c r="F15" s="217">
        <f t="shared" ref="F15:F78" si="4">BU15*$AA$5</f>
        <v>120.96</v>
      </c>
      <c r="G15" s="177"/>
      <c r="H15" s="28">
        <f t="shared" ref="H15:H41" si="5">SUM(K15,N15,Q15,T15,W15)</f>
        <v>0</v>
      </c>
      <c r="I15" s="253">
        <f t="shared" si="0"/>
        <v>0</v>
      </c>
      <c r="J15" s="11"/>
      <c r="K15" s="1">
        <v>0</v>
      </c>
      <c r="L15" s="2"/>
      <c r="N15" s="2">
        <v>0</v>
      </c>
      <c r="O15" s="2"/>
      <c r="Q15" s="2">
        <v>0</v>
      </c>
      <c r="R15" s="2"/>
      <c r="T15" s="2">
        <v>0</v>
      </c>
      <c r="U15" s="2"/>
      <c r="W15" s="2">
        <v>0</v>
      </c>
      <c r="X15" s="2"/>
      <c r="Z15" s="176">
        <f t="shared" si="1"/>
        <v>0</v>
      </c>
      <c r="AA15" s="59">
        <f>H15</f>
        <v>0</v>
      </c>
      <c r="AB15" s="11">
        <f t="shared" si="2"/>
        <v>0</v>
      </c>
      <c r="AC15" s="58">
        <f t="shared" si="3"/>
        <v>0</v>
      </c>
      <c r="AD15" s="11" t="s">
        <v>552</v>
      </c>
      <c r="AF15" s="11" t="s">
        <v>599</v>
      </c>
      <c r="AH15" s="11">
        <v>0</v>
      </c>
      <c r="AI15">
        <v>0</v>
      </c>
      <c r="AJ15">
        <v>0</v>
      </c>
      <c r="AK15">
        <v>0</v>
      </c>
      <c r="AL15">
        <v>0</v>
      </c>
      <c r="AM15">
        <v>0</v>
      </c>
      <c r="AN15">
        <v>0</v>
      </c>
      <c r="AO15">
        <v>0</v>
      </c>
      <c r="AP15">
        <v>0</v>
      </c>
      <c r="AQ15">
        <v>0</v>
      </c>
      <c r="AR15">
        <v>0</v>
      </c>
      <c r="AS15">
        <v>0</v>
      </c>
      <c r="AT15">
        <v>0</v>
      </c>
      <c r="AU15">
        <v>0</v>
      </c>
      <c r="AV15">
        <v>0</v>
      </c>
      <c r="AW15">
        <v>0</v>
      </c>
      <c r="AX15">
        <v>0</v>
      </c>
      <c r="AY15">
        <v>30</v>
      </c>
      <c r="AZ15">
        <v>0</v>
      </c>
      <c r="BA15">
        <f>AH15*H15</f>
        <v>0</v>
      </c>
      <c r="BB15">
        <f t="shared" ref="BB15:BS15" si="6">AI15*$H$15</f>
        <v>0</v>
      </c>
      <c r="BC15">
        <f t="shared" si="6"/>
        <v>0</v>
      </c>
      <c r="BD15">
        <f t="shared" si="6"/>
        <v>0</v>
      </c>
      <c r="BE15">
        <f t="shared" si="6"/>
        <v>0</v>
      </c>
      <c r="BF15">
        <f t="shared" si="6"/>
        <v>0</v>
      </c>
      <c r="BG15">
        <f t="shared" si="6"/>
        <v>0</v>
      </c>
      <c r="BH15">
        <f t="shared" si="6"/>
        <v>0</v>
      </c>
      <c r="BI15">
        <f t="shared" si="6"/>
        <v>0</v>
      </c>
      <c r="BJ15">
        <f t="shared" si="6"/>
        <v>0</v>
      </c>
      <c r="BK15">
        <f t="shared" si="6"/>
        <v>0</v>
      </c>
      <c r="BL15">
        <f t="shared" si="6"/>
        <v>0</v>
      </c>
      <c r="BM15">
        <f t="shared" si="6"/>
        <v>0</v>
      </c>
      <c r="BN15">
        <f t="shared" si="6"/>
        <v>0</v>
      </c>
      <c r="BO15">
        <f t="shared" si="6"/>
        <v>0</v>
      </c>
      <c r="BP15">
        <f t="shared" si="6"/>
        <v>0</v>
      </c>
      <c r="BQ15">
        <f t="shared" si="6"/>
        <v>0</v>
      </c>
      <c r="BR15">
        <f t="shared" si="6"/>
        <v>0</v>
      </c>
      <c r="BS15">
        <f t="shared" si="6"/>
        <v>0</v>
      </c>
      <c r="BU15" s="27">
        <v>126</v>
      </c>
    </row>
    <row r="16" spans="2:73">
      <c r="B16" s="31" t="s">
        <v>4</v>
      </c>
      <c r="C16" s="32" t="s">
        <v>231</v>
      </c>
      <c r="D16" s="26">
        <v>10</v>
      </c>
      <c r="E16" s="200">
        <v>0.72640000000000005</v>
      </c>
      <c r="F16" s="217">
        <f t="shared" si="4"/>
        <v>86.399999999999991</v>
      </c>
      <c r="G16" s="177"/>
      <c r="H16" s="28">
        <f t="shared" si="5"/>
        <v>0</v>
      </c>
      <c r="I16" s="253">
        <f t="shared" si="0"/>
        <v>0</v>
      </c>
      <c r="J16" s="11"/>
      <c r="K16" s="1">
        <v>0</v>
      </c>
      <c r="L16" s="2"/>
      <c r="N16" s="2">
        <v>0</v>
      </c>
      <c r="O16" s="2"/>
      <c r="Q16" s="2">
        <v>0</v>
      </c>
      <c r="R16" s="2"/>
      <c r="T16" s="2">
        <v>0</v>
      </c>
      <c r="U16" s="2"/>
      <c r="W16" s="2">
        <v>0</v>
      </c>
      <c r="X16" s="2"/>
      <c r="Z16" s="176">
        <f t="shared" si="1"/>
        <v>0</v>
      </c>
      <c r="AA16" s="59">
        <f t="shared" ref="AA16:AA41" si="7">H16</f>
        <v>0</v>
      </c>
      <c r="AB16" s="11">
        <f t="shared" si="2"/>
        <v>0</v>
      </c>
      <c r="AC16" s="58">
        <f t="shared" si="3"/>
        <v>0</v>
      </c>
      <c r="AD16" s="11" t="s">
        <v>553</v>
      </c>
      <c r="AF16" s="11" t="s">
        <v>600</v>
      </c>
      <c r="AH16" s="11">
        <v>10</v>
      </c>
      <c r="AI16">
        <v>0</v>
      </c>
      <c r="AJ16">
        <v>0</v>
      </c>
      <c r="AK16">
        <v>0</v>
      </c>
      <c r="AL16">
        <v>0</v>
      </c>
      <c r="AM16">
        <v>0</v>
      </c>
      <c r="AN16">
        <v>0</v>
      </c>
      <c r="AO16">
        <v>0</v>
      </c>
      <c r="AP16">
        <v>0</v>
      </c>
      <c r="AQ16">
        <v>0</v>
      </c>
      <c r="AR16">
        <v>0</v>
      </c>
      <c r="AS16">
        <v>0</v>
      </c>
      <c r="AT16">
        <v>0</v>
      </c>
      <c r="AU16">
        <v>0</v>
      </c>
      <c r="AV16">
        <v>0</v>
      </c>
      <c r="AW16">
        <v>0</v>
      </c>
      <c r="AX16">
        <v>0</v>
      </c>
      <c r="AY16">
        <v>0</v>
      </c>
      <c r="AZ16">
        <v>0</v>
      </c>
      <c r="BA16">
        <f>AH16*$H$16</f>
        <v>0</v>
      </c>
      <c r="BB16">
        <f t="shared" ref="BB16:BS16" si="8">AI16*$H$16</f>
        <v>0</v>
      </c>
      <c r="BC16">
        <f t="shared" si="8"/>
        <v>0</v>
      </c>
      <c r="BD16">
        <f t="shared" si="8"/>
        <v>0</v>
      </c>
      <c r="BE16">
        <f t="shared" si="8"/>
        <v>0</v>
      </c>
      <c r="BF16">
        <f t="shared" si="8"/>
        <v>0</v>
      </c>
      <c r="BG16">
        <f t="shared" si="8"/>
        <v>0</v>
      </c>
      <c r="BH16">
        <f t="shared" si="8"/>
        <v>0</v>
      </c>
      <c r="BI16">
        <f t="shared" si="8"/>
        <v>0</v>
      </c>
      <c r="BJ16">
        <f t="shared" si="8"/>
        <v>0</v>
      </c>
      <c r="BK16">
        <f t="shared" si="8"/>
        <v>0</v>
      </c>
      <c r="BL16">
        <f t="shared" si="8"/>
        <v>0</v>
      </c>
      <c r="BM16">
        <f t="shared" si="8"/>
        <v>0</v>
      </c>
      <c r="BN16">
        <f t="shared" si="8"/>
        <v>0</v>
      </c>
      <c r="BO16">
        <f t="shared" si="8"/>
        <v>0</v>
      </c>
      <c r="BP16">
        <f t="shared" si="8"/>
        <v>0</v>
      </c>
      <c r="BQ16">
        <f t="shared" si="8"/>
        <v>0</v>
      </c>
      <c r="BR16">
        <f t="shared" si="8"/>
        <v>0</v>
      </c>
      <c r="BS16">
        <f t="shared" si="8"/>
        <v>0</v>
      </c>
      <c r="BU16" s="27">
        <v>90</v>
      </c>
    </row>
    <row r="17" spans="2:73">
      <c r="B17" s="31" t="s">
        <v>3</v>
      </c>
      <c r="C17" s="32" t="s">
        <v>176</v>
      </c>
      <c r="D17" s="26">
        <v>15</v>
      </c>
      <c r="E17" s="200">
        <v>1.9068000000000001</v>
      </c>
      <c r="F17" s="217">
        <f t="shared" si="4"/>
        <v>142.07999999999998</v>
      </c>
      <c r="G17" s="177"/>
      <c r="H17" s="28">
        <f t="shared" si="5"/>
        <v>0</v>
      </c>
      <c r="I17" s="253">
        <f t="shared" si="0"/>
        <v>0</v>
      </c>
      <c r="J17" s="11"/>
      <c r="K17" s="1">
        <v>0</v>
      </c>
      <c r="L17" s="2"/>
      <c r="M17" s="11"/>
      <c r="N17" s="2">
        <v>0</v>
      </c>
      <c r="O17" s="2"/>
      <c r="P17" s="11"/>
      <c r="Q17" s="2">
        <v>0</v>
      </c>
      <c r="R17" s="2"/>
      <c r="S17" s="11"/>
      <c r="T17" s="2">
        <v>0</v>
      </c>
      <c r="U17" s="2"/>
      <c r="V17" s="11"/>
      <c r="W17" s="2">
        <v>0</v>
      </c>
      <c r="X17" s="2"/>
      <c r="Z17" s="176">
        <f t="shared" si="1"/>
        <v>0</v>
      </c>
      <c r="AA17" s="59">
        <f t="shared" si="7"/>
        <v>0</v>
      </c>
      <c r="AB17" s="11">
        <f t="shared" si="2"/>
        <v>0</v>
      </c>
      <c r="AC17" s="58">
        <f t="shared" si="3"/>
        <v>0</v>
      </c>
      <c r="AD17" s="11" t="s">
        <v>554</v>
      </c>
      <c r="AF17" s="11" t="s">
        <v>601</v>
      </c>
      <c r="AH17" s="11">
        <v>0</v>
      </c>
      <c r="AI17">
        <v>15</v>
      </c>
      <c r="AJ17">
        <v>0</v>
      </c>
      <c r="AK17">
        <v>0</v>
      </c>
      <c r="AL17">
        <v>0</v>
      </c>
      <c r="AM17">
        <v>0</v>
      </c>
      <c r="AN17">
        <v>0</v>
      </c>
      <c r="AO17">
        <v>0</v>
      </c>
      <c r="AP17">
        <v>0</v>
      </c>
      <c r="AQ17">
        <v>0</v>
      </c>
      <c r="AR17">
        <v>0</v>
      </c>
      <c r="AS17">
        <v>0</v>
      </c>
      <c r="AT17">
        <v>0</v>
      </c>
      <c r="AU17">
        <v>0</v>
      </c>
      <c r="AV17">
        <v>0</v>
      </c>
      <c r="AW17">
        <v>0</v>
      </c>
      <c r="AX17">
        <v>0</v>
      </c>
      <c r="AY17">
        <v>0</v>
      </c>
      <c r="AZ17">
        <v>0</v>
      </c>
      <c r="BA17">
        <f>AH17*$H$17</f>
        <v>0</v>
      </c>
      <c r="BB17">
        <f t="shared" ref="BB17:BS17" si="9">AI17*$H$17</f>
        <v>0</v>
      </c>
      <c r="BC17">
        <f t="shared" si="9"/>
        <v>0</v>
      </c>
      <c r="BD17">
        <f t="shared" si="9"/>
        <v>0</v>
      </c>
      <c r="BE17">
        <f t="shared" si="9"/>
        <v>0</v>
      </c>
      <c r="BF17">
        <f t="shared" si="9"/>
        <v>0</v>
      </c>
      <c r="BG17">
        <f t="shared" si="9"/>
        <v>0</v>
      </c>
      <c r="BH17">
        <f t="shared" si="9"/>
        <v>0</v>
      </c>
      <c r="BI17">
        <f t="shared" si="9"/>
        <v>0</v>
      </c>
      <c r="BJ17">
        <f t="shared" si="9"/>
        <v>0</v>
      </c>
      <c r="BK17">
        <f t="shared" si="9"/>
        <v>0</v>
      </c>
      <c r="BL17">
        <f t="shared" si="9"/>
        <v>0</v>
      </c>
      <c r="BM17">
        <f t="shared" si="9"/>
        <v>0</v>
      </c>
      <c r="BN17">
        <f t="shared" si="9"/>
        <v>0</v>
      </c>
      <c r="BO17">
        <f t="shared" si="9"/>
        <v>0</v>
      </c>
      <c r="BP17">
        <f t="shared" si="9"/>
        <v>0</v>
      </c>
      <c r="BQ17">
        <f t="shared" si="9"/>
        <v>0</v>
      </c>
      <c r="BR17">
        <f t="shared" si="9"/>
        <v>0</v>
      </c>
      <c r="BS17">
        <f t="shared" si="9"/>
        <v>0</v>
      </c>
      <c r="BU17" s="27">
        <v>148</v>
      </c>
    </row>
    <row r="18" spans="2:73">
      <c r="B18" s="31" t="s">
        <v>233</v>
      </c>
      <c r="C18" s="32" t="s">
        <v>234</v>
      </c>
      <c r="D18" s="26">
        <v>10</v>
      </c>
      <c r="E18" s="200">
        <v>1.9068000000000001</v>
      </c>
      <c r="F18" s="217">
        <f t="shared" si="4"/>
        <v>142.07999999999998</v>
      </c>
      <c r="G18" s="177"/>
      <c r="H18" s="28">
        <f t="shared" si="5"/>
        <v>0</v>
      </c>
      <c r="I18" s="253">
        <f t="shared" si="0"/>
        <v>0</v>
      </c>
      <c r="K18" s="1">
        <v>0</v>
      </c>
      <c r="L18" s="2"/>
      <c r="M18" s="11"/>
      <c r="N18" s="2">
        <v>0</v>
      </c>
      <c r="O18" s="2"/>
      <c r="P18" s="11"/>
      <c r="Q18" s="2">
        <v>0</v>
      </c>
      <c r="R18" s="2"/>
      <c r="S18" s="11"/>
      <c r="T18" s="2">
        <v>0</v>
      </c>
      <c r="U18" s="2"/>
      <c r="V18" s="11"/>
      <c r="W18" s="2">
        <v>0</v>
      </c>
      <c r="X18" s="2"/>
      <c r="Z18" s="176">
        <f t="shared" si="1"/>
        <v>0</v>
      </c>
      <c r="AA18" s="59">
        <f t="shared" si="7"/>
        <v>0</v>
      </c>
      <c r="AB18" s="11">
        <f t="shared" si="2"/>
        <v>0</v>
      </c>
      <c r="AC18" s="58">
        <f t="shared" si="3"/>
        <v>0</v>
      </c>
      <c r="AD18" s="11" t="s">
        <v>555</v>
      </c>
      <c r="AF18" s="11" t="s">
        <v>602</v>
      </c>
      <c r="AH18" s="11">
        <v>5</v>
      </c>
      <c r="AI18">
        <v>5</v>
      </c>
      <c r="AJ18">
        <v>0</v>
      </c>
      <c r="AK18">
        <v>0</v>
      </c>
      <c r="AL18">
        <v>0</v>
      </c>
      <c r="AM18">
        <v>0</v>
      </c>
      <c r="AN18">
        <v>0</v>
      </c>
      <c r="AO18">
        <v>0</v>
      </c>
      <c r="AP18">
        <v>0</v>
      </c>
      <c r="AQ18">
        <v>0</v>
      </c>
      <c r="AR18">
        <v>0</v>
      </c>
      <c r="AS18">
        <v>0</v>
      </c>
      <c r="AT18">
        <v>0</v>
      </c>
      <c r="AU18">
        <v>0</v>
      </c>
      <c r="AV18">
        <v>0</v>
      </c>
      <c r="AW18">
        <v>0</v>
      </c>
      <c r="AX18">
        <v>0</v>
      </c>
      <c r="AY18">
        <v>0</v>
      </c>
      <c r="AZ18">
        <v>0</v>
      </c>
      <c r="BA18">
        <f>AH18*$H$18</f>
        <v>0</v>
      </c>
      <c r="BB18">
        <f t="shared" ref="BB18:BS18" si="10">AI18*$H$18</f>
        <v>0</v>
      </c>
      <c r="BC18">
        <f t="shared" si="10"/>
        <v>0</v>
      </c>
      <c r="BD18">
        <f t="shared" si="10"/>
        <v>0</v>
      </c>
      <c r="BE18">
        <f t="shared" si="10"/>
        <v>0</v>
      </c>
      <c r="BF18">
        <f t="shared" si="10"/>
        <v>0</v>
      </c>
      <c r="BG18">
        <f t="shared" si="10"/>
        <v>0</v>
      </c>
      <c r="BH18">
        <f t="shared" si="10"/>
        <v>0</v>
      </c>
      <c r="BI18">
        <f t="shared" si="10"/>
        <v>0</v>
      </c>
      <c r="BJ18">
        <f t="shared" si="10"/>
        <v>0</v>
      </c>
      <c r="BK18">
        <f t="shared" si="10"/>
        <v>0</v>
      </c>
      <c r="BL18">
        <f t="shared" si="10"/>
        <v>0</v>
      </c>
      <c r="BM18">
        <f t="shared" si="10"/>
        <v>0</v>
      </c>
      <c r="BN18">
        <f t="shared" si="10"/>
        <v>0</v>
      </c>
      <c r="BO18">
        <f t="shared" si="10"/>
        <v>0</v>
      </c>
      <c r="BP18">
        <f t="shared" si="10"/>
        <v>0</v>
      </c>
      <c r="BQ18">
        <f t="shared" si="10"/>
        <v>0</v>
      </c>
      <c r="BR18">
        <f t="shared" si="10"/>
        <v>0</v>
      </c>
      <c r="BS18">
        <f t="shared" si="10"/>
        <v>0</v>
      </c>
      <c r="BU18" s="27">
        <v>148</v>
      </c>
    </row>
    <row r="19" spans="2:73">
      <c r="B19" s="31" t="s">
        <v>235</v>
      </c>
      <c r="C19" s="32" t="s">
        <v>236</v>
      </c>
      <c r="D19" s="26">
        <v>10</v>
      </c>
      <c r="E19" s="200">
        <v>4.6307999999999998</v>
      </c>
      <c r="F19" s="217">
        <f t="shared" si="4"/>
        <v>236.16</v>
      </c>
      <c r="G19" s="177"/>
      <c r="H19" s="28">
        <f t="shared" si="5"/>
        <v>0</v>
      </c>
      <c r="I19" s="253">
        <f t="shared" si="0"/>
        <v>0</v>
      </c>
      <c r="J19" s="11"/>
      <c r="K19" s="1">
        <v>0</v>
      </c>
      <c r="L19" s="2"/>
      <c r="M19" s="11"/>
      <c r="N19" s="2">
        <v>0</v>
      </c>
      <c r="O19" s="2"/>
      <c r="P19" s="11"/>
      <c r="Q19" s="2">
        <v>0</v>
      </c>
      <c r="R19" s="2"/>
      <c r="S19" s="11"/>
      <c r="T19" s="2">
        <v>0</v>
      </c>
      <c r="U19" s="2"/>
      <c r="V19" s="11"/>
      <c r="W19" s="2">
        <v>0</v>
      </c>
      <c r="X19" s="2"/>
      <c r="Z19" s="176">
        <f t="shared" si="1"/>
        <v>0</v>
      </c>
      <c r="AA19" s="59">
        <f t="shared" si="7"/>
        <v>0</v>
      </c>
      <c r="AB19" s="11">
        <f t="shared" si="2"/>
        <v>0</v>
      </c>
      <c r="AC19" s="58">
        <f t="shared" si="3"/>
        <v>0</v>
      </c>
      <c r="AD19" s="11" t="s">
        <v>556</v>
      </c>
      <c r="AF19" s="11" t="s">
        <v>603</v>
      </c>
      <c r="AH19" s="11">
        <v>0</v>
      </c>
      <c r="AI19">
        <v>0</v>
      </c>
      <c r="AJ19">
        <v>2</v>
      </c>
      <c r="AK19">
        <v>8</v>
      </c>
      <c r="AL19">
        <v>0</v>
      </c>
      <c r="AM19">
        <v>0</v>
      </c>
      <c r="AN19">
        <v>0</v>
      </c>
      <c r="AO19">
        <v>0</v>
      </c>
      <c r="AP19">
        <v>0</v>
      </c>
      <c r="AQ19">
        <v>0</v>
      </c>
      <c r="AR19">
        <v>0</v>
      </c>
      <c r="AS19">
        <v>0</v>
      </c>
      <c r="AT19">
        <v>0</v>
      </c>
      <c r="AU19">
        <v>0</v>
      </c>
      <c r="AV19">
        <v>0</v>
      </c>
      <c r="AW19">
        <v>0</v>
      </c>
      <c r="AX19">
        <v>0</v>
      </c>
      <c r="AY19">
        <v>0</v>
      </c>
      <c r="AZ19">
        <v>0</v>
      </c>
      <c r="BA19">
        <f>AH19*$H$19</f>
        <v>0</v>
      </c>
      <c r="BB19">
        <f t="shared" ref="BB19:BS19" si="11">AI19*$H$19</f>
        <v>0</v>
      </c>
      <c r="BC19">
        <f t="shared" si="11"/>
        <v>0</v>
      </c>
      <c r="BD19">
        <f t="shared" si="11"/>
        <v>0</v>
      </c>
      <c r="BE19">
        <f t="shared" si="11"/>
        <v>0</v>
      </c>
      <c r="BF19">
        <f t="shared" si="11"/>
        <v>0</v>
      </c>
      <c r="BG19">
        <f t="shared" si="11"/>
        <v>0</v>
      </c>
      <c r="BH19">
        <f t="shared" si="11"/>
        <v>0</v>
      </c>
      <c r="BI19">
        <f t="shared" si="11"/>
        <v>0</v>
      </c>
      <c r="BJ19">
        <f t="shared" si="11"/>
        <v>0</v>
      </c>
      <c r="BK19">
        <f t="shared" si="11"/>
        <v>0</v>
      </c>
      <c r="BL19">
        <f t="shared" si="11"/>
        <v>0</v>
      </c>
      <c r="BM19">
        <f t="shared" si="11"/>
        <v>0</v>
      </c>
      <c r="BN19">
        <f t="shared" si="11"/>
        <v>0</v>
      </c>
      <c r="BO19">
        <f t="shared" si="11"/>
        <v>0</v>
      </c>
      <c r="BP19">
        <f t="shared" si="11"/>
        <v>0</v>
      </c>
      <c r="BQ19">
        <f t="shared" si="11"/>
        <v>0</v>
      </c>
      <c r="BR19">
        <f t="shared" si="11"/>
        <v>0</v>
      </c>
      <c r="BS19">
        <f t="shared" si="11"/>
        <v>0</v>
      </c>
      <c r="BU19" s="27">
        <v>246</v>
      </c>
    </row>
    <row r="20" spans="2:73">
      <c r="B20" s="31" t="s">
        <v>5</v>
      </c>
      <c r="C20" s="32" t="s">
        <v>177</v>
      </c>
      <c r="D20" s="26">
        <v>10</v>
      </c>
      <c r="E20" s="200">
        <v>4.2676000000000007</v>
      </c>
      <c r="F20" s="217">
        <f t="shared" si="4"/>
        <v>190.07999999999998</v>
      </c>
      <c r="G20" s="177"/>
      <c r="H20" s="28">
        <f t="shared" si="5"/>
        <v>0</v>
      </c>
      <c r="I20" s="253">
        <f t="shared" si="0"/>
        <v>0</v>
      </c>
      <c r="J20" s="11"/>
      <c r="K20" s="1">
        <v>0</v>
      </c>
      <c r="L20" s="2"/>
      <c r="M20" s="11"/>
      <c r="N20" s="2">
        <v>0</v>
      </c>
      <c r="O20" s="2"/>
      <c r="P20" s="11"/>
      <c r="Q20" s="2">
        <v>0</v>
      </c>
      <c r="R20" s="2"/>
      <c r="S20" s="11"/>
      <c r="T20" s="2">
        <v>0</v>
      </c>
      <c r="U20" s="2"/>
      <c r="V20" s="11"/>
      <c r="W20" s="2">
        <v>0</v>
      </c>
      <c r="X20" s="2"/>
      <c r="Z20" s="176">
        <f t="shared" si="1"/>
        <v>0</v>
      </c>
      <c r="AA20" s="59">
        <f t="shared" si="7"/>
        <v>0</v>
      </c>
      <c r="AB20" s="11">
        <f t="shared" si="2"/>
        <v>0</v>
      </c>
      <c r="AC20" s="58">
        <f t="shared" si="3"/>
        <v>0</v>
      </c>
      <c r="AD20" s="11" t="s">
        <v>557</v>
      </c>
      <c r="AF20" s="11" t="s">
        <v>604</v>
      </c>
      <c r="AH20" s="11">
        <v>0</v>
      </c>
      <c r="AI20">
        <v>2</v>
      </c>
      <c r="AJ20">
        <v>7</v>
      </c>
      <c r="AK20">
        <v>1</v>
      </c>
      <c r="AL20">
        <v>0</v>
      </c>
      <c r="AM20">
        <v>0</v>
      </c>
      <c r="AN20">
        <v>0</v>
      </c>
      <c r="AO20">
        <v>0</v>
      </c>
      <c r="AP20">
        <v>0</v>
      </c>
      <c r="AQ20">
        <v>0</v>
      </c>
      <c r="AR20">
        <v>0</v>
      </c>
      <c r="AS20">
        <v>0</v>
      </c>
      <c r="AT20">
        <v>0</v>
      </c>
      <c r="AU20">
        <v>0</v>
      </c>
      <c r="AV20">
        <v>0</v>
      </c>
      <c r="AW20">
        <v>0</v>
      </c>
      <c r="AX20">
        <v>0</v>
      </c>
      <c r="AY20">
        <v>0</v>
      </c>
      <c r="AZ20">
        <v>0</v>
      </c>
      <c r="BA20">
        <f>AH20*$H$20</f>
        <v>0</v>
      </c>
      <c r="BB20">
        <f t="shared" ref="BB20:BS20" si="12">AI20*$H$20</f>
        <v>0</v>
      </c>
      <c r="BC20">
        <f t="shared" si="12"/>
        <v>0</v>
      </c>
      <c r="BD20">
        <f t="shared" si="12"/>
        <v>0</v>
      </c>
      <c r="BE20">
        <f t="shared" si="12"/>
        <v>0</v>
      </c>
      <c r="BF20">
        <f t="shared" si="12"/>
        <v>0</v>
      </c>
      <c r="BG20">
        <f t="shared" si="12"/>
        <v>0</v>
      </c>
      <c r="BH20">
        <f t="shared" si="12"/>
        <v>0</v>
      </c>
      <c r="BI20">
        <f t="shared" si="12"/>
        <v>0</v>
      </c>
      <c r="BJ20">
        <f t="shared" si="12"/>
        <v>0</v>
      </c>
      <c r="BK20">
        <f t="shared" si="12"/>
        <v>0</v>
      </c>
      <c r="BL20">
        <f t="shared" si="12"/>
        <v>0</v>
      </c>
      <c r="BM20">
        <f t="shared" si="12"/>
        <v>0</v>
      </c>
      <c r="BN20">
        <f t="shared" si="12"/>
        <v>0</v>
      </c>
      <c r="BO20">
        <f t="shared" si="12"/>
        <v>0</v>
      </c>
      <c r="BP20">
        <f t="shared" si="12"/>
        <v>0</v>
      </c>
      <c r="BQ20">
        <f t="shared" si="12"/>
        <v>0</v>
      </c>
      <c r="BR20">
        <f t="shared" si="12"/>
        <v>0</v>
      </c>
      <c r="BS20">
        <f t="shared" si="12"/>
        <v>0</v>
      </c>
      <c r="BU20" s="27">
        <v>198</v>
      </c>
    </row>
    <row r="21" spans="2:73">
      <c r="B21" s="31" t="s">
        <v>237</v>
      </c>
      <c r="C21" s="32" t="s">
        <v>178</v>
      </c>
      <c r="D21" s="26">
        <v>4</v>
      </c>
      <c r="E21" s="200">
        <v>4.3583999999999996</v>
      </c>
      <c r="F21" s="217">
        <f t="shared" si="4"/>
        <v>200.64</v>
      </c>
      <c r="G21" s="177"/>
      <c r="H21" s="28">
        <f t="shared" si="5"/>
        <v>0</v>
      </c>
      <c r="I21" s="253">
        <f t="shared" si="0"/>
        <v>0</v>
      </c>
      <c r="J21" s="11"/>
      <c r="K21" s="1">
        <v>0</v>
      </c>
      <c r="L21" s="2"/>
      <c r="N21" s="2">
        <v>0</v>
      </c>
      <c r="O21" s="2"/>
      <c r="Q21" s="2">
        <v>0</v>
      </c>
      <c r="R21" s="2"/>
      <c r="T21" s="2">
        <v>0</v>
      </c>
      <c r="U21" s="2"/>
      <c r="W21" s="2">
        <v>0</v>
      </c>
      <c r="X21" s="2"/>
      <c r="Z21" s="176">
        <f t="shared" si="1"/>
        <v>0</v>
      </c>
      <c r="AA21" s="59">
        <f t="shared" si="7"/>
        <v>0</v>
      </c>
      <c r="AB21" s="11">
        <f t="shared" si="2"/>
        <v>0</v>
      </c>
      <c r="AC21" s="58">
        <f t="shared" si="3"/>
        <v>0</v>
      </c>
      <c r="AD21" s="11" t="s">
        <v>558</v>
      </c>
      <c r="AF21" s="11" t="s">
        <v>605</v>
      </c>
      <c r="AH21" s="11">
        <v>0</v>
      </c>
      <c r="AI21">
        <v>0</v>
      </c>
      <c r="AJ21">
        <v>0</v>
      </c>
      <c r="AK21">
        <v>0</v>
      </c>
      <c r="AL21">
        <v>0</v>
      </c>
      <c r="AM21">
        <v>3</v>
      </c>
      <c r="AN21">
        <v>1</v>
      </c>
      <c r="AO21">
        <v>0</v>
      </c>
      <c r="AP21">
        <v>0</v>
      </c>
      <c r="AQ21">
        <v>0</v>
      </c>
      <c r="AR21">
        <v>0</v>
      </c>
      <c r="AS21">
        <v>0</v>
      </c>
      <c r="AT21">
        <v>0</v>
      </c>
      <c r="AU21">
        <v>0</v>
      </c>
      <c r="AV21">
        <v>0</v>
      </c>
      <c r="AW21">
        <v>0</v>
      </c>
      <c r="AX21">
        <v>0</v>
      </c>
      <c r="AY21">
        <v>0</v>
      </c>
      <c r="AZ21">
        <v>0</v>
      </c>
      <c r="BA21">
        <f>AH21*$H$21</f>
        <v>0</v>
      </c>
      <c r="BB21">
        <f t="shared" ref="BB21:BS21" si="13">AI21*$H$21</f>
        <v>0</v>
      </c>
      <c r="BC21">
        <f t="shared" si="13"/>
        <v>0</v>
      </c>
      <c r="BD21">
        <f t="shared" si="13"/>
        <v>0</v>
      </c>
      <c r="BE21">
        <f t="shared" si="13"/>
        <v>0</v>
      </c>
      <c r="BF21">
        <f t="shared" si="13"/>
        <v>0</v>
      </c>
      <c r="BG21">
        <f t="shared" si="13"/>
        <v>0</v>
      </c>
      <c r="BH21">
        <f t="shared" si="13"/>
        <v>0</v>
      </c>
      <c r="BI21">
        <f t="shared" si="13"/>
        <v>0</v>
      </c>
      <c r="BJ21">
        <f t="shared" si="13"/>
        <v>0</v>
      </c>
      <c r="BK21">
        <f t="shared" si="13"/>
        <v>0</v>
      </c>
      <c r="BL21">
        <f t="shared" si="13"/>
        <v>0</v>
      </c>
      <c r="BM21">
        <f t="shared" si="13"/>
        <v>0</v>
      </c>
      <c r="BN21">
        <f t="shared" si="13"/>
        <v>0</v>
      </c>
      <c r="BO21">
        <f t="shared" si="13"/>
        <v>0</v>
      </c>
      <c r="BP21">
        <f t="shared" si="13"/>
        <v>0</v>
      </c>
      <c r="BQ21">
        <f t="shared" si="13"/>
        <v>0</v>
      </c>
      <c r="BR21">
        <f t="shared" si="13"/>
        <v>0</v>
      </c>
      <c r="BS21">
        <f t="shared" si="13"/>
        <v>0</v>
      </c>
      <c r="BU21" s="27">
        <v>209</v>
      </c>
    </row>
    <row r="22" spans="2:73">
      <c r="B22" s="31" t="s">
        <v>252</v>
      </c>
      <c r="C22" s="32" t="s">
        <v>238</v>
      </c>
      <c r="D22" s="26">
        <v>5</v>
      </c>
      <c r="E22" s="200">
        <v>3.9952000000000005</v>
      </c>
      <c r="F22" s="217">
        <f t="shared" si="4"/>
        <v>176.64</v>
      </c>
      <c r="G22" s="177"/>
      <c r="H22" s="28">
        <f t="shared" si="5"/>
        <v>0</v>
      </c>
      <c r="I22" s="253">
        <f t="shared" si="0"/>
        <v>0</v>
      </c>
      <c r="J22" s="11"/>
      <c r="K22" s="1">
        <v>0</v>
      </c>
      <c r="L22" s="2"/>
      <c r="M22" s="11"/>
      <c r="N22" s="2">
        <v>0</v>
      </c>
      <c r="O22" s="2"/>
      <c r="P22" s="11"/>
      <c r="Q22" s="2">
        <v>0</v>
      </c>
      <c r="R22" s="2"/>
      <c r="S22" s="11"/>
      <c r="T22" s="2">
        <v>0</v>
      </c>
      <c r="U22" s="2"/>
      <c r="V22" s="11"/>
      <c r="W22" s="2">
        <v>0</v>
      </c>
      <c r="X22" s="2"/>
      <c r="Z22" s="176">
        <f t="shared" si="1"/>
        <v>0</v>
      </c>
      <c r="AA22" s="59">
        <f t="shared" si="7"/>
        <v>0</v>
      </c>
      <c r="AB22" s="11">
        <f t="shared" si="2"/>
        <v>0</v>
      </c>
      <c r="AC22" s="58">
        <f t="shared" si="3"/>
        <v>0</v>
      </c>
      <c r="AD22" s="11" t="s">
        <v>559</v>
      </c>
      <c r="AF22" s="11" t="s">
        <v>606</v>
      </c>
      <c r="AH22" s="11">
        <v>0</v>
      </c>
      <c r="AI22">
        <v>1</v>
      </c>
      <c r="AJ22">
        <v>4</v>
      </c>
      <c r="AK22">
        <v>0</v>
      </c>
      <c r="AL22">
        <v>0</v>
      </c>
      <c r="AM22">
        <v>0</v>
      </c>
      <c r="AN22">
        <v>0</v>
      </c>
      <c r="AO22">
        <v>0</v>
      </c>
      <c r="AP22">
        <v>0</v>
      </c>
      <c r="AQ22">
        <v>0</v>
      </c>
      <c r="AR22">
        <v>0</v>
      </c>
      <c r="AS22">
        <v>0</v>
      </c>
      <c r="AT22">
        <v>0</v>
      </c>
      <c r="AU22">
        <v>0</v>
      </c>
      <c r="AV22">
        <v>0</v>
      </c>
      <c r="AW22">
        <v>0</v>
      </c>
      <c r="AX22">
        <v>0</v>
      </c>
      <c r="AY22">
        <v>0</v>
      </c>
      <c r="AZ22">
        <v>0</v>
      </c>
      <c r="BA22">
        <f>AH22*$H$22</f>
        <v>0</v>
      </c>
      <c r="BB22">
        <f t="shared" ref="BB22:BS22" si="14">AI22*$H$22</f>
        <v>0</v>
      </c>
      <c r="BC22">
        <f t="shared" si="14"/>
        <v>0</v>
      </c>
      <c r="BD22">
        <f t="shared" si="14"/>
        <v>0</v>
      </c>
      <c r="BE22">
        <f t="shared" si="14"/>
        <v>0</v>
      </c>
      <c r="BF22">
        <f t="shared" si="14"/>
        <v>0</v>
      </c>
      <c r="BG22">
        <f t="shared" si="14"/>
        <v>0</v>
      </c>
      <c r="BH22">
        <f t="shared" si="14"/>
        <v>0</v>
      </c>
      <c r="BI22">
        <f t="shared" si="14"/>
        <v>0</v>
      </c>
      <c r="BJ22">
        <f t="shared" si="14"/>
        <v>0</v>
      </c>
      <c r="BK22">
        <f t="shared" si="14"/>
        <v>0</v>
      </c>
      <c r="BL22">
        <f t="shared" si="14"/>
        <v>0</v>
      </c>
      <c r="BM22">
        <f t="shared" si="14"/>
        <v>0</v>
      </c>
      <c r="BN22">
        <f t="shared" si="14"/>
        <v>0</v>
      </c>
      <c r="BO22">
        <f t="shared" si="14"/>
        <v>0</v>
      </c>
      <c r="BP22">
        <f t="shared" si="14"/>
        <v>0</v>
      </c>
      <c r="BQ22">
        <f t="shared" si="14"/>
        <v>0</v>
      </c>
      <c r="BR22">
        <f t="shared" si="14"/>
        <v>0</v>
      </c>
      <c r="BS22">
        <f t="shared" si="14"/>
        <v>0</v>
      </c>
      <c r="BU22" s="27">
        <v>184</v>
      </c>
    </row>
    <row r="23" spans="2:73">
      <c r="B23" s="31" t="s">
        <v>253</v>
      </c>
      <c r="C23" s="32" t="s">
        <v>239</v>
      </c>
      <c r="D23" s="26">
        <v>5</v>
      </c>
      <c r="E23" s="200">
        <v>3.9952000000000005</v>
      </c>
      <c r="F23" s="217">
        <f t="shared" si="4"/>
        <v>183.35999999999999</v>
      </c>
      <c r="G23" s="177"/>
      <c r="H23" s="28">
        <f t="shared" si="5"/>
        <v>0</v>
      </c>
      <c r="I23" s="253">
        <f t="shared" si="0"/>
        <v>0</v>
      </c>
      <c r="J23" s="11"/>
      <c r="K23" s="1">
        <v>0</v>
      </c>
      <c r="L23" s="2"/>
      <c r="M23" s="11"/>
      <c r="N23" s="2">
        <v>0</v>
      </c>
      <c r="O23" s="2"/>
      <c r="P23" s="11"/>
      <c r="Q23" s="2">
        <v>0</v>
      </c>
      <c r="R23" s="2"/>
      <c r="S23" s="11"/>
      <c r="T23" s="2">
        <v>0</v>
      </c>
      <c r="U23" s="2"/>
      <c r="V23" s="11"/>
      <c r="W23" s="2">
        <v>0</v>
      </c>
      <c r="X23" s="2"/>
      <c r="Z23" s="176">
        <f t="shared" si="1"/>
        <v>0</v>
      </c>
      <c r="AA23" s="59">
        <f t="shared" si="7"/>
        <v>0</v>
      </c>
      <c r="AB23" s="11">
        <f t="shared" si="2"/>
        <v>0</v>
      </c>
      <c r="AC23" s="58">
        <f t="shared" si="3"/>
        <v>0</v>
      </c>
      <c r="AD23" s="11" t="s">
        <v>560</v>
      </c>
      <c r="AF23" s="11" t="s">
        <v>607</v>
      </c>
      <c r="AH23" s="11">
        <v>0</v>
      </c>
      <c r="AI23">
        <v>0</v>
      </c>
      <c r="AJ23">
        <v>0</v>
      </c>
      <c r="AK23">
        <v>1</v>
      </c>
      <c r="AL23">
        <v>3</v>
      </c>
      <c r="AM23">
        <v>1</v>
      </c>
      <c r="AN23">
        <v>0</v>
      </c>
      <c r="AO23">
        <v>0</v>
      </c>
      <c r="AP23">
        <v>0</v>
      </c>
      <c r="AQ23">
        <v>0</v>
      </c>
      <c r="AR23">
        <v>0</v>
      </c>
      <c r="AS23">
        <v>0</v>
      </c>
      <c r="AT23">
        <v>0</v>
      </c>
      <c r="AU23">
        <v>0</v>
      </c>
      <c r="AV23">
        <v>0</v>
      </c>
      <c r="AW23">
        <v>0</v>
      </c>
      <c r="AX23">
        <v>0</v>
      </c>
      <c r="AY23">
        <v>0</v>
      </c>
      <c r="AZ23">
        <v>0</v>
      </c>
      <c r="BA23">
        <f>AH23*$H$23</f>
        <v>0</v>
      </c>
      <c r="BB23">
        <f t="shared" ref="BB23:BS23" si="15">AI23*$H$23</f>
        <v>0</v>
      </c>
      <c r="BC23">
        <f t="shared" si="15"/>
        <v>0</v>
      </c>
      <c r="BD23">
        <f t="shared" si="15"/>
        <v>0</v>
      </c>
      <c r="BE23">
        <f t="shared" si="15"/>
        <v>0</v>
      </c>
      <c r="BF23">
        <f t="shared" si="15"/>
        <v>0</v>
      </c>
      <c r="BG23">
        <f t="shared" si="15"/>
        <v>0</v>
      </c>
      <c r="BH23">
        <f t="shared" si="15"/>
        <v>0</v>
      </c>
      <c r="BI23">
        <f t="shared" si="15"/>
        <v>0</v>
      </c>
      <c r="BJ23">
        <f t="shared" si="15"/>
        <v>0</v>
      </c>
      <c r="BK23">
        <f t="shared" si="15"/>
        <v>0</v>
      </c>
      <c r="BL23">
        <f t="shared" si="15"/>
        <v>0</v>
      </c>
      <c r="BM23">
        <f t="shared" si="15"/>
        <v>0</v>
      </c>
      <c r="BN23">
        <f t="shared" si="15"/>
        <v>0</v>
      </c>
      <c r="BO23">
        <f t="shared" si="15"/>
        <v>0</v>
      </c>
      <c r="BP23">
        <f t="shared" si="15"/>
        <v>0</v>
      </c>
      <c r="BQ23">
        <f t="shared" si="15"/>
        <v>0</v>
      </c>
      <c r="BR23">
        <f t="shared" si="15"/>
        <v>0</v>
      </c>
      <c r="BS23">
        <f t="shared" si="15"/>
        <v>0</v>
      </c>
      <c r="BU23" s="27">
        <v>191</v>
      </c>
    </row>
    <row r="24" spans="2:73">
      <c r="B24" s="31" t="s">
        <v>6</v>
      </c>
      <c r="C24" s="32" t="s">
        <v>179</v>
      </c>
      <c r="D24" s="26">
        <v>10</v>
      </c>
      <c r="E24" s="200">
        <v>5.3572000000000006</v>
      </c>
      <c r="F24" s="217">
        <f t="shared" si="4"/>
        <v>246.72</v>
      </c>
      <c r="G24" s="177"/>
      <c r="H24" s="28">
        <f t="shared" si="5"/>
        <v>0</v>
      </c>
      <c r="I24" s="253">
        <f t="shared" si="0"/>
        <v>0</v>
      </c>
      <c r="J24" s="11"/>
      <c r="K24" s="1">
        <v>0</v>
      </c>
      <c r="L24" s="2"/>
      <c r="M24" s="11"/>
      <c r="N24" s="2">
        <v>0</v>
      </c>
      <c r="O24" s="2"/>
      <c r="P24" s="11"/>
      <c r="Q24" s="2">
        <v>0</v>
      </c>
      <c r="R24" s="2"/>
      <c r="S24" s="11"/>
      <c r="T24" s="2">
        <v>0</v>
      </c>
      <c r="U24" s="2"/>
      <c r="V24" s="11"/>
      <c r="W24" s="2">
        <v>0</v>
      </c>
      <c r="X24" s="2"/>
      <c r="Z24" s="176">
        <f t="shared" si="1"/>
        <v>0</v>
      </c>
      <c r="AA24" s="59">
        <f t="shared" si="7"/>
        <v>0</v>
      </c>
      <c r="AB24" s="11">
        <f t="shared" si="2"/>
        <v>0</v>
      </c>
      <c r="AC24" s="58">
        <f t="shared" si="3"/>
        <v>0</v>
      </c>
      <c r="AD24" s="11" t="s">
        <v>561</v>
      </c>
      <c r="AF24" s="11" t="s">
        <v>608</v>
      </c>
      <c r="AH24" s="11">
        <v>0</v>
      </c>
      <c r="AI24">
        <v>0</v>
      </c>
      <c r="AJ24">
        <v>2</v>
      </c>
      <c r="AK24">
        <v>7</v>
      </c>
      <c r="AL24">
        <v>1</v>
      </c>
      <c r="AM24">
        <v>0</v>
      </c>
      <c r="AN24">
        <v>0</v>
      </c>
      <c r="AO24">
        <v>0</v>
      </c>
      <c r="AP24">
        <v>0</v>
      </c>
      <c r="AQ24">
        <v>0</v>
      </c>
      <c r="AR24">
        <v>0</v>
      </c>
      <c r="AS24">
        <v>0</v>
      </c>
      <c r="AT24">
        <v>0</v>
      </c>
      <c r="AU24">
        <v>0</v>
      </c>
      <c r="AV24">
        <v>0</v>
      </c>
      <c r="AW24">
        <v>0</v>
      </c>
      <c r="AX24">
        <v>0</v>
      </c>
      <c r="AY24">
        <v>0</v>
      </c>
      <c r="AZ24">
        <v>0</v>
      </c>
      <c r="BA24">
        <f>AH24*$H$24</f>
        <v>0</v>
      </c>
      <c r="BB24">
        <f t="shared" ref="BB24:BS24" si="16">AI24*$H$24</f>
        <v>0</v>
      </c>
      <c r="BC24">
        <f t="shared" si="16"/>
        <v>0</v>
      </c>
      <c r="BD24">
        <f t="shared" si="16"/>
        <v>0</v>
      </c>
      <c r="BE24">
        <f t="shared" si="16"/>
        <v>0</v>
      </c>
      <c r="BF24">
        <f t="shared" si="16"/>
        <v>0</v>
      </c>
      <c r="BG24">
        <f t="shared" si="16"/>
        <v>0</v>
      </c>
      <c r="BH24">
        <f t="shared" si="16"/>
        <v>0</v>
      </c>
      <c r="BI24">
        <f t="shared" si="16"/>
        <v>0</v>
      </c>
      <c r="BJ24">
        <f t="shared" si="16"/>
        <v>0</v>
      </c>
      <c r="BK24">
        <f t="shared" si="16"/>
        <v>0</v>
      </c>
      <c r="BL24">
        <f t="shared" si="16"/>
        <v>0</v>
      </c>
      <c r="BM24">
        <f t="shared" si="16"/>
        <v>0</v>
      </c>
      <c r="BN24">
        <f t="shared" si="16"/>
        <v>0</v>
      </c>
      <c r="BO24">
        <f t="shared" si="16"/>
        <v>0</v>
      </c>
      <c r="BP24">
        <f t="shared" si="16"/>
        <v>0</v>
      </c>
      <c r="BQ24">
        <f t="shared" si="16"/>
        <v>0</v>
      </c>
      <c r="BR24">
        <f t="shared" si="16"/>
        <v>0</v>
      </c>
      <c r="BS24">
        <f t="shared" si="16"/>
        <v>0</v>
      </c>
      <c r="BU24" s="27">
        <v>257</v>
      </c>
    </row>
    <row r="25" spans="2:73">
      <c r="B25" s="31" t="s">
        <v>254</v>
      </c>
      <c r="C25" s="32" t="s">
        <v>240</v>
      </c>
      <c r="D25" s="26">
        <v>3</v>
      </c>
      <c r="E25" s="200">
        <v>3.2233999999999998</v>
      </c>
      <c r="F25" s="217">
        <f t="shared" si="4"/>
        <v>156.47999999999999</v>
      </c>
      <c r="G25" s="177"/>
      <c r="H25" s="28">
        <f t="shared" si="5"/>
        <v>0</v>
      </c>
      <c r="I25" s="253">
        <f t="shared" si="0"/>
        <v>0</v>
      </c>
      <c r="K25" s="1">
        <v>0</v>
      </c>
      <c r="L25" s="2"/>
      <c r="M25" s="11"/>
      <c r="N25" s="2">
        <v>0</v>
      </c>
      <c r="O25" s="2"/>
      <c r="P25" s="11"/>
      <c r="Q25" s="2">
        <v>0</v>
      </c>
      <c r="R25" s="2"/>
      <c r="S25" s="11"/>
      <c r="T25" s="2">
        <v>0</v>
      </c>
      <c r="U25" s="2"/>
      <c r="V25" s="11"/>
      <c r="W25" s="2">
        <v>0</v>
      </c>
      <c r="X25" s="2"/>
      <c r="Z25" s="176">
        <f t="shared" si="1"/>
        <v>0</v>
      </c>
      <c r="AA25" s="59">
        <f t="shared" si="7"/>
        <v>0</v>
      </c>
      <c r="AB25" s="11">
        <f t="shared" si="2"/>
        <v>0</v>
      </c>
      <c r="AC25" s="58">
        <f t="shared" si="3"/>
        <v>0</v>
      </c>
      <c r="AD25" s="11" t="s">
        <v>562</v>
      </c>
      <c r="AF25" s="11" t="s">
        <v>609</v>
      </c>
      <c r="AH25" s="11">
        <v>0</v>
      </c>
      <c r="AI25">
        <v>0</v>
      </c>
      <c r="AJ25">
        <v>0</v>
      </c>
      <c r="AK25">
        <v>0</v>
      </c>
      <c r="AL25">
        <v>0</v>
      </c>
      <c r="AM25">
        <v>0</v>
      </c>
      <c r="AN25">
        <v>1</v>
      </c>
      <c r="AO25">
        <v>2</v>
      </c>
      <c r="AP25">
        <v>0</v>
      </c>
      <c r="AQ25">
        <v>0</v>
      </c>
      <c r="AR25">
        <v>0</v>
      </c>
      <c r="AS25">
        <v>0</v>
      </c>
      <c r="AT25">
        <v>0</v>
      </c>
      <c r="AU25">
        <v>0</v>
      </c>
      <c r="AV25">
        <v>0</v>
      </c>
      <c r="AW25">
        <v>0</v>
      </c>
      <c r="AX25">
        <v>0</v>
      </c>
      <c r="AY25">
        <v>0</v>
      </c>
      <c r="AZ25">
        <v>0</v>
      </c>
      <c r="BA25">
        <f>AH25*$H$25</f>
        <v>0</v>
      </c>
      <c r="BB25">
        <f t="shared" ref="BB25:BS25" si="17">AI25*$H$25</f>
        <v>0</v>
      </c>
      <c r="BC25">
        <f t="shared" si="17"/>
        <v>0</v>
      </c>
      <c r="BD25">
        <f t="shared" si="17"/>
        <v>0</v>
      </c>
      <c r="BE25">
        <f t="shared" si="17"/>
        <v>0</v>
      </c>
      <c r="BF25">
        <f t="shared" si="17"/>
        <v>0</v>
      </c>
      <c r="BG25">
        <f t="shared" si="17"/>
        <v>0</v>
      </c>
      <c r="BH25">
        <f t="shared" si="17"/>
        <v>0</v>
      </c>
      <c r="BI25">
        <f t="shared" si="17"/>
        <v>0</v>
      </c>
      <c r="BJ25">
        <f t="shared" si="17"/>
        <v>0</v>
      </c>
      <c r="BK25">
        <f t="shared" si="17"/>
        <v>0</v>
      </c>
      <c r="BL25">
        <f t="shared" si="17"/>
        <v>0</v>
      </c>
      <c r="BM25">
        <f t="shared" si="17"/>
        <v>0</v>
      </c>
      <c r="BN25">
        <f t="shared" si="17"/>
        <v>0</v>
      </c>
      <c r="BO25">
        <f t="shared" si="17"/>
        <v>0</v>
      </c>
      <c r="BP25">
        <f t="shared" si="17"/>
        <v>0</v>
      </c>
      <c r="BQ25">
        <f t="shared" si="17"/>
        <v>0</v>
      </c>
      <c r="BR25">
        <f t="shared" si="17"/>
        <v>0</v>
      </c>
      <c r="BS25">
        <f t="shared" si="17"/>
        <v>0</v>
      </c>
      <c r="BU25" s="27">
        <v>163</v>
      </c>
    </row>
    <row r="26" spans="2:73">
      <c r="B26" s="31" t="s">
        <v>255</v>
      </c>
      <c r="C26" s="32" t="s">
        <v>241</v>
      </c>
      <c r="D26" s="26">
        <v>4</v>
      </c>
      <c r="E26" s="200">
        <v>2.8601999999999999</v>
      </c>
      <c r="F26" s="217">
        <f t="shared" si="4"/>
        <v>132.47999999999999</v>
      </c>
      <c r="G26" s="177"/>
      <c r="H26" s="28">
        <f t="shared" si="5"/>
        <v>0</v>
      </c>
      <c r="I26" s="253">
        <f t="shared" si="0"/>
        <v>0</v>
      </c>
      <c r="J26" s="11"/>
      <c r="K26" s="1">
        <v>0</v>
      </c>
      <c r="L26" s="2"/>
      <c r="N26" s="2">
        <v>0</v>
      </c>
      <c r="O26" s="2"/>
      <c r="Q26" s="2">
        <v>0</v>
      </c>
      <c r="R26" s="2"/>
      <c r="T26" s="2">
        <v>0</v>
      </c>
      <c r="U26" s="2"/>
      <c r="W26" s="2">
        <v>0</v>
      </c>
      <c r="X26" s="2"/>
      <c r="Z26" s="176">
        <f t="shared" si="1"/>
        <v>0</v>
      </c>
      <c r="AA26" s="59">
        <f t="shared" si="7"/>
        <v>0</v>
      </c>
      <c r="AB26" s="11">
        <f t="shared" si="2"/>
        <v>0</v>
      </c>
      <c r="AC26" s="58">
        <f t="shared" si="3"/>
        <v>0</v>
      </c>
      <c r="AD26" s="11" t="s">
        <v>563</v>
      </c>
      <c r="AF26" s="11" t="s">
        <v>610</v>
      </c>
      <c r="AH26" s="11">
        <v>0</v>
      </c>
      <c r="AI26">
        <v>0</v>
      </c>
      <c r="AJ26">
        <v>2</v>
      </c>
      <c r="AK26">
        <v>2</v>
      </c>
      <c r="AL26">
        <v>0</v>
      </c>
      <c r="AM26">
        <v>0</v>
      </c>
      <c r="AN26">
        <v>0</v>
      </c>
      <c r="AO26">
        <v>0</v>
      </c>
      <c r="AP26">
        <v>0</v>
      </c>
      <c r="AQ26">
        <v>0</v>
      </c>
      <c r="AR26">
        <v>0</v>
      </c>
      <c r="AS26">
        <v>0</v>
      </c>
      <c r="AT26">
        <v>0</v>
      </c>
      <c r="AU26">
        <v>0</v>
      </c>
      <c r="AV26">
        <v>0</v>
      </c>
      <c r="AW26">
        <v>0</v>
      </c>
      <c r="AX26">
        <v>0</v>
      </c>
      <c r="AY26">
        <v>0</v>
      </c>
      <c r="AZ26">
        <v>0</v>
      </c>
      <c r="BA26">
        <f>$AH26*$H26</f>
        <v>0</v>
      </c>
      <c r="BB26">
        <f>AI26*$H$26</f>
        <v>0</v>
      </c>
      <c r="BC26">
        <f>AJ26*H26</f>
        <v>0</v>
      </c>
      <c r="BD26">
        <f>AK26*H26</f>
        <v>0</v>
      </c>
      <c r="BE26">
        <f>AL26*H26</f>
        <v>0</v>
      </c>
      <c r="BF26">
        <f>AM26*H26</f>
        <v>0</v>
      </c>
      <c r="BG26">
        <f>AN26*H26</f>
        <v>0</v>
      </c>
      <c r="BH26">
        <f>AO26*H26</f>
        <v>0</v>
      </c>
      <c r="BI26">
        <f>AP26*H26</f>
        <v>0</v>
      </c>
      <c r="BJ26">
        <f>AQ26*H26</f>
        <v>0</v>
      </c>
      <c r="BK26">
        <f>AR26*H26</f>
        <v>0</v>
      </c>
      <c r="BL26">
        <f>AS26*H26</f>
        <v>0</v>
      </c>
      <c r="BM26">
        <f>AT26*H26</f>
        <v>0</v>
      </c>
      <c r="BN26">
        <f>AU26*H26</f>
        <v>0</v>
      </c>
      <c r="BO26">
        <f>AV26*H26</f>
        <v>0</v>
      </c>
      <c r="BP26">
        <f>AW26*H26</f>
        <v>0</v>
      </c>
      <c r="BQ26">
        <f>AX26*H26</f>
        <v>0</v>
      </c>
      <c r="BR26">
        <f>AY26*H26</f>
        <v>0</v>
      </c>
      <c r="BS26">
        <f>AZ26*H26</f>
        <v>0</v>
      </c>
      <c r="BU26" s="27">
        <v>138</v>
      </c>
    </row>
    <row r="27" spans="2:73">
      <c r="B27" s="31" t="s">
        <v>7</v>
      </c>
      <c r="C27" s="32" t="s">
        <v>242</v>
      </c>
      <c r="D27" s="26">
        <v>3</v>
      </c>
      <c r="E27" s="200">
        <v>3.8136000000000001</v>
      </c>
      <c r="F27" s="217">
        <f t="shared" si="4"/>
        <v>161.28</v>
      </c>
      <c r="G27" s="177"/>
      <c r="H27" s="28">
        <f t="shared" si="5"/>
        <v>0</v>
      </c>
      <c r="I27" s="253">
        <f t="shared" si="0"/>
        <v>0</v>
      </c>
      <c r="J27" s="11"/>
      <c r="K27" s="1">
        <v>0</v>
      </c>
      <c r="L27" s="2"/>
      <c r="M27" s="11"/>
      <c r="N27" s="2">
        <v>0</v>
      </c>
      <c r="O27" s="2"/>
      <c r="P27" s="11"/>
      <c r="Q27" s="2">
        <v>0</v>
      </c>
      <c r="R27" s="2"/>
      <c r="S27" s="11"/>
      <c r="T27" s="2">
        <v>0</v>
      </c>
      <c r="U27" s="2"/>
      <c r="V27" s="11"/>
      <c r="W27" s="2">
        <v>0</v>
      </c>
      <c r="X27" s="2"/>
      <c r="Z27" s="176">
        <f t="shared" si="1"/>
        <v>0</v>
      </c>
      <c r="AA27" s="59">
        <f t="shared" si="7"/>
        <v>0</v>
      </c>
      <c r="AB27" s="11">
        <f t="shared" si="2"/>
        <v>0</v>
      </c>
      <c r="AC27" s="58">
        <f t="shared" si="3"/>
        <v>0</v>
      </c>
      <c r="AD27" s="11" t="s">
        <v>564</v>
      </c>
      <c r="AF27" s="11" t="s">
        <v>611</v>
      </c>
      <c r="AH27" s="11">
        <v>0</v>
      </c>
      <c r="AI27">
        <v>0</v>
      </c>
      <c r="AJ27">
        <v>0</v>
      </c>
      <c r="AK27">
        <v>0</v>
      </c>
      <c r="AL27">
        <v>0</v>
      </c>
      <c r="AM27">
        <v>0</v>
      </c>
      <c r="AN27">
        <v>0</v>
      </c>
      <c r="AO27">
        <v>3</v>
      </c>
      <c r="AP27">
        <v>0</v>
      </c>
      <c r="AQ27">
        <v>0</v>
      </c>
      <c r="AR27">
        <v>0</v>
      </c>
      <c r="AS27">
        <v>0</v>
      </c>
      <c r="AT27">
        <v>0</v>
      </c>
      <c r="AU27">
        <v>0</v>
      </c>
      <c r="AV27">
        <v>0</v>
      </c>
      <c r="AW27">
        <v>0</v>
      </c>
      <c r="AX27">
        <v>0</v>
      </c>
      <c r="AY27">
        <v>0</v>
      </c>
      <c r="AZ27">
        <v>0</v>
      </c>
      <c r="BA27">
        <f>$AH27*$H$27</f>
        <v>0</v>
      </c>
      <c r="BB27">
        <f>AI27*H27</f>
        <v>0</v>
      </c>
      <c r="BC27">
        <f t="shared" ref="BC27:BC41" si="18">AJ27*H27</f>
        <v>0</v>
      </c>
      <c r="BD27">
        <f t="shared" ref="BD27:BD41" si="19">AK27*H27</f>
        <v>0</v>
      </c>
      <c r="BE27">
        <f t="shared" ref="BE27:BE41" si="20">AL27*H27</f>
        <v>0</v>
      </c>
      <c r="BF27">
        <f t="shared" ref="BF27:BF41" si="21">AM27*H27</f>
        <v>0</v>
      </c>
      <c r="BG27">
        <f t="shared" ref="BG27:BG41" si="22">AN27*H27</f>
        <v>0</v>
      </c>
      <c r="BH27">
        <f t="shared" ref="BH27:BH41" si="23">AO27*H27</f>
        <v>0</v>
      </c>
      <c r="BI27">
        <f t="shared" ref="BI27:BI41" si="24">AP27*H27</f>
        <v>0</v>
      </c>
      <c r="BJ27">
        <f t="shared" ref="BJ27:BJ41" si="25">AQ27*H27</f>
        <v>0</v>
      </c>
      <c r="BK27">
        <f t="shared" ref="BK27:BK41" si="26">AR27*H27</f>
        <v>0</v>
      </c>
      <c r="BL27">
        <f t="shared" ref="BL27:BL41" si="27">AS27*H27</f>
        <v>0</v>
      </c>
      <c r="BM27">
        <f t="shared" ref="BM27:BM41" si="28">AT27*H27</f>
        <v>0</v>
      </c>
      <c r="BN27">
        <f t="shared" ref="BN27:BN41" si="29">AU27*H27</f>
        <v>0</v>
      </c>
      <c r="BO27">
        <f t="shared" ref="BO27:BO41" si="30">AV27*H27</f>
        <v>0</v>
      </c>
      <c r="BP27">
        <f t="shared" ref="BP27:BP41" si="31">AW27*H27</f>
        <v>0</v>
      </c>
      <c r="BQ27">
        <f t="shared" ref="BQ27:BQ41" si="32">AX27*H27</f>
        <v>0</v>
      </c>
      <c r="BR27">
        <f t="shared" ref="BR27:BR41" si="33">AY27*H27</f>
        <v>0</v>
      </c>
      <c r="BS27">
        <f t="shared" ref="BS27:BS41" si="34">AZ27*H27</f>
        <v>0</v>
      </c>
      <c r="BU27" s="27">
        <v>168</v>
      </c>
    </row>
    <row r="28" spans="2:73">
      <c r="B28" s="31" t="s">
        <v>9</v>
      </c>
      <c r="C28" s="32" t="s">
        <v>243</v>
      </c>
      <c r="D28" s="26">
        <v>5</v>
      </c>
      <c r="E28" s="200">
        <v>3.9043999999999999</v>
      </c>
      <c r="F28" s="217">
        <f t="shared" si="4"/>
        <v>172.79999999999998</v>
      </c>
      <c r="G28" s="177"/>
      <c r="H28" s="28">
        <f t="shared" si="5"/>
        <v>0</v>
      </c>
      <c r="I28" s="253">
        <f t="shared" si="0"/>
        <v>0</v>
      </c>
      <c r="J28" s="11"/>
      <c r="K28" s="1">
        <v>0</v>
      </c>
      <c r="L28" s="2"/>
      <c r="M28" s="11"/>
      <c r="N28" s="2">
        <v>0</v>
      </c>
      <c r="O28" s="2"/>
      <c r="P28" s="11"/>
      <c r="Q28" s="2">
        <v>0</v>
      </c>
      <c r="R28" s="2"/>
      <c r="S28" s="11"/>
      <c r="T28" s="2">
        <v>0</v>
      </c>
      <c r="U28" s="2"/>
      <c r="V28" s="11"/>
      <c r="W28" s="2">
        <v>0</v>
      </c>
      <c r="X28" s="2"/>
      <c r="Z28" s="176">
        <f t="shared" si="1"/>
        <v>0</v>
      </c>
      <c r="AA28" s="59">
        <f t="shared" si="7"/>
        <v>0</v>
      </c>
      <c r="AB28" s="11">
        <f t="shared" si="2"/>
        <v>0</v>
      </c>
      <c r="AC28" s="58">
        <f t="shared" si="3"/>
        <v>0</v>
      </c>
      <c r="AD28" s="11" t="s">
        <v>565</v>
      </c>
      <c r="AH28" s="11">
        <v>0</v>
      </c>
      <c r="AI28">
        <v>0</v>
      </c>
      <c r="AJ28">
        <v>0</v>
      </c>
      <c r="AK28">
        <v>0</v>
      </c>
      <c r="AL28">
        <v>2</v>
      </c>
      <c r="AM28">
        <v>3</v>
      </c>
      <c r="AN28">
        <v>0</v>
      </c>
      <c r="AO28">
        <v>0</v>
      </c>
      <c r="AP28">
        <v>0</v>
      </c>
      <c r="AQ28">
        <v>0</v>
      </c>
      <c r="AR28">
        <v>0</v>
      </c>
      <c r="AS28">
        <v>0</v>
      </c>
      <c r="AT28">
        <v>0</v>
      </c>
      <c r="AU28">
        <v>0</v>
      </c>
      <c r="AV28">
        <v>0</v>
      </c>
      <c r="AW28">
        <v>0</v>
      </c>
      <c r="AX28">
        <v>0</v>
      </c>
      <c r="AY28">
        <v>0</v>
      </c>
      <c r="AZ28">
        <v>0</v>
      </c>
      <c r="BA28">
        <f>AH28*$H$28</f>
        <v>0</v>
      </c>
      <c r="BB28">
        <f t="shared" ref="BB28:BB41" si="35">AI28*H28</f>
        <v>0</v>
      </c>
      <c r="BC28">
        <f t="shared" si="18"/>
        <v>0</v>
      </c>
      <c r="BD28">
        <f t="shared" si="19"/>
        <v>0</v>
      </c>
      <c r="BE28">
        <f t="shared" si="20"/>
        <v>0</v>
      </c>
      <c r="BF28">
        <f t="shared" si="21"/>
        <v>0</v>
      </c>
      <c r="BG28">
        <f t="shared" si="22"/>
        <v>0</v>
      </c>
      <c r="BH28">
        <f t="shared" si="23"/>
        <v>0</v>
      </c>
      <c r="BI28">
        <f t="shared" si="24"/>
        <v>0</v>
      </c>
      <c r="BJ28">
        <f t="shared" si="25"/>
        <v>0</v>
      </c>
      <c r="BK28">
        <f t="shared" si="26"/>
        <v>0</v>
      </c>
      <c r="BL28">
        <f t="shared" si="27"/>
        <v>0</v>
      </c>
      <c r="BM28">
        <f t="shared" si="28"/>
        <v>0</v>
      </c>
      <c r="BN28">
        <f t="shared" si="29"/>
        <v>0</v>
      </c>
      <c r="BO28">
        <f t="shared" si="30"/>
        <v>0</v>
      </c>
      <c r="BP28">
        <f t="shared" si="31"/>
        <v>0</v>
      </c>
      <c r="BQ28">
        <f t="shared" si="32"/>
        <v>0</v>
      </c>
      <c r="BR28">
        <f t="shared" si="33"/>
        <v>0</v>
      </c>
      <c r="BS28">
        <f t="shared" si="34"/>
        <v>0</v>
      </c>
      <c r="BU28" s="27">
        <v>180</v>
      </c>
    </row>
    <row r="29" spans="2:73">
      <c r="B29" s="31" t="s">
        <v>10</v>
      </c>
      <c r="C29" s="32" t="s">
        <v>180</v>
      </c>
      <c r="D29" s="26">
        <v>5</v>
      </c>
      <c r="E29" s="200">
        <v>4.0860000000000003</v>
      </c>
      <c r="F29" s="217">
        <f t="shared" si="4"/>
        <v>174.72</v>
      </c>
      <c r="G29" s="177"/>
      <c r="H29" s="28">
        <f t="shared" si="5"/>
        <v>0</v>
      </c>
      <c r="I29" s="253">
        <f t="shared" si="0"/>
        <v>0</v>
      </c>
      <c r="J29" s="11"/>
      <c r="K29" s="1">
        <v>0</v>
      </c>
      <c r="L29" s="2"/>
      <c r="M29" s="11"/>
      <c r="N29" s="2">
        <v>0</v>
      </c>
      <c r="O29" s="2"/>
      <c r="P29" s="11"/>
      <c r="Q29" s="2">
        <v>0</v>
      </c>
      <c r="R29" s="2"/>
      <c r="S29" s="11"/>
      <c r="T29" s="2">
        <v>0</v>
      </c>
      <c r="U29" s="2"/>
      <c r="V29" s="11"/>
      <c r="W29" s="2">
        <v>0</v>
      </c>
      <c r="X29" s="2"/>
      <c r="Z29" s="176">
        <f t="shared" si="1"/>
        <v>0</v>
      </c>
      <c r="AA29" s="59">
        <f t="shared" si="7"/>
        <v>0</v>
      </c>
      <c r="AB29" s="11">
        <f t="shared" si="2"/>
        <v>0</v>
      </c>
      <c r="AC29" s="58">
        <f t="shared" si="3"/>
        <v>0</v>
      </c>
      <c r="AD29" s="11" t="s">
        <v>566</v>
      </c>
      <c r="AH29" s="11">
        <v>0</v>
      </c>
      <c r="AI29">
        <v>0</v>
      </c>
      <c r="AJ29">
        <v>0</v>
      </c>
      <c r="AK29">
        <v>0</v>
      </c>
      <c r="AL29">
        <v>4</v>
      </c>
      <c r="AM29">
        <v>1</v>
      </c>
      <c r="AN29">
        <v>0</v>
      </c>
      <c r="AO29">
        <v>0</v>
      </c>
      <c r="AP29">
        <v>0</v>
      </c>
      <c r="AQ29">
        <v>0</v>
      </c>
      <c r="AR29">
        <v>0</v>
      </c>
      <c r="AS29">
        <v>0</v>
      </c>
      <c r="AT29">
        <v>0</v>
      </c>
      <c r="AU29">
        <v>0</v>
      </c>
      <c r="AV29">
        <v>0</v>
      </c>
      <c r="AW29">
        <v>0</v>
      </c>
      <c r="AX29">
        <v>0</v>
      </c>
      <c r="AY29">
        <v>0</v>
      </c>
      <c r="AZ29">
        <v>0</v>
      </c>
      <c r="BA29">
        <f>AH29*H29</f>
        <v>0</v>
      </c>
      <c r="BB29">
        <f t="shared" si="35"/>
        <v>0</v>
      </c>
      <c r="BC29">
        <f t="shared" si="18"/>
        <v>0</v>
      </c>
      <c r="BD29">
        <f t="shared" si="19"/>
        <v>0</v>
      </c>
      <c r="BE29">
        <f t="shared" si="20"/>
        <v>0</v>
      </c>
      <c r="BF29">
        <f t="shared" si="21"/>
        <v>0</v>
      </c>
      <c r="BG29">
        <f t="shared" si="22"/>
        <v>0</v>
      </c>
      <c r="BH29">
        <f t="shared" si="23"/>
        <v>0</v>
      </c>
      <c r="BI29">
        <f t="shared" si="24"/>
        <v>0</v>
      </c>
      <c r="BJ29">
        <f t="shared" si="25"/>
        <v>0</v>
      </c>
      <c r="BK29">
        <f t="shared" si="26"/>
        <v>0</v>
      </c>
      <c r="BL29">
        <f t="shared" si="27"/>
        <v>0</v>
      </c>
      <c r="BM29">
        <f t="shared" si="28"/>
        <v>0</v>
      </c>
      <c r="BN29">
        <f t="shared" si="29"/>
        <v>0</v>
      </c>
      <c r="BO29">
        <f t="shared" si="30"/>
        <v>0</v>
      </c>
      <c r="BP29">
        <f t="shared" si="31"/>
        <v>0</v>
      </c>
      <c r="BQ29">
        <f t="shared" si="32"/>
        <v>0</v>
      </c>
      <c r="BR29">
        <f t="shared" si="33"/>
        <v>0</v>
      </c>
      <c r="BS29">
        <f t="shared" si="34"/>
        <v>0</v>
      </c>
      <c r="BU29" s="27">
        <v>182</v>
      </c>
    </row>
    <row r="30" spans="2:73">
      <c r="B30" s="31" t="s">
        <v>11</v>
      </c>
      <c r="C30" s="32" t="s">
        <v>181</v>
      </c>
      <c r="D30" s="26">
        <v>3</v>
      </c>
      <c r="E30" s="200">
        <v>5.0847999999999995</v>
      </c>
      <c r="F30" s="217">
        <f t="shared" si="4"/>
        <v>214.07999999999998</v>
      </c>
      <c r="G30" s="177"/>
      <c r="H30" s="28">
        <f t="shared" si="5"/>
        <v>0</v>
      </c>
      <c r="I30" s="253">
        <f t="shared" si="0"/>
        <v>0</v>
      </c>
      <c r="J30" s="11"/>
      <c r="K30" s="1">
        <v>0</v>
      </c>
      <c r="L30" s="2"/>
      <c r="M30" s="11"/>
      <c r="N30" s="2">
        <v>0</v>
      </c>
      <c r="O30" s="2"/>
      <c r="P30" s="11"/>
      <c r="Q30" s="2">
        <v>0</v>
      </c>
      <c r="R30" s="2"/>
      <c r="S30" s="11"/>
      <c r="T30" s="2">
        <v>0</v>
      </c>
      <c r="U30" s="2"/>
      <c r="V30" s="11"/>
      <c r="W30" s="2">
        <v>0</v>
      </c>
      <c r="X30" s="2"/>
      <c r="Z30" s="176">
        <f t="shared" si="1"/>
        <v>0</v>
      </c>
      <c r="AA30" s="59">
        <f t="shared" si="7"/>
        <v>0</v>
      </c>
      <c r="AB30" s="11">
        <f t="shared" si="2"/>
        <v>0</v>
      </c>
      <c r="AC30" s="58">
        <f t="shared" si="3"/>
        <v>0</v>
      </c>
      <c r="AD30" s="11" t="s">
        <v>567</v>
      </c>
      <c r="AH30" s="11">
        <v>0</v>
      </c>
      <c r="AI30">
        <v>0</v>
      </c>
      <c r="AJ30">
        <v>0</v>
      </c>
      <c r="AK30">
        <v>0</v>
      </c>
      <c r="AL30">
        <v>0</v>
      </c>
      <c r="AM30">
        <v>0</v>
      </c>
      <c r="AN30">
        <v>1</v>
      </c>
      <c r="AO30">
        <v>1</v>
      </c>
      <c r="AP30">
        <v>1</v>
      </c>
      <c r="AQ30">
        <v>0</v>
      </c>
      <c r="AR30">
        <v>0</v>
      </c>
      <c r="AS30">
        <v>0</v>
      </c>
      <c r="AT30">
        <v>0</v>
      </c>
      <c r="AU30">
        <v>0</v>
      </c>
      <c r="AV30">
        <v>0</v>
      </c>
      <c r="AW30">
        <v>0</v>
      </c>
      <c r="AX30">
        <v>0</v>
      </c>
      <c r="AY30">
        <v>0</v>
      </c>
      <c r="AZ30">
        <v>0</v>
      </c>
      <c r="BA30">
        <f t="shared" ref="BA30:BA79" si="36">AH30*H30</f>
        <v>0</v>
      </c>
      <c r="BB30">
        <f t="shared" si="35"/>
        <v>0</v>
      </c>
      <c r="BC30">
        <f t="shared" si="18"/>
        <v>0</v>
      </c>
      <c r="BD30">
        <f t="shared" si="19"/>
        <v>0</v>
      </c>
      <c r="BE30">
        <f t="shared" si="20"/>
        <v>0</v>
      </c>
      <c r="BF30">
        <f t="shared" si="21"/>
        <v>0</v>
      </c>
      <c r="BG30">
        <f t="shared" si="22"/>
        <v>0</v>
      </c>
      <c r="BH30">
        <f t="shared" si="23"/>
        <v>0</v>
      </c>
      <c r="BI30">
        <f t="shared" si="24"/>
        <v>0</v>
      </c>
      <c r="BJ30">
        <f t="shared" si="25"/>
        <v>0</v>
      </c>
      <c r="BK30">
        <f t="shared" si="26"/>
        <v>0</v>
      </c>
      <c r="BL30">
        <f t="shared" si="27"/>
        <v>0</v>
      </c>
      <c r="BM30">
        <f t="shared" si="28"/>
        <v>0</v>
      </c>
      <c r="BN30">
        <f t="shared" si="29"/>
        <v>0</v>
      </c>
      <c r="BO30">
        <f t="shared" si="30"/>
        <v>0</v>
      </c>
      <c r="BP30">
        <f t="shared" si="31"/>
        <v>0</v>
      </c>
      <c r="BQ30">
        <f t="shared" si="32"/>
        <v>0</v>
      </c>
      <c r="BR30">
        <f t="shared" si="33"/>
        <v>0</v>
      </c>
      <c r="BS30">
        <f t="shared" si="34"/>
        <v>0</v>
      </c>
      <c r="BU30" s="27">
        <v>223</v>
      </c>
    </row>
    <row r="31" spans="2:73">
      <c r="B31" s="31" t="s">
        <v>256</v>
      </c>
      <c r="C31" s="32" t="s">
        <v>182</v>
      </c>
      <c r="D31" s="26">
        <v>1</v>
      </c>
      <c r="E31" s="200">
        <v>2.4516000000000004</v>
      </c>
      <c r="F31" s="217">
        <f t="shared" si="4"/>
        <v>135.35999999999999</v>
      </c>
      <c r="G31" s="177"/>
      <c r="H31" s="28">
        <f t="shared" si="5"/>
        <v>0</v>
      </c>
      <c r="I31" s="253">
        <f t="shared" si="0"/>
        <v>0</v>
      </c>
      <c r="J31" s="11"/>
      <c r="K31" s="1">
        <v>0</v>
      </c>
      <c r="L31" s="2"/>
      <c r="N31" s="2">
        <v>0</v>
      </c>
      <c r="O31" s="2"/>
      <c r="Q31" s="2">
        <v>0</v>
      </c>
      <c r="R31" s="2"/>
      <c r="T31" s="2">
        <v>0</v>
      </c>
      <c r="U31" s="2"/>
      <c r="W31" s="2">
        <v>0</v>
      </c>
      <c r="X31" s="2"/>
      <c r="Z31" s="176">
        <f t="shared" si="1"/>
        <v>0</v>
      </c>
      <c r="AA31" s="59">
        <f t="shared" si="7"/>
        <v>0</v>
      </c>
      <c r="AB31" s="11">
        <f t="shared" si="2"/>
        <v>0</v>
      </c>
      <c r="AC31" s="58">
        <f t="shared" si="3"/>
        <v>0</v>
      </c>
      <c r="AD31" s="11" t="s">
        <v>568</v>
      </c>
      <c r="AH31" s="11">
        <v>0</v>
      </c>
      <c r="AI31">
        <v>0</v>
      </c>
      <c r="AJ31">
        <v>0</v>
      </c>
      <c r="AK31">
        <v>0</v>
      </c>
      <c r="AL31">
        <v>0</v>
      </c>
      <c r="AM31">
        <v>0</v>
      </c>
      <c r="AN31">
        <v>0</v>
      </c>
      <c r="AO31">
        <v>0</v>
      </c>
      <c r="AP31">
        <v>1</v>
      </c>
      <c r="AQ31">
        <v>0</v>
      </c>
      <c r="AR31">
        <v>0</v>
      </c>
      <c r="AS31">
        <v>0</v>
      </c>
      <c r="AT31">
        <v>0</v>
      </c>
      <c r="AU31">
        <v>0</v>
      </c>
      <c r="AV31">
        <v>0</v>
      </c>
      <c r="AW31">
        <v>0</v>
      </c>
      <c r="AX31">
        <v>0</v>
      </c>
      <c r="AY31">
        <v>0</v>
      </c>
      <c r="AZ31">
        <v>0</v>
      </c>
      <c r="BA31">
        <f t="shared" si="36"/>
        <v>0</v>
      </c>
      <c r="BB31">
        <f t="shared" si="35"/>
        <v>0</v>
      </c>
      <c r="BC31">
        <f t="shared" si="18"/>
        <v>0</v>
      </c>
      <c r="BD31">
        <f t="shared" si="19"/>
        <v>0</v>
      </c>
      <c r="BE31">
        <f t="shared" si="20"/>
        <v>0</v>
      </c>
      <c r="BF31">
        <f t="shared" si="21"/>
        <v>0</v>
      </c>
      <c r="BG31">
        <f t="shared" si="22"/>
        <v>0</v>
      </c>
      <c r="BH31">
        <f t="shared" si="23"/>
        <v>0</v>
      </c>
      <c r="BI31">
        <f t="shared" si="24"/>
        <v>0</v>
      </c>
      <c r="BJ31">
        <f t="shared" si="25"/>
        <v>0</v>
      </c>
      <c r="BK31">
        <f t="shared" si="26"/>
        <v>0</v>
      </c>
      <c r="BL31">
        <f t="shared" si="27"/>
        <v>0</v>
      </c>
      <c r="BM31">
        <f t="shared" si="28"/>
        <v>0</v>
      </c>
      <c r="BN31">
        <f t="shared" si="29"/>
        <v>0</v>
      </c>
      <c r="BO31">
        <f t="shared" si="30"/>
        <v>0</v>
      </c>
      <c r="BP31">
        <f t="shared" si="31"/>
        <v>0</v>
      </c>
      <c r="BQ31">
        <f t="shared" si="32"/>
        <v>0</v>
      </c>
      <c r="BR31">
        <f t="shared" si="33"/>
        <v>0</v>
      </c>
      <c r="BS31">
        <f t="shared" si="34"/>
        <v>0</v>
      </c>
      <c r="BU31" s="27">
        <v>141</v>
      </c>
    </row>
    <row r="32" spans="2:73">
      <c r="B32" s="31" t="s">
        <v>257</v>
      </c>
      <c r="C32" s="32" t="s">
        <v>244</v>
      </c>
      <c r="D32" s="26">
        <v>3</v>
      </c>
      <c r="E32" s="200">
        <v>3.1326000000000001</v>
      </c>
      <c r="F32" s="217">
        <f t="shared" si="4"/>
        <v>153.6</v>
      </c>
      <c r="G32" s="177"/>
      <c r="H32" s="28">
        <f t="shared" si="5"/>
        <v>0</v>
      </c>
      <c r="I32" s="253">
        <f t="shared" si="0"/>
        <v>0</v>
      </c>
      <c r="K32" s="1">
        <v>0</v>
      </c>
      <c r="L32" s="2"/>
      <c r="M32" s="11"/>
      <c r="N32" s="2">
        <v>0</v>
      </c>
      <c r="O32" s="2"/>
      <c r="P32" s="11"/>
      <c r="Q32" s="2">
        <v>0</v>
      </c>
      <c r="R32" s="2"/>
      <c r="S32" s="11"/>
      <c r="T32" s="2">
        <v>0</v>
      </c>
      <c r="U32" s="2"/>
      <c r="V32" s="11"/>
      <c r="W32" s="2">
        <v>0</v>
      </c>
      <c r="X32" s="2"/>
      <c r="Z32" s="176">
        <f t="shared" si="1"/>
        <v>0</v>
      </c>
      <c r="AA32" s="59">
        <f t="shared" si="7"/>
        <v>0</v>
      </c>
      <c r="AB32" s="11">
        <f t="shared" si="2"/>
        <v>0</v>
      </c>
      <c r="AC32" s="58">
        <f t="shared" si="3"/>
        <v>0</v>
      </c>
      <c r="AD32" s="11" t="s">
        <v>569</v>
      </c>
      <c r="AH32" s="11">
        <v>0</v>
      </c>
      <c r="AI32">
        <v>0</v>
      </c>
      <c r="AJ32">
        <v>1</v>
      </c>
      <c r="AK32">
        <v>2</v>
      </c>
      <c r="AL32">
        <v>0</v>
      </c>
      <c r="AM32">
        <v>0</v>
      </c>
      <c r="AN32">
        <v>0</v>
      </c>
      <c r="AO32">
        <v>0</v>
      </c>
      <c r="AP32">
        <v>0</v>
      </c>
      <c r="AQ32">
        <v>0</v>
      </c>
      <c r="AR32">
        <v>0</v>
      </c>
      <c r="AS32">
        <v>0</v>
      </c>
      <c r="AT32">
        <v>0</v>
      </c>
      <c r="AU32">
        <v>0</v>
      </c>
      <c r="AV32">
        <v>0</v>
      </c>
      <c r="AW32">
        <v>0</v>
      </c>
      <c r="AX32">
        <v>0</v>
      </c>
      <c r="AY32">
        <v>0</v>
      </c>
      <c r="AZ32">
        <v>0</v>
      </c>
      <c r="BA32">
        <f t="shared" si="36"/>
        <v>0</v>
      </c>
      <c r="BB32">
        <f t="shared" si="35"/>
        <v>0</v>
      </c>
      <c r="BC32">
        <f t="shared" si="18"/>
        <v>0</v>
      </c>
      <c r="BD32">
        <f t="shared" si="19"/>
        <v>0</v>
      </c>
      <c r="BE32">
        <f t="shared" si="20"/>
        <v>0</v>
      </c>
      <c r="BF32">
        <f t="shared" si="21"/>
        <v>0</v>
      </c>
      <c r="BG32">
        <f t="shared" si="22"/>
        <v>0</v>
      </c>
      <c r="BH32">
        <f t="shared" si="23"/>
        <v>0</v>
      </c>
      <c r="BI32">
        <f t="shared" si="24"/>
        <v>0</v>
      </c>
      <c r="BJ32">
        <f t="shared" si="25"/>
        <v>0</v>
      </c>
      <c r="BK32">
        <f t="shared" si="26"/>
        <v>0</v>
      </c>
      <c r="BL32">
        <f t="shared" si="27"/>
        <v>0</v>
      </c>
      <c r="BM32">
        <f t="shared" si="28"/>
        <v>0</v>
      </c>
      <c r="BN32">
        <f t="shared" si="29"/>
        <v>0</v>
      </c>
      <c r="BO32">
        <f t="shared" si="30"/>
        <v>0</v>
      </c>
      <c r="BP32">
        <f t="shared" si="31"/>
        <v>0</v>
      </c>
      <c r="BQ32">
        <f t="shared" si="32"/>
        <v>0</v>
      </c>
      <c r="BR32">
        <f t="shared" si="33"/>
        <v>0</v>
      </c>
      <c r="BS32">
        <f t="shared" si="34"/>
        <v>0</v>
      </c>
      <c r="BU32" s="27">
        <v>160</v>
      </c>
    </row>
    <row r="33" spans="2:73">
      <c r="B33" s="31" t="s">
        <v>12</v>
      </c>
      <c r="C33" s="32" t="s">
        <v>183</v>
      </c>
      <c r="D33" s="26">
        <v>1</v>
      </c>
      <c r="E33" s="200">
        <v>4.4037999999999995</v>
      </c>
      <c r="F33" s="217">
        <f t="shared" si="4"/>
        <v>161.28</v>
      </c>
      <c r="G33" s="177"/>
      <c r="H33" s="28">
        <f t="shared" si="5"/>
        <v>0</v>
      </c>
      <c r="I33" s="253">
        <f t="shared" si="0"/>
        <v>0</v>
      </c>
      <c r="J33" s="11"/>
      <c r="K33" s="1">
        <v>0</v>
      </c>
      <c r="L33" s="2"/>
      <c r="M33" s="11"/>
      <c r="N33" s="2">
        <v>0</v>
      </c>
      <c r="O33" s="2"/>
      <c r="P33" s="11"/>
      <c r="Q33" s="2">
        <v>0</v>
      </c>
      <c r="R33" s="2"/>
      <c r="S33" s="11"/>
      <c r="T33" s="2">
        <v>0</v>
      </c>
      <c r="U33" s="2"/>
      <c r="V33" s="11"/>
      <c r="W33" s="2">
        <v>0</v>
      </c>
      <c r="X33" s="2"/>
      <c r="Z33" s="176">
        <f t="shared" si="1"/>
        <v>0</v>
      </c>
      <c r="AA33" s="59">
        <f t="shared" si="7"/>
        <v>0</v>
      </c>
      <c r="AB33" s="11">
        <f t="shared" si="2"/>
        <v>0</v>
      </c>
      <c r="AC33" s="58">
        <f t="shared" si="3"/>
        <v>0</v>
      </c>
      <c r="AD33" s="11" t="s">
        <v>570</v>
      </c>
      <c r="AH33" s="11">
        <v>0</v>
      </c>
      <c r="AI33">
        <v>0</v>
      </c>
      <c r="AJ33">
        <v>0</v>
      </c>
      <c r="AK33">
        <v>0</v>
      </c>
      <c r="AL33">
        <v>0</v>
      </c>
      <c r="AM33">
        <v>0</v>
      </c>
      <c r="AN33">
        <v>0</v>
      </c>
      <c r="AO33">
        <v>0</v>
      </c>
      <c r="AP33">
        <v>0</v>
      </c>
      <c r="AQ33">
        <v>0</v>
      </c>
      <c r="AR33">
        <v>0</v>
      </c>
      <c r="AS33">
        <v>0</v>
      </c>
      <c r="AT33">
        <v>1</v>
      </c>
      <c r="AU33">
        <v>0</v>
      </c>
      <c r="AV33">
        <v>0</v>
      </c>
      <c r="AW33">
        <v>0</v>
      </c>
      <c r="AX33">
        <v>0</v>
      </c>
      <c r="AY33">
        <v>0</v>
      </c>
      <c r="AZ33">
        <v>0</v>
      </c>
      <c r="BA33">
        <f t="shared" si="36"/>
        <v>0</v>
      </c>
      <c r="BB33">
        <f t="shared" si="35"/>
        <v>0</v>
      </c>
      <c r="BC33">
        <f t="shared" si="18"/>
        <v>0</v>
      </c>
      <c r="BD33">
        <f t="shared" si="19"/>
        <v>0</v>
      </c>
      <c r="BE33">
        <f t="shared" si="20"/>
        <v>0</v>
      </c>
      <c r="BF33">
        <f t="shared" si="21"/>
        <v>0</v>
      </c>
      <c r="BG33">
        <f t="shared" si="22"/>
        <v>0</v>
      </c>
      <c r="BH33">
        <f t="shared" si="23"/>
        <v>0</v>
      </c>
      <c r="BI33">
        <f t="shared" si="24"/>
        <v>0</v>
      </c>
      <c r="BJ33">
        <f t="shared" si="25"/>
        <v>0</v>
      </c>
      <c r="BK33">
        <f t="shared" si="26"/>
        <v>0</v>
      </c>
      <c r="BL33">
        <f t="shared" si="27"/>
        <v>0</v>
      </c>
      <c r="BM33">
        <f t="shared" si="28"/>
        <v>0</v>
      </c>
      <c r="BN33">
        <f t="shared" si="29"/>
        <v>0</v>
      </c>
      <c r="BO33">
        <f t="shared" si="30"/>
        <v>0</v>
      </c>
      <c r="BP33">
        <f t="shared" si="31"/>
        <v>0</v>
      </c>
      <c r="BQ33">
        <f t="shared" si="32"/>
        <v>0</v>
      </c>
      <c r="BR33">
        <f t="shared" si="33"/>
        <v>0</v>
      </c>
      <c r="BS33">
        <f t="shared" si="34"/>
        <v>0</v>
      </c>
      <c r="BU33" s="27">
        <v>168</v>
      </c>
    </row>
    <row r="34" spans="2:73">
      <c r="B34" s="31" t="s">
        <v>258</v>
      </c>
      <c r="C34" s="32" t="s">
        <v>184</v>
      </c>
      <c r="D34" s="26">
        <v>2</v>
      </c>
      <c r="E34" s="200">
        <v>3.9952000000000005</v>
      </c>
      <c r="F34" s="217">
        <f t="shared" si="4"/>
        <v>162.23999999999998</v>
      </c>
      <c r="G34" s="177"/>
      <c r="H34" s="28">
        <f t="shared" si="5"/>
        <v>0</v>
      </c>
      <c r="I34" s="253">
        <f t="shared" si="0"/>
        <v>0</v>
      </c>
      <c r="J34" s="11"/>
      <c r="K34" s="1">
        <v>0</v>
      </c>
      <c r="L34" s="2"/>
      <c r="M34" s="11"/>
      <c r="N34" s="2">
        <v>0</v>
      </c>
      <c r="O34" s="2"/>
      <c r="P34" s="11"/>
      <c r="Q34" s="2">
        <v>0</v>
      </c>
      <c r="R34" s="2"/>
      <c r="S34" s="11"/>
      <c r="T34" s="2">
        <v>0</v>
      </c>
      <c r="U34" s="2"/>
      <c r="V34" s="11"/>
      <c r="W34" s="2">
        <v>0</v>
      </c>
      <c r="X34" s="2"/>
      <c r="Z34" s="176">
        <f t="shared" si="1"/>
        <v>0</v>
      </c>
      <c r="AA34" s="59">
        <f t="shared" si="7"/>
        <v>0</v>
      </c>
      <c r="AB34" s="11">
        <f t="shared" si="2"/>
        <v>0</v>
      </c>
      <c r="AC34" s="58">
        <f t="shared" si="3"/>
        <v>0</v>
      </c>
      <c r="AD34" s="11" t="s">
        <v>571</v>
      </c>
      <c r="AH34" s="11">
        <v>0</v>
      </c>
      <c r="AI34">
        <v>0</v>
      </c>
      <c r="AJ34">
        <v>0</v>
      </c>
      <c r="AK34">
        <v>0</v>
      </c>
      <c r="AL34">
        <v>0</v>
      </c>
      <c r="AM34">
        <v>0</v>
      </c>
      <c r="AN34">
        <v>0</v>
      </c>
      <c r="AO34">
        <v>0</v>
      </c>
      <c r="AP34">
        <v>0</v>
      </c>
      <c r="AQ34">
        <v>2</v>
      </c>
      <c r="AR34">
        <v>0</v>
      </c>
      <c r="AS34">
        <v>0</v>
      </c>
      <c r="AT34">
        <v>0</v>
      </c>
      <c r="AU34">
        <v>0</v>
      </c>
      <c r="AV34">
        <v>0</v>
      </c>
      <c r="AW34">
        <v>0</v>
      </c>
      <c r="AX34">
        <v>0</v>
      </c>
      <c r="AY34">
        <v>0</v>
      </c>
      <c r="AZ34">
        <v>0</v>
      </c>
      <c r="BA34">
        <f t="shared" si="36"/>
        <v>0</v>
      </c>
      <c r="BB34">
        <f t="shared" si="35"/>
        <v>0</v>
      </c>
      <c r="BC34">
        <f t="shared" si="18"/>
        <v>0</v>
      </c>
      <c r="BD34">
        <f t="shared" si="19"/>
        <v>0</v>
      </c>
      <c r="BE34">
        <f t="shared" si="20"/>
        <v>0</v>
      </c>
      <c r="BF34">
        <f t="shared" si="21"/>
        <v>0</v>
      </c>
      <c r="BG34">
        <f t="shared" si="22"/>
        <v>0</v>
      </c>
      <c r="BH34">
        <f t="shared" si="23"/>
        <v>0</v>
      </c>
      <c r="BI34">
        <f t="shared" si="24"/>
        <v>0</v>
      </c>
      <c r="BJ34">
        <f t="shared" si="25"/>
        <v>0</v>
      </c>
      <c r="BK34">
        <f t="shared" si="26"/>
        <v>0</v>
      </c>
      <c r="BL34">
        <f t="shared" si="27"/>
        <v>0</v>
      </c>
      <c r="BM34">
        <f t="shared" si="28"/>
        <v>0</v>
      </c>
      <c r="BN34">
        <f t="shared" si="29"/>
        <v>0</v>
      </c>
      <c r="BO34">
        <f t="shared" si="30"/>
        <v>0</v>
      </c>
      <c r="BP34">
        <f t="shared" si="31"/>
        <v>0</v>
      </c>
      <c r="BQ34">
        <f t="shared" si="32"/>
        <v>0</v>
      </c>
      <c r="BR34">
        <f t="shared" si="33"/>
        <v>0</v>
      </c>
      <c r="BS34">
        <f t="shared" si="34"/>
        <v>0</v>
      </c>
      <c r="BU34" s="27">
        <v>169</v>
      </c>
    </row>
    <row r="35" spans="2:73">
      <c r="B35" s="31" t="s">
        <v>259</v>
      </c>
      <c r="C35" s="32" t="s">
        <v>245</v>
      </c>
      <c r="D35" s="26">
        <v>2</v>
      </c>
      <c r="E35" s="200">
        <v>3.9952000000000005</v>
      </c>
      <c r="F35" s="217">
        <f t="shared" si="4"/>
        <v>162.23999999999998</v>
      </c>
      <c r="G35" s="177"/>
      <c r="H35" s="28">
        <f t="shared" si="5"/>
        <v>0</v>
      </c>
      <c r="I35" s="253">
        <f t="shared" si="0"/>
        <v>0</v>
      </c>
      <c r="J35" s="11"/>
      <c r="K35" s="1">
        <v>0</v>
      </c>
      <c r="L35" s="2"/>
      <c r="M35" s="11"/>
      <c r="N35" s="2">
        <v>0</v>
      </c>
      <c r="O35" s="2"/>
      <c r="P35" s="11"/>
      <c r="Q35" s="2">
        <v>0</v>
      </c>
      <c r="R35" s="2"/>
      <c r="S35" s="11"/>
      <c r="T35" s="2">
        <v>0</v>
      </c>
      <c r="U35" s="2"/>
      <c r="V35" s="11"/>
      <c r="W35" s="2">
        <v>0</v>
      </c>
      <c r="X35" s="2"/>
      <c r="Z35" s="176">
        <f t="shared" si="1"/>
        <v>0</v>
      </c>
      <c r="AA35" s="59">
        <f t="shared" si="7"/>
        <v>0</v>
      </c>
      <c r="AB35" s="11">
        <f t="shared" si="2"/>
        <v>0</v>
      </c>
      <c r="AC35" s="58">
        <f t="shared" si="3"/>
        <v>0</v>
      </c>
      <c r="AD35" s="11" t="s">
        <v>572</v>
      </c>
      <c r="AH35" s="11">
        <v>0</v>
      </c>
      <c r="AI35">
        <v>0</v>
      </c>
      <c r="AJ35">
        <v>0</v>
      </c>
      <c r="AK35">
        <v>0</v>
      </c>
      <c r="AL35">
        <v>0</v>
      </c>
      <c r="AM35">
        <v>1</v>
      </c>
      <c r="AN35">
        <v>1</v>
      </c>
      <c r="AO35">
        <v>0</v>
      </c>
      <c r="AP35">
        <v>0</v>
      </c>
      <c r="AQ35">
        <v>0</v>
      </c>
      <c r="AR35">
        <v>0</v>
      </c>
      <c r="AS35">
        <v>0</v>
      </c>
      <c r="AT35">
        <v>0</v>
      </c>
      <c r="AU35">
        <v>0</v>
      </c>
      <c r="AV35">
        <v>0</v>
      </c>
      <c r="AW35">
        <v>0</v>
      </c>
      <c r="AX35">
        <v>0</v>
      </c>
      <c r="AY35">
        <v>0</v>
      </c>
      <c r="AZ35">
        <v>0</v>
      </c>
      <c r="BA35">
        <f t="shared" si="36"/>
        <v>0</v>
      </c>
      <c r="BB35">
        <f t="shared" si="35"/>
        <v>0</v>
      </c>
      <c r="BC35">
        <f t="shared" si="18"/>
        <v>0</v>
      </c>
      <c r="BD35">
        <f t="shared" si="19"/>
        <v>0</v>
      </c>
      <c r="BE35">
        <f t="shared" si="20"/>
        <v>0</v>
      </c>
      <c r="BF35">
        <f t="shared" si="21"/>
        <v>0</v>
      </c>
      <c r="BG35">
        <f t="shared" si="22"/>
        <v>0</v>
      </c>
      <c r="BH35">
        <f t="shared" si="23"/>
        <v>0</v>
      </c>
      <c r="BI35">
        <f t="shared" si="24"/>
        <v>0</v>
      </c>
      <c r="BJ35">
        <f t="shared" si="25"/>
        <v>0</v>
      </c>
      <c r="BK35">
        <f t="shared" si="26"/>
        <v>0</v>
      </c>
      <c r="BL35">
        <f t="shared" si="27"/>
        <v>0</v>
      </c>
      <c r="BM35">
        <f t="shared" si="28"/>
        <v>0</v>
      </c>
      <c r="BN35">
        <f t="shared" si="29"/>
        <v>0</v>
      </c>
      <c r="BO35">
        <f t="shared" si="30"/>
        <v>0</v>
      </c>
      <c r="BP35">
        <f t="shared" si="31"/>
        <v>0</v>
      </c>
      <c r="BQ35">
        <f t="shared" si="32"/>
        <v>0</v>
      </c>
      <c r="BR35">
        <f t="shared" si="33"/>
        <v>0</v>
      </c>
      <c r="BS35">
        <f t="shared" si="34"/>
        <v>0</v>
      </c>
      <c r="BU35" s="27">
        <v>169</v>
      </c>
    </row>
    <row r="36" spans="2:73">
      <c r="B36" s="31" t="s">
        <v>8</v>
      </c>
      <c r="C36" s="32" t="s">
        <v>246</v>
      </c>
      <c r="D36" s="26">
        <v>1</v>
      </c>
      <c r="E36" s="200">
        <v>2.4516000000000004</v>
      </c>
      <c r="F36" s="217">
        <f t="shared" si="4"/>
        <v>127.67999999999999</v>
      </c>
      <c r="G36" s="177"/>
      <c r="H36" s="28">
        <f t="shared" si="5"/>
        <v>0</v>
      </c>
      <c r="I36" s="253">
        <f t="shared" si="0"/>
        <v>0</v>
      </c>
      <c r="J36" s="11"/>
      <c r="K36" s="1">
        <v>0</v>
      </c>
      <c r="L36" s="2"/>
      <c r="N36" s="2">
        <v>0</v>
      </c>
      <c r="O36" s="2"/>
      <c r="Q36" s="2">
        <v>0</v>
      </c>
      <c r="R36" s="2"/>
      <c r="T36" s="2">
        <v>0</v>
      </c>
      <c r="U36" s="2"/>
      <c r="W36" s="2">
        <v>0</v>
      </c>
      <c r="X36" s="2"/>
      <c r="Z36" s="176">
        <f t="shared" si="1"/>
        <v>0</v>
      </c>
      <c r="AA36" s="59">
        <f t="shared" si="7"/>
        <v>0</v>
      </c>
      <c r="AB36" s="11">
        <f t="shared" si="2"/>
        <v>0</v>
      </c>
      <c r="AC36" s="58">
        <f t="shared" si="3"/>
        <v>0</v>
      </c>
      <c r="AD36" s="11" t="s">
        <v>573</v>
      </c>
      <c r="AH36" s="11">
        <v>0</v>
      </c>
      <c r="AI36">
        <v>0</v>
      </c>
      <c r="AJ36">
        <v>0</v>
      </c>
      <c r="AK36">
        <v>0</v>
      </c>
      <c r="AL36">
        <v>0</v>
      </c>
      <c r="AM36">
        <v>0</v>
      </c>
      <c r="AN36">
        <v>0</v>
      </c>
      <c r="AO36">
        <v>0</v>
      </c>
      <c r="AP36">
        <v>1</v>
      </c>
      <c r="AQ36">
        <v>0</v>
      </c>
      <c r="AR36">
        <v>0</v>
      </c>
      <c r="AS36">
        <v>0</v>
      </c>
      <c r="AT36">
        <v>0</v>
      </c>
      <c r="AU36">
        <v>0</v>
      </c>
      <c r="AV36">
        <v>0</v>
      </c>
      <c r="AW36">
        <v>0</v>
      </c>
      <c r="AX36">
        <v>0</v>
      </c>
      <c r="AY36">
        <v>0</v>
      </c>
      <c r="AZ36">
        <v>0</v>
      </c>
      <c r="BA36">
        <f t="shared" si="36"/>
        <v>0</v>
      </c>
      <c r="BB36">
        <f t="shared" si="35"/>
        <v>0</v>
      </c>
      <c r="BC36">
        <f t="shared" si="18"/>
        <v>0</v>
      </c>
      <c r="BD36">
        <f t="shared" si="19"/>
        <v>0</v>
      </c>
      <c r="BE36">
        <f t="shared" si="20"/>
        <v>0</v>
      </c>
      <c r="BF36">
        <f t="shared" si="21"/>
        <v>0</v>
      </c>
      <c r="BG36">
        <f t="shared" si="22"/>
        <v>0</v>
      </c>
      <c r="BH36">
        <f t="shared" si="23"/>
        <v>0</v>
      </c>
      <c r="BI36">
        <f t="shared" si="24"/>
        <v>0</v>
      </c>
      <c r="BJ36">
        <f t="shared" si="25"/>
        <v>0</v>
      </c>
      <c r="BK36">
        <f t="shared" si="26"/>
        <v>0</v>
      </c>
      <c r="BL36">
        <f t="shared" si="27"/>
        <v>0</v>
      </c>
      <c r="BM36">
        <f t="shared" si="28"/>
        <v>0</v>
      </c>
      <c r="BN36">
        <f t="shared" si="29"/>
        <v>0</v>
      </c>
      <c r="BO36">
        <f t="shared" si="30"/>
        <v>0</v>
      </c>
      <c r="BP36">
        <f t="shared" si="31"/>
        <v>0</v>
      </c>
      <c r="BQ36">
        <f t="shared" si="32"/>
        <v>0</v>
      </c>
      <c r="BR36">
        <f t="shared" si="33"/>
        <v>0</v>
      </c>
      <c r="BS36">
        <f t="shared" si="34"/>
        <v>0</v>
      </c>
      <c r="BU36" s="27">
        <v>133</v>
      </c>
    </row>
    <row r="37" spans="2:73">
      <c r="B37" s="31" t="s">
        <v>260</v>
      </c>
      <c r="C37" s="32" t="s">
        <v>247</v>
      </c>
      <c r="D37" s="26">
        <v>1</v>
      </c>
      <c r="E37" s="200">
        <v>3.8136000000000001</v>
      </c>
      <c r="F37" s="217">
        <f t="shared" si="4"/>
        <v>153.6</v>
      </c>
      <c r="G37" s="177"/>
      <c r="H37" s="28">
        <f t="shared" si="5"/>
        <v>0</v>
      </c>
      <c r="I37" s="253">
        <f t="shared" si="0"/>
        <v>0</v>
      </c>
      <c r="J37" s="11"/>
      <c r="K37" s="1">
        <v>0</v>
      </c>
      <c r="L37" s="2"/>
      <c r="M37" s="11"/>
      <c r="N37" s="2">
        <v>0</v>
      </c>
      <c r="O37" s="2"/>
      <c r="P37" s="11"/>
      <c r="Q37" s="2">
        <v>0</v>
      </c>
      <c r="R37" s="2"/>
      <c r="S37" s="11"/>
      <c r="T37" s="2">
        <v>0</v>
      </c>
      <c r="U37" s="2"/>
      <c r="V37" s="11"/>
      <c r="W37" s="2">
        <v>0</v>
      </c>
      <c r="X37" s="2"/>
      <c r="Z37" s="176">
        <f t="shared" si="1"/>
        <v>0</v>
      </c>
      <c r="AA37" s="59">
        <f t="shared" si="7"/>
        <v>0</v>
      </c>
      <c r="AB37" s="11">
        <f t="shared" si="2"/>
        <v>0</v>
      </c>
      <c r="AC37" s="58">
        <f t="shared" si="3"/>
        <v>0</v>
      </c>
      <c r="AD37" s="11" t="s">
        <v>574</v>
      </c>
      <c r="AH37" s="11">
        <v>0</v>
      </c>
      <c r="AI37">
        <v>0</v>
      </c>
      <c r="AJ37">
        <v>0</v>
      </c>
      <c r="AK37">
        <v>0</v>
      </c>
      <c r="AL37">
        <v>0</v>
      </c>
      <c r="AM37">
        <v>0</v>
      </c>
      <c r="AN37">
        <v>0</v>
      </c>
      <c r="AO37">
        <v>0</v>
      </c>
      <c r="AP37">
        <v>1</v>
      </c>
      <c r="AQ37">
        <v>0</v>
      </c>
      <c r="AR37">
        <v>0</v>
      </c>
      <c r="AS37">
        <v>0</v>
      </c>
      <c r="AT37">
        <v>0</v>
      </c>
      <c r="AU37">
        <v>0</v>
      </c>
      <c r="AV37">
        <v>0</v>
      </c>
      <c r="AW37">
        <v>0</v>
      </c>
      <c r="AX37">
        <v>0</v>
      </c>
      <c r="AY37">
        <v>0</v>
      </c>
      <c r="AZ37">
        <v>0</v>
      </c>
      <c r="BA37">
        <f t="shared" si="36"/>
        <v>0</v>
      </c>
      <c r="BB37">
        <f t="shared" si="35"/>
        <v>0</v>
      </c>
      <c r="BC37">
        <f t="shared" si="18"/>
        <v>0</v>
      </c>
      <c r="BD37">
        <f t="shared" si="19"/>
        <v>0</v>
      </c>
      <c r="BE37">
        <f t="shared" si="20"/>
        <v>0</v>
      </c>
      <c r="BF37">
        <f t="shared" si="21"/>
        <v>0</v>
      </c>
      <c r="BG37">
        <f t="shared" si="22"/>
        <v>0</v>
      </c>
      <c r="BH37">
        <f t="shared" si="23"/>
        <v>0</v>
      </c>
      <c r="BI37">
        <f t="shared" si="24"/>
        <v>0</v>
      </c>
      <c r="BJ37">
        <f t="shared" si="25"/>
        <v>0</v>
      </c>
      <c r="BK37">
        <f t="shared" si="26"/>
        <v>0</v>
      </c>
      <c r="BL37">
        <f t="shared" si="27"/>
        <v>0</v>
      </c>
      <c r="BM37">
        <f t="shared" si="28"/>
        <v>0</v>
      </c>
      <c r="BN37">
        <f t="shared" si="29"/>
        <v>0</v>
      </c>
      <c r="BO37">
        <f t="shared" si="30"/>
        <v>0</v>
      </c>
      <c r="BP37">
        <f t="shared" si="31"/>
        <v>0</v>
      </c>
      <c r="BQ37">
        <f t="shared" si="32"/>
        <v>0</v>
      </c>
      <c r="BR37">
        <f t="shared" si="33"/>
        <v>0</v>
      </c>
      <c r="BS37">
        <f t="shared" si="34"/>
        <v>0</v>
      </c>
      <c r="BU37" s="27">
        <v>160</v>
      </c>
    </row>
    <row r="38" spans="2:73">
      <c r="B38" s="31" t="s">
        <v>261</v>
      </c>
      <c r="C38" s="32" t="s">
        <v>248</v>
      </c>
      <c r="D38" s="26">
        <v>1</v>
      </c>
      <c r="E38" s="200">
        <v>4.4946000000000002</v>
      </c>
      <c r="F38" s="217">
        <f t="shared" si="4"/>
        <v>173.76</v>
      </c>
      <c r="G38" s="177"/>
      <c r="H38" s="28">
        <f t="shared" si="5"/>
        <v>0</v>
      </c>
      <c r="I38" s="253">
        <f t="shared" si="0"/>
        <v>0</v>
      </c>
      <c r="J38" s="11"/>
      <c r="K38" s="1">
        <v>0</v>
      </c>
      <c r="L38" s="2"/>
      <c r="M38" s="11"/>
      <c r="N38" s="2">
        <v>0</v>
      </c>
      <c r="O38" s="2"/>
      <c r="P38" s="11"/>
      <c r="Q38" s="2">
        <v>0</v>
      </c>
      <c r="R38" s="2"/>
      <c r="S38" s="11"/>
      <c r="T38" s="2">
        <v>0</v>
      </c>
      <c r="U38" s="2"/>
      <c r="V38" s="11"/>
      <c r="W38" s="2">
        <v>0</v>
      </c>
      <c r="X38" s="2"/>
      <c r="Z38" s="176">
        <f t="shared" si="1"/>
        <v>0</v>
      </c>
      <c r="AA38" s="59">
        <f t="shared" si="7"/>
        <v>0</v>
      </c>
      <c r="AB38" s="11">
        <f t="shared" si="2"/>
        <v>0</v>
      </c>
      <c r="AC38" s="58">
        <f t="shared" si="3"/>
        <v>0</v>
      </c>
      <c r="AD38" s="11" t="s">
        <v>575</v>
      </c>
      <c r="AH38" s="11">
        <v>0</v>
      </c>
      <c r="AI38">
        <v>0</v>
      </c>
      <c r="AJ38">
        <v>0</v>
      </c>
      <c r="AK38">
        <v>0</v>
      </c>
      <c r="AL38">
        <v>0</v>
      </c>
      <c r="AM38">
        <v>0</v>
      </c>
      <c r="AN38">
        <v>0</v>
      </c>
      <c r="AO38">
        <v>0</v>
      </c>
      <c r="AP38">
        <v>0</v>
      </c>
      <c r="AQ38">
        <v>0</v>
      </c>
      <c r="AR38">
        <v>1</v>
      </c>
      <c r="AS38">
        <v>0</v>
      </c>
      <c r="AT38">
        <v>0</v>
      </c>
      <c r="AU38">
        <v>0</v>
      </c>
      <c r="AV38">
        <v>0</v>
      </c>
      <c r="AW38">
        <v>0</v>
      </c>
      <c r="AX38">
        <v>0</v>
      </c>
      <c r="AY38">
        <v>0</v>
      </c>
      <c r="AZ38">
        <v>0</v>
      </c>
      <c r="BA38">
        <f t="shared" si="36"/>
        <v>0</v>
      </c>
      <c r="BB38">
        <f t="shared" si="35"/>
        <v>0</v>
      </c>
      <c r="BC38">
        <f t="shared" si="18"/>
        <v>0</v>
      </c>
      <c r="BD38">
        <f t="shared" si="19"/>
        <v>0</v>
      </c>
      <c r="BE38">
        <f t="shared" si="20"/>
        <v>0</v>
      </c>
      <c r="BF38">
        <f t="shared" si="21"/>
        <v>0</v>
      </c>
      <c r="BG38">
        <f t="shared" si="22"/>
        <v>0</v>
      </c>
      <c r="BH38">
        <f t="shared" si="23"/>
        <v>0</v>
      </c>
      <c r="BI38">
        <f t="shared" si="24"/>
        <v>0</v>
      </c>
      <c r="BJ38">
        <f t="shared" si="25"/>
        <v>0</v>
      </c>
      <c r="BK38">
        <f t="shared" si="26"/>
        <v>0</v>
      </c>
      <c r="BL38">
        <f t="shared" si="27"/>
        <v>0</v>
      </c>
      <c r="BM38">
        <f t="shared" si="28"/>
        <v>0</v>
      </c>
      <c r="BN38">
        <f t="shared" si="29"/>
        <v>0</v>
      </c>
      <c r="BO38">
        <f t="shared" si="30"/>
        <v>0</v>
      </c>
      <c r="BP38">
        <f t="shared" si="31"/>
        <v>0</v>
      </c>
      <c r="BQ38">
        <f t="shared" si="32"/>
        <v>0</v>
      </c>
      <c r="BR38">
        <f t="shared" si="33"/>
        <v>0</v>
      </c>
      <c r="BS38">
        <f t="shared" si="34"/>
        <v>0</v>
      </c>
      <c r="BU38" s="27">
        <v>181</v>
      </c>
    </row>
    <row r="39" spans="2:73">
      <c r="B39" s="31" t="s">
        <v>262</v>
      </c>
      <c r="C39" s="32" t="s">
        <v>249</v>
      </c>
      <c r="D39" s="26">
        <v>1</v>
      </c>
      <c r="E39" s="200">
        <v>5.7203999999999997</v>
      </c>
      <c r="F39" s="217">
        <f t="shared" si="4"/>
        <v>239.04</v>
      </c>
      <c r="G39" s="177"/>
      <c r="H39" s="28">
        <f t="shared" si="5"/>
        <v>0</v>
      </c>
      <c r="I39" s="253">
        <f t="shared" si="0"/>
        <v>0</v>
      </c>
      <c r="K39" s="1">
        <v>0</v>
      </c>
      <c r="L39" s="2"/>
      <c r="M39" s="11"/>
      <c r="N39" s="2">
        <v>0</v>
      </c>
      <c r="O39" s="2"/>
      <c r="P39" s="11"/>
      <c r="Q39" s="2">
        <v>0</v>
      </c>
      <c r="R39" s="2"/>
      <c r="S39" s="11"/>
      <c r="T39" s="2">
        <v>0</v>
      </c>
      <c r="U39" s="2"/>
      <c r="V39" s="11"/>
      <c r="W39" s="2">
        <v>0</v>
      </c>
      <c r="X39" s="2"/>
      <c r="Z39" s="176">
        <f t="shared" si="1"/>
        <v>0</v>
      </c>
      <c r="AA39" s="59">
        <f t="shared" si="7"/>
        <v>0</v>
      </c>
      <c r="AB39" s="11">
        <f t="shared" si="2"/>
        <v>0</v>
      </c>
      <c r="AC39" s="58">
        <f t="shared" si="3"/>
        <v>0</v>
      </c>
      <c r="AD39" s="11" t="s">
        <v>576</v>
      </c>
      <c r="AH39" s="11">
        <v>0</v>
      </c>
      <c r="AI39">
        <v>0</v>
      </c>
      <c r="AJ39">
        <v>0</v>
      </c>
      <c r="AK39">
        <v>0</v>
      </c>
      <c r="AL39">
        <v>0</v>
      </c>
      <c r="AM39">
        <v>0</v>
      </c>
      <c r="AN39">
        <v>0</v>
      </c>
      <c r="AO39">
        <v>0</v>
      </c>
      <c r="AP39">
        <v>0</v>
      </c>
      <c r="AQ39">
        <v>2</v>
      </c>
      <c r="AR39">
        <v>0</v>
      </c>
      <c r="AS39">
        <v>0</v>
      </c>
      <c r="AT39">
        <v>0</v>
      </c>
      <c r="AU39">
        <v>0</v>
      </c>
      <c r="AV39">
        <v>0</v>
      </c>
      <c r="AW39">
        <v>0</v>
      </c>
      <c r="AX39">
        <v>0</v>
      </c>
      <c r="AY39">
        <v>0</v>
      </c>
      <c r="AZ39">
        <v>0</v>
      </c>
      <c r="BA39">
        <f t="shared" si="36"/>
        <v>0</v>
      </c>
      <c r="BB39">
        <f t="shared" si="35"/>
        <v>0</v>
      </c>
      <c r="BC39">
        <f t="shared" si="18"/>
        <v>0</v>
      </c>
      <c r="BD39">
        <f t="shared" si="19"/>
        <v>0</v>
      </c>
      <c r="BE39">
        <f t="shared" si="20"/>
        <v>0</v>
      </c>
      <c r="BF39">
        <f t="shared" si="21"/>
        <v>0</v>
      </c>
      <c r="BG39">
        <f t="shared" si="22"/>
        <v>0</v>
      </c>
      <c r="BH39">
        <f t="shared" si="23"/>
        <v>0</v>
      </c>
      <c r="BI39">
        <f t="shared" si="24"/>
        <v>0</v>
      </c>
      <c r="BJ39">
        <f t="shared" si="25"/>
        <v>0</v>
      </c>
      <c r="BK39">
        <f t="shared" si="26"/>
        <v>0</v>
      </c>
      <c r="BL39">
        <f t="shared" si="27"/>
        <v>0</v>
      </c>
      <c r="BM39">
        <f t="shared" si="28"/>
        <v>0</v>
      </c>
      <c r="BN39">
        <f t="shared" si="29"/>
        <v>0</v>
      </c>
      <c r="BO39">
        <f t="shared" si="30"/>
        <v>0</v>
      </c>
      <c r="BP39">
        <f t="shared" si="31"/>
        <v>0</v>
      </c>
      <c r="BQ39">
        <f t="shared" si="32"/>
        <v>0</v>
      </c>
      <c r="BR39">
        <f t="shared" si="33"/>
        <v>0</v>
      </c>
      <c r="BS39">
        <f t="shared" si="34"/>
        <v>0</v>
      </c>
      <c r="BU39" s="27">
        <v>249</v>
      </c>
    </row>
    <row r="40" spans="2:73">
      <c r="B40" s="31" t="s">
        <v>263</v>
      </c>
      <c r="C40" s="32" t="s">
        <v>250</v>
      </c>
      <c r="D40" s="26">
        <v>1</v>
      </c>
      <c r="E40" s="200">
        <v>4.3583999999999996</v>
      </c>
      <c r="F40" s="217">
        <f t="shared" si="4"/>
        <v>168.95999999999998</v>
      </c>
      <c r="G40" s="177"/>
      <c r="H40" s="28">
        <f t="shared" si="5"/>
        <v>0</v>
      </c>
      <c r="I40" s="253">
        <f t="shared" si="0"/>
        <v>0</v>
      </c>
      <c r="J40" s="11"/>
      <c r="K40" s="1">
        <v>0</v>
      </c>
      <c r="L40" s="2"/>
      <c r="M40" s="11"/>
      <c r="N40" s="2">
        <v>0</v>
      </c>
      <c r="O40" s="2"/>
      <c r="P40" s="11"/>
      <c r="Q40" s="2">
        <v>0</v>
      </c>
      <c r="R40" s="2"/>
      <c r="S40" s="11"/>
      <c r="T40" s="2">
        <v>0</v>
      </c>
      <c r="U40" s="2"/>
      <c r="V40" s="11"/>
      <c r="W40" s="2">
        <v>0</v>
      </c>
      <c r="X40" s="2"/>
      <c r="Z40" s="176">
        <f t="shared" si="1"/>
        <v>0</v>
      </c>
      <c r="AA40" s="59">
        <f t="shared" si="7"/>
        <v>0</v>
      </c>
      <c r="AB40" s="11">
        <f t="shared" si="2"/>
        <v>0</v>
      </c>
      <c r="AC40" s="58">
        <f t="shared" si="3"/>
        <v>0</v>
      </c>
      <c r="AD40" s="11" t="s">
        <v>577</v>
      </c>
      <c r="AH40" s="11">
        <v>0</v>
      </c>
      <c r="AI40">
        <v>0</v>
      </c>
      <c r="AJ40">
        <v>0</v>
      </c>
      <c r="AK40">
        <v>0</v>
      </c>
      <c r="AL40">
        <v>0</v>
      </c>
      <c r="AM40">
        <v>0</v>
      </c>
      <c r="AN40">
        <v>0</v>
      </c>
      <c r="AO40">
        <v>0</v>
      </c>
      <c r="AP40">
        <v>0</v>
      </c>
      <c r="AQ40">
        <v>0</v>
      </c>
      <c r="AR40">
        <v>0</v>
      </c>
      <c r="AS40">
        <v>0</v>
      </c>
      <c r="AT40">
        <v>1</v>
      </c>
      <c r="AU40">
        <v>0</v>
      </c>
      <c r="AV40">
        <v>0</v>
      </c>
      <c r="AW40">
        <v>0</v>
      </c>
      <c r="AX40">
        <v>0</v>
      </c>
      <c r="AY40">
        <v>0</v>
      </c>
      <c r="AZ40">
        <v>0</v>
      </c>
      <c r="BA40">
        <f t="shared" si="36"/>
        <v>0</v>
      </c>
      <c r="BB40">
        <f t="shared" si="35"/>
        <v>0</v>
      </c>
      <c r="BC40">
        <f t="shared" si="18"/>
        <v>0</v>
      </c>
      <c r="BD40">
        <f t="shared" si="19"/>
        <v>0</v>
      </c>
      <c r="BE40">
        <f t="shared" si="20"/>
        <v>0</v>
      </c>
      <c r="BF40">
        <f t="shared" si="21"/>
        <v>0</v>
      </c>
      <c r="BG40">
        <f t="shared" si="22"/>
        <v>0</v>
      </c>
      <c r="BH40">
        <f t="shared" si="23"/>
        <v>0</v>
      </c>
      <c r="BI40">
        <f t="shared" si="24"/>
        <v>0</v>
      </c>
      <c r="BJ40">
        <f t="shared" si="25"/>
        <v>0</v>
      </c>
      <c r="BK40">
        <f t="shared" si="26"/>
        <v>0</v>
      </c>
      <c r="BL40">
        <f t="shared" si="27"/>
        <v>0</v>
      </c>
      <c r="BM40">
        <f t="shared" si="28"/>
        <v>0</v>
      </c>
      <c r="BN40">
        <f t="shared" si="29"/>
        <v>0</v>
      </c>
      <c r="BO40">
        <f t="shared" si="30"/>
        <v>0</v>
      </c>
      <c r="BP40">
        <f t="shared" si="31"/>
        <v>0</v>
      </c>
      <c r="BQ40">
        <f t="shared" si="32"/>
        <v>0</v>
      </c>
      <c r="BR40">
        <f t="shared" si="33"/>
        <v>0</v>
      </c>
      <c r="BS40">
        <f t="shared" si="34"/>
        <v>0</v>
      </c>
      <c r="BU40" s="27">
        <v>176</v>
      </c>
    </row>
    <row r="41" spans="2:73">
      <c r="B41" s="31" t="s">
        <v>264</v>
      </c>
      <c r="C41" s="32" t="s">
        <v>251</v>
      </c>
      <c r="D41" s="26">
        <v>1</v>
      </c>
      <c r="E41" s="200">
        <v>6.6738</v>
      </c>
      <c r="F41" s="217">
        <f t="shared" si="4"/>
        <v>236.16</v>
      </c>
      <c r="G41" s="177"/>
      <c r="H41" s="28">
        <f t="shared" si="5"/>
        <v>0</v>
      </c>
      <c r="I41" s="253">
        <f t="shared" si="0"/>
        <v>0</v>
      </c>
      <c r="J41" s="11"/>
      <c r="K41" s="1">
        <v>0</v>
      </c>
      <c r="L41" s="2"/>
      <c r="N41" s="2">
        <v>0</v>
      </c>
      <c r="O41" s="2"/>
      <c r="Q41" s="2">
        <v>0</v>
      </c>
      <c r="R41" s="2"/>
      <c r="T41" s="2">
        <v>0</v>
      </c>
      <c r="U41" s="2"/>
      <c r="W41" s="2">
        <v>0</v>
      </c>
      <c r="X41" s="2"/>
      <c r="Z41" s="176">
        <f t="shared" si="1"/>
        <v>0</v>
      </c>
      <c r="AA41" s="59">
        <f t="shared" si="7"/>
        <v>0</v>
      </c>
      <c r="AB41" s="11">
        <f t="shared" si="2"/>
        <v>0</v>
      </c>
      <c r="AC41" s="58">
        <f t="shared" si="3"/>
        <v>0</v>
      </c>
      <c r="AD41" s="11" t="s">
        <v>578</v>
      </c>
      <c r="AH41" s="11">
        <v>0</v>
      </c>
      <c r="AI41">
        <v>0</v>
      </c>
      <c r="AJ41">
        <v>0</v>
      </c>
      <c r="AK41">
        <v>0</v>
      </c>
      <c r="AL41">
        <v>0</v>
      </c>
      <c r="AM41">
        <v>0</v>
      </c>
      <c r="AN41">
        <v>0</v>
      </c>
      <c r="AO41">
        <v>0</v>
      </c>
      <c r="AP41">
        <v>0</v>
      </c>
      <c r="AQ41">
        <v>0</v>
      </c>
      <c r="AR41">
        <v>0</v>
      </c>
      <c r="AS41">
        <v>0</v>
      </c>
      <c r="AT41">
        <v>0</v>
      </c>
      <c r="AU41">
        <v>0</v>
      </c>
      <c r="AV41">
        <v>1</v>
      </c>
      <c r="AW41">
        <v>0</v>
      </c>
      <c r="AX41">
        <v>0</v>
      </c>
      <c r="AY41">
        <v>0</v>
      </c>
      <c r="AZ41">
        <v>0</v>
      </c>
      <c r="BA41">
        <f t="shared" si="36"/>
        <v>0</v>
      </c>
      <c r="BB41">
        <f t="shared" si="35"/>
        <v>0</v>
      </c>
      <c r="BC41">
        <f t="shared" si="18"/>
        <v>0</v>
      </c>
      <c r="BD41">
        <f t="shared" si="19"/>
        <v>0</v>
      </c>
      <c r="BE41">
        <f t="shared" si="20"/>
        <v>0</v>
      </c>
      <c r="BF41">
        <f t="shared" si="21"/>
        <v>0</v>
      </c>
      <c r="BG41">
        <f t="shared" si="22"/>
        <v>0</v>
      </c>
      <c r="BH41">
        <f t="shared" si="23"/>
        <v>0</v>
      </c>
      <c r="BI41">
        <f t="shared" si="24"/>
        <v>0</v>
      </c>
      <c r="BJ41">
        <f t="shared" si="25"/>
        <v>0</v>
      </c>
      <c r="BK41">
        <f t="shared" si="26"/>
        <v>0</v>
      </c>
      <c r="BL41">
        <f t="shared" si="27"/>
        <v>0</v>
      </c>
      <c r="BM41">
        <f t="shared" si="28"/>
        <v>0</v>
      </c>
      <c r="BN41">
        <f t="shared" si="29"/>
        <v>0</v>
      </c>
      <c r="BO41">
        <f t="shared" si="30"/>
        <v>0</v>
      </c>
      <c r="BP41">
        <f t="shared" si="31"/>
        <v>0</v>
      </c>
      <c r="BQ41">
        <f t="shared" si="32"/>
        <v>0</v>
      </c>
      <c r="BR41">
        <f t="shared" si="33"/>
        <v>0</v>
      </c>
      <c r="BS41">
        <f t="shared" si="34"/>
        <v>0</v>
      </c>
      <c r="BU41" s="27">
        <v>246</v>
      </c>
    </row>
    <row r="42" spans="2:73" ht="43" customHeight="1">
      <c r="B42" s="22" t="s">
        <v>636</v>
      </c>
      <c r="C42" s="6" t="s">
        <v>634</v>
      </c>
      <c r="D42" s="6" t="s">
        <v>2</v>
      </c>
      <c r="E42" s="98" t="s">
        <v>1203</v>
      </c>
      <c r="F42" s="218" t="s">
        <v>1202</v>
      </c>
      <c r="G42" s="177"/>
      <c r="H42" s="6" t="s">
        <v>633</v>
      </c>
      <c r="I42" s="6" t="s">
        <v>632</v>
      </c>
      <c r="J42" s="11"/>
      <c r="K42" s="6" t="s">
        <v>630</v>
      </c>
      <c r="L42" s="6" t="s">
        <v>631</v>
      </c>
      <c r="N42" s="6" t="s">
        <v>630</v>
      </c>
      <c r="O42" s="6" t="s">
        <v>631</v>
      </c>
      <c r="Q42" s="6" t="s">
        <v>630</v>
      </c>
      <c r="R42" s="6" t="s">
        <v>631</v>
      </c>
      <c r="T42" s="6" t="s">
        <v>630</v>
      </c>
      <c r="U42" s="6" t="s">
        <v>631</v>
      </c>
      <c r="W42" s="23" t="s">
        <v>630</v>
      </c>
      <c r="X42" s="23" t="s">
        <v>631</v>
      </c>
      <c r="Z42" s="176"/>
      <c r="AD42" s="11" t="s">
        <v>579</v>
      </c>
      <c r="BU42" s="90" t="s">
        <v>1136</v>
      </c>
    </row>
    <row r="43" spans="2:73">
      <c r="C43" s="25" t="s">
        <v>502</v>
      </c>
      <c r="D43" s="26">
        <v>124</v>
      </c>
      <c r="E43" s="130">
        <f>SUM(E44:E65)</f>
        <v>83.082000000000008</v>
      </c>
      <c r="F43" s="217">
        <f t="shared" si="4"/>
        <v>3781.44</v>
      </c>
      <c r="G43" s="177"/>
      <c r="H43" s="28">
        <f>SUM(K43,N43,Q43,T43,W43)</f>
        <v>0</v>
      </c>
      <c r="I43" s="253">
        <f t="shared" ref="I43:I65" si="37">F43*H43</f>
        <v>0</v>
      </c>
      <c r="J43" s="11"/>
      <c r="K43" s="1">
        <v>0</v>
      </c>
      <c r="L43" s="2"/>
      <c r="N43" s="2">
        <v>0</v>
      </c>
      <c r="O43" s="2"/>
      <c r="Q43" s="2">
        <v>0</v>
      </c>
      <c r="R43" s="2"/>
      <c r="T43" s="2">
        <v>0</v>
      </c>
      <c r="U43" s="2"/>
      <c r="W43" s="2">
        <v>0</v>
      </c>
      <c r="X43" s="2"/>
      <c r="Z43" s="176">
        <f t="shared" ref="Z43:Z65" si="38">H43*F43</f>
        <v>0</v>
      </c>
      <c r="AA43" s="59">
        <f>22*H43</f>
        <v>0</v>
      </c>
      <c r="AB43" s="11">
        <f t="shared" ref="AB43:AB65" si="39">H43*D43</f>
        <v>0</v>
      </c>
      <c r="AC43" s="58">
        <f t="shared" ref="AC43:AC65" si="40">H43*E43</f>
        <v>0</v>
      </c>
      <c r="AD43" s="11" t="s">
        <v>580</v>
      </c>
      <c r="BU43" s="27">
        <v>3939</v>
      </c>
    </row>
    <row r="44" spans="2:73">
      <c r="B44" s="31" t="s">
        <v>13</v>
      </c>
      <c r="C44" s="25" t="s">
        <v>185</v>
      </c>
      <c r="D44" s="26">
        <v>15</v>
      </c>
      <c r="E44" s="130">
        <v>0.90800000000000003</v>
      </c>
      <c r="F44" s="217">
        <f t="shared" si="4"/>
        <v>101.75999999999999</v>
      </c>
      <c r="G44" s="177"/>
      <c r="H44" s="28">
        <f t="shared" ref="H44:H65" si="41">SUM(K44,N44,Q44,T44,W44)</f>
        <v>0</v>
      </c>
      <c r="I44" s="253">
        <f t="shared" si="37"/>
        <v>0</v>
      </c>
      <c r="J44" s="11"/>
      <c r="K44" s="1">
        <v>0</v>
      </c>
      <c r="L44" s="2"/>
      <c r="N44" s="2">
        <v>0</v>
      </c>
      <c r="O44" s="2"/>
      <c r="Q44" s="2">
        <v>0</v>
      </c>
      <c r="R44" s="2"/>
      <c r="T44" s="2">
        <v>0</v>
      </c>
      <c r="U44" s="2"/>
      <c r="W44" s="2">
        <v>0</v>
      </c>
      <c r="X44" s="2"/>
      <c r="Z44" s="176">
        <f t="shared" si="38"/>
        <v>0</v>
      </c>
      <c r="AA44" s="59">
        <f>H44</f>
        <v>0</v>
      </c>
      <c r="AB44" s="11">
        <f t="shared" si="39"/>
        <v>0</v>
      </c>
      <c r="AC44" s="58">
        <f t="shared" si="40"/>
        <v>0</v>
      </c>
      <c r="AD44" s="11" t="s">
        <v>581</v>
      </c>
      <c r="AH44" s="11">
        <v>15</v>
      </c>
      <c r="AI44">
        <v>0</v>
      </c>
      <c r="AJ44">
        <v>0</v>
      </c>
      <c r="AK44">
        <v>0</v>
      </c>
      <c r="AL44">
        <v>0</v>
      </c>
      <c r="AM44">
        <v>0</v>
      </c>
      <c r="AN44">
        <v>0</v>
      </c>
      <c r="AO44">
        <v>0</v>
      </c>
      <c r="AP44">
        <v>0</v>
      </c>
      <c r="AQ44">
        <v>0</v>
      </c>
      <c r="AR44">
        <v>0</v>
      </c>
      <c r="AS44">
        <v>0</v>
      </c>
      <c r="AT44">
        <v>0</v>
      </c>
      <c r="AU44">
        <v>0</v>
      </c>
      <c r="AV44">
        <v>0</v>
      </c>
      <c r="AW44">
        <v>0</v>
      </c>
      <c r="AX44">
        <v>0</v>
      </c>
      <c r="AY44">
        <v>0</v>
      </c>
      <c r="AZ44">
        <v>0</v>
      </c>
      <c r="BA44">
        <f t="shared" si="36"/>
        <v>0</v>
      </c>
      <c r="BB44">
        <f t="shared" ref="BB44:BB105" si="42">AI44*H44</f>
        <v>0</v>
      </c>
      <c r="BC44">
        <f t="shared" ref="BC44:BC105" si="43">AJ44*H44</f>
        <v>0</v>
      </c>
      <c r="BD44">
        <f t="shared" ref="BD44:BD105" si="44">AK44*H44</f>
        <v>0</v>
      </c>
      <c r="BE44">
        <f t="shared" ref="BE44:BE105" si="45">AL44*H44</f>
        <v>0</v>
      </c>
      <c r="BF44">
        <f t="shared" ref="BF44:BF105" si="46">AM44*H44</f>
        <v>0</v>
      </c>
      <c r="BG44">
        <f t="shared" ref="BG44:BG105" si="47">AN44*H44</f>
        <v>0</v>
      </c>
      <c r="BH44">
        <f t="shared" ref="BH44:BH105" si="48">AO44*H44</f>
        <v>0</v>
      </c>
      <c r="BI44">
        <f t="shared" ref="BI44:BI105" si="49">AP44*H44</f>
        <v>0</v>
      </c>
      <c r="BJ44">
        <f t="shared" ref="BJ44:BJ105" si="50">AQ44*H44</f>
        <v>0</v>
      </c>
      <c r="BK44">
        <f t="shared" ref="BK44:BK105" si="51">AR44*H44</f>
        <v>0</v>
      </c>
      <c r="BL44">
        <f t="shared" ref="BL44:BL105" si="52">AS44*H44</f>
        <v>0</v>
      </c>
      <c r="BM44">
        <f t="shared" ref="BM44:BM105" si="53">AT44*H44</f>
        <v>0</v>
      </c>
      <c r="BN44">
        <f t="shared" ref="BN44:BN105" si="54">AU44*H44</f>
        <v>0</v>
      </c>
      <c r="BO44">
        <f t="shared" ref="BO44:BO105" si="55">AV44*H44</f>
        <v>0</v>
      </c>
      <c r="BP44">
        <f t="shared" ref="BP44:BP105" si="56">AW44*H44</f>
        <v>0</v>
      </c>
      <c r="BQ44">
        <f t="shared" ref="BQ44:BQ105" si="57">AX44*H44</f>
        <v>0</v>
      </c>
      <c r="BR44">
        <f t="shared" ref="BR44:BR105" si="58">AY44*H44</f>
        <v>0</v>
      </c>
      <c r="BS44">
        <f t="shared" ref="BS44:BS105" si="59">AZ44*H44</f>
        <v>0</v>
      </c>
      <c r="BU44" s="27">
        <v>106</v>
      </c>
    </row>
    <row r="45" spans="2:73">
      <c r="B45" s="31" t="s">
        <v>14</v>
      </c>
      <c r="C45" s="25" t="s">
        <v>186</v>
      </c>
      <c r="D45" s="26">
        <v>15</v>
      </c>
      <c r="E45" s="130">
        <v>1.7706</v>
      </c>
      <c r="F45" s="217">
        <f t="shared" si="4"/>
        <v>133.44</v>
      </c>
      <c r="G45" s="177"/>
      <c r="H45" s="28">
        <f t="shared" si="41"/>
        <v>0</v>
      </c>
      <c r="I45" s="253">
        <f t="shared" si="37"/>
        <v>0</v>
      </c>
      <c r="K45" s="1">
        <v>0</v>
      </c>
      <c r="L45" s="2"/>
      <c r="N45" s="2">
        <v>0</v>
      </c>
      <c r="O45" s="2"/>
      <c r="Q45" s="2">
        <v>0</v>
      </c>
      <c r="R45" s="2"/>
      <c r="T45" s="2">
        <v>0</v>
      </c>
      <c r="U45" s="2"/>
      <c r="W45" s="2">
        <v>0</v>
      </c>
      <c r="X45" s="2"/>
      <c r="Z45" s="176">
        <f t="shared" si="38"/>
        <v>0</v>
      </c>
      <c r="AA45" s="59">
        <f t="shared" ref="AA45:AA65" si="60">H45</f>
        <v>0</v>
      </c>
      <c r="AB45" s="11">
        <f t="shared" si="39"/>
        <v>0</v>
      </c>
      <c r="AC45" s="58">
        <f t="shared" si="40"/>
        <v>0</v>
      </c>
      <c r="AD45" s="11" t="s">
        <v>582</v>
      </c>
      <c r="AH45" s="11">
        <v>15</v>
      </c>
      <c r="AI45">
        <v>0</v>
      </c>
      <c r="AJ45">
        <v>0</v>
      </c>
      <c r="AK45">
        <v>0</v>
      </c>
      <c r="AL45">
        <v>0</v>
      </c>
      <c r="AM45">
        <v>0</v>
      </c>
      <c r="AN45">
        <v>0</v>
      </c>
      <c r="AO45">
        <v>0</v>
      </c>
      <c r="AP45">
        <v>0</v>
      </c>
      <c r="AQ45">
        <v>0</v>
      </c>
      <c r="AR45">
        <v>0</v>
      </c>
      <c r="AS45">
        <v>0</v>
      </c>
      <c r="AT45">
        <v>0</v>
      </c>
      <c r="AU45">
        <v>0</v>
      </c>
      <c r="AV45">
        <v>0</v>
      </c>
      <c r="AW45">
        <v>0</v>
      </c>
      <c r="AX45">
        <v>0</v>
      </c>
      <c r="AY45">
        <v>0</v>
      </c>
      <c r="AZ45">
        <v>0</v>
      </c>
      <c r="BA45">
        <f t="shared" si="36"/>
        <v>0</v>
      </c>
      <c r="BB45">
        <f t="shared" si="42"/>
        <v>0</v>
      </c>
      <c r="BC45">
        <f t="shared" si="43"/>
        <v>0</v>
      </c>
      <c r="BD45">
        <f t="shared" si="44"/>
        <v>0</v>
      </c>
      <c r="BE45">
        <f t="shared" si="45"/>
        <v>0</v>
      </c>
      <c r="BF45">
        <f t="shared" si="46"/>
        <v>0</v>
      </c>
      <c r="BG45">
        <f t="shared" si="47"/>
        <v>0</v>
      </c>
      <c r="BH45">
        <f t="shared" si="48"/>
        <v>0</v>
      </c>
      <c r="BI45">
        <f t="shared" si="49"/>
        <v>0</v>
      </c>
      <c r="BJ45">
        <f t="shared" si="50"/>
        <v>0</v>
      </c>
      <c r="BK45">
        <f t="shared" si="51"/>
        <v>0</v>
      </c>
      <c r="BL45">
        <f t="shared" si="52"/>
        <v>0</v>
      </c>
      <c r="BM45">
        <f t="shared" si="53"/>
        <v>0</v>
      </c>
      <c r="BN45">
        <f t="shared" si="54"/>
        <v>0</v>
      </c>
      <c r="BO45">
        <f t="shared" si="55"/>
        <v>0</v>
      </c>
      <c r="BP45">
        <f t="shared" si="56"/>
        <v>0</v>
      </c>
      <c r="BQ45">
        <f t="shared" si="57"/>
        <v>0</v>
      </c>
      <c r="BR45">
        <f t="shared" si="58"/>
        <v>0</v>
      </c>
      <c r="BS45">
        <f t="shared" si="59"/>
        <v>0</v>
      </c>
      <c r="BU45" s="27">
        <v>139</v>
      </c>
    </row>
    <row r="46" spans="2:73">
      <c r="B46" s="31" t="s">
        <v>15</v>
      </c>
      <c r="C46" s="25" t="s">
        <v>187</v>
      </c>
      <c r="D46" s="26">
        <v>20</v>
      </c>
      <c r="E46" s="130">
        <v>2.4516000000000004</v>
      </c>
      <c r="F46" s="217">
        <f t="shared" si="4"/>
        <v>152.63999999999999</v>
      </c>
      <c r="G46" s="177"/>
      <c r="H46" s="28">
        <f t="shared" si="41"/>
        <v>0</v>
      </c>
      <c r="I46" s="253">
        <f t="shared" si="37"/>
        <v>0</v>
      </c>
      <c r="J46" s="11"/>
      <c r="K46" s="1">
        <v>0</v>
      </c>
      <c r="L46" s="2"/>
      <c r="M46" s="11"/>
      <c r="N46" s="2">
        <v>0</v>
      </c>
      <c r="O46" s="2"/>
      <c r="P46" s="11"/>
      <c r="Q46" s="2">
        <v>0</v>
      </c>
      <c r="R46" s="2"/>
      <c r="S46" s="11"/>
      <c r="T46" s="2">
        <v>0</v>
      </c>
      <c r="U46" s="2"/>
      <c r="V46" s="11"/>
      <c r="W46" s="2">
        <v>0</v>
      </c>
      <c r="X46" s="2"/>
      <c r="Z46" s="176">
        <f t="shared" si="38"/>
        <v>0</v>
      </c>
      <c r="AA46" s="59">
        <f t="shared" si="60"/>
        <v>0</v>
      </c>
      <c r="AB46" s="11">
        <f t="shared" si="39"/>
        <v>0</v>
      </c>
      <c r="AC46" s="58">
        <f t="shared" si="40"/>
        <v>0</v>
      </c>
      <c r="AD46" s="11" t="s">
        <v>583</v>
      </c>
      <c r="AH46" s="11">
        <v>0</v>
      </c>
      <c r="AI46">
        <v>0</v>
      </c>
      <c r="AJ46">
        <v>0</v>
      </c>
      <c r="AK46">
        <v>0</v>
      </c>
      <c r="AL46">
        <v>0</v>
      </c>
      <c r="AM46">
        <v>0</v>
      </c>
      <c r="AN46">
        <v>0</v>
      </c>
      <c r="AO46">
        <v>0</v>
      </c>
      <c r="AP46">
        <v>0</v>
      </c>
      <c r="AQ46">
        <v>0</v>
      </c>
      <c r="AR46">
        <v>0</v>
      </c>
      <c r="AS46">
        <v>0</v>
      </c>
      <c r="AT46">
        <v>0</v>
      </c>
      <c r="AU46">
        <v>0</v>
      </c>
      <c r="AV46">
        <v>0</v>
      </c>
      <c r="AW46">
        <v>0</v>
      </c>
      <c r="AX46">
        <v>0</v>
      </c>
      <c r="AY46">
        <v>61</v>
      </c>
      <c r="AZ46">
        <v>0</v>
      </c>
      <c r="BA46">
        <f t="shared" si="36"/>
        <v>0</v>
      </c>
      <c r="BB46">
        <f t="shared" si="42"/>
        <v>0</v>
      </c>
      <c r="BC46">
        <f t="shared" si="43"/>
        <v>0</v>
      </c>
      <c r="BD46">
        <f t="shared" si="44"/>
        <v>0</v>
      </c>
      <c r="BE46">
        <f t="shared" si="45"/>
        <v>0</v>
      </c>
      <c r="BF46">
        <f t="shared" si="46"/>
        <v>0</v>
      </c>
      <c r="BG46">
        <f t="shared" si="47"/>
        <v>0</v>
      </c>
      <c r="BH46">
        <f t="shared" si="48"/>
        <v>0</v>
      </c>
      <c r="BI46">
        <f t="shared" si="49"/>
        <v>0</v>
      </c>
      <c r="BJ46">
        <f t="shared" si="50"/>
        <v>0</v>
      </c>
      <c r="BK46">
        <f t="shared" si="51"/>
        <v>0</v>
      </c>
      <c r="BL46">
        <f t="shared" si="52"/>
        <v>0</v>
      </c>
      <c r="BM46">
        <f t="shared" si="53"/>
        <v>0</v>
      </c>
      <c r="BN46">
        <f t="shared" si="54"/>
        <v>0</v>
      </c>
      <c r="BO46">
        <f t="shared" si="55"/>
        <v>0</v>
      </c>
      <c r="BP46">
        <f t="shared" si="56"/>
        <v>0</v>
      </c>
      <c r="BQ46">
        <f t="shared" si="57"/>
        <v>0</v>
      </c>
      <c r="BR46">
        <f t="shared" si="58"/>
        <v>0</v>
      </c>
      <c r="BS46">
        <f t="shared" si="59"/>
        <v>0</v>
      </c>
      <c r="BU46" s="27">
        <v>159</v>
      </c>
    </row>
    <row r="47" spans="2:73">
      <c r="B47" s="31" t="s">
        <v>16</v>
      </c>
      <c r="C47" s="25" t="s">
        <v>188</v>
      </c>
      <c r="D47" s="26">
        <v>10</v>
      </c>
      <c r="E47" s="130">
        <v>2.5423999999999998</v>
      </c>
      <c r="F47" s="217">
        <f t="shared" si="4"/>
        <v>133.44</v>
      </c>
      <c r="G47" s="177"/>
      <c r="H47" s="28">
        <f t="shared" si="41"/>
        <v>0</v>
      </c>
      <c r="I47" s="253">
        <f t="shared" si="37"/>
        <v>0</v>
      </c>
      <c r="J47" s="11"/>
      <c r="K47" s="1">
        <v>0</v>
      </c>
      <c r="L47" s="2"/>
      <c r="M47" s="11"/>
      <c r="N47" s="2">
        <v>0</v>
      </c>
      <c r="O47" s="2"/>
      <c r="P47" s="11"/>
      <c r="Q47" s="2">
        <v>0</v>
      </c>
      <c r="R47" s="2"/>
      <c r="S47" s="11"/>
      <c r="T47" s="2">
        <v>0</v>
      </c>
      <c r="U47" s="2"/>
      <c r="V47" s="11"/>
      <c r="W47" s="2">
        <v>0</v>
      </c>
      <c r="X47" s="2"/>
      <c r="Z47" s="176">
        <f t="shared" si="38"/>
        <v>0</v>
      </c>
      <c r="AA47" s="59">
        <f t="shared" si="60"/>
        <v>0</v>
      </c>
      <c r="AB47" s="11">
        <f t="shared" si="39"/>
        <v>0</v>
      </c>
      <c r="AC47" s="58">
        <f t="shared" si="40"/>
        <v>0</v>
      </c>
      <c r="AD47" s="11" t="s">
        <v>584</v>
      </c>
      <c r="AH47" s="11">
        <v>5</v>
      </c>
      <c r="AI47">
        <v>5</v>
      </c>
      <c r="AJ47">
        <v>0</v>
      </c>
      <c r="AK47">
        <v>0</v>
      </c>
      <c r="AL47">
        <v>0</v>
      </c>
      <c r="AM47">
        <v>0</v>
      </c>
      <c r="AN47">
        <v>0</v>
      </c>
      <c r="AO47">
        <v>0</v>
      </c>
      <c r="AP47">
        <v>0</v>
      </c>
      <c r="AQ47">
        <v>0</v>
      </c>
      <c r="AR47">
        <v>0</v>
      </c>
      <c r="AS47">
        <v>0</v>
      </c>
      <c r="AT47">
        <v>0</v>
      </c>
      <c r="AU47">
        <v>0</v>
      </c>
      <c r="AV47">
        <v>0</v>
      </c>
      <c r="AW47">
        <v>0</v>
      </c>
      <c r="AX47">
        <v>0</v>
      </c>
      <c r="AY47">
        <v>0</v>
      </c>
      <c r="AZ47">
        <v>0</v>
      </c>
      <c r="BA47">
        <f t="shared" si="36"/>
        <v>0</v>
      </c>
      <c r="BB47">
        <f t="shared" si="42"/>
        <v>0</v>
      </c>
      <c r="BC47">
        <f t="shared" si="43"/>
        <v>0</v>
      </c>
      <c r="BD47">
        <f t="shared" si="44"/>
        <v>0</v>
      </c>
      <c r="BE47">
        <f t="shared" si="45"/>
        <v>0</v>
      </c>
      <c r="BF47">
        <f t="shared" si="46"/>
        <v>0</v>
      </c>
      <c r="BG47">
        <f t="shared" si="47"/>
        <v>0</v>
      </c>
      <c r="BH47">
        <f t="shared" si="48"/>
        <v>0</v>
      </c>
      <c r="BI47">
        <f t="shared" si="49"/>
        <v>0</v>
      </c>
      <c r="BJ47">
        <f t="shared" si="50"/>
        <v>0</v>
      </c>
      <c r="BK47">
        <f t="shared" si="51"/>
        <v>0</v>
      </c>
      <c r="BL47">
        <f t="shared" si="52"/>
        <v>0</v>
      </c>
      <c r="BM47">
        <f t="shared" si="53"/>
        <v>0</v>
      </c>
      <c r="BN47">
        <f t="shared" si="54"/>
        <v>0</v>
      </c>
      <c r="BO47">
        <f t="shared" si="55"/>
        <v>0</v>
      </c>
      <c r="BP47">
        <f t="shared" si="56"/>
        <v>0</v>
      </c>
      <c r="BQ47">
        <f t="shared" si="57"/>
        <v>0</v>
      </c>
      <c r="BR47">
        <f t="shared" si="58"/>
        <v>0</v>
      </c>
      <c r="BS47">
        <f t="shared" si="59"/>
        <v>0</v>
      </c>
      <c r="BU47" s="27">
        <v>139</v>
      </c>
    </row>
    <row r="48" spans="2:73">
      <c r="B48" s="31" t="s">
        <v>17</v>
      </c>
      <c r="C48" s="25" t="s">
        <v>189</v>
      </c>
      <c r="D48" s="26">
        <v>5</v>
      </c>
      <c r="E48" s="130">
        <v>2.4062000000000001</v>
      </c>
      <c r="F48" s="217">
        <f t="shared" si="4"/>
        <v>123.83999999999999</v>
      </c>
      <c r="G48" s="177"/>
      <c r="H48" s="28">
        <f t="shared" si="41"/>
        <v>0</v>
      </c>
      <c r="I48" s="253">
        <f t="shared" si="37"/>
        <v>0</v>
      </c>
      <c r="J48" s="11"/>
      <c r="K48" s="1">
        <v>0</v>
      </c>
      <c r="L48" s="2"/>
      <c r="M48" s="11"/>
      <c r="N48" s="2">
        <v>0</v>
      </c>
      <c r="O48" s="2"/>
      <c r="P48" s="11"/>
      <c r="Q48" s="2">
        <v>0</v>
      </c>
      <c r="R48" s="2"/>
      <c r="S48" s="11"/>
      <c r="T48" s="2">
        <v>0</v>
      </c>
      <c r="U48" s="2"/>
      <c r="V48" s="11"/>
      <c r="W48" s="2">
        <v>0</v>
      </c>
      <c r="X48" s="2"/>
      <c r="Z48" s="176">
        <f t="shared" si="38"/>
        <v>0</v>
      </c>
      <c r="AA48" s="59">
        <f t="shared" si="60"/>
        <v>0</v>
      </c>
      <c r="AB48" s="11">
        <f t="shared" si="39"/>
        <v>0</v>
      </c>
      <c r="AC48" s="58">
        <f t="shared" si="40"/>
        <v>0</v>
      </c>
      <c r="AD48" s="11" t="s">
        <v>585</v>
      </c>
      <c r="AH48" s="11">
        <v>10</v>
      </c>
      <c r="AI48">
        <v>0</v>
      </c>
      <c r="AJ48">
        <v>0</v>
      </c>
      <c r="AK48">
        <v>0</v>
      </c>
      <c r="AL48">
        <v>0</v>
      </c>
      <c r="AM48">
        <v>0</v>
      </c>
      <c r="AN48">
        <v>0</v>
      </c>
      <c r="AO48">
        <v>0</v>
      </c>
      <c r="AP48">
        <v>0</v>
      </c>
      <c r="AQ48">
        <v>0</v>
      </c>
      <c r="AR48">
        <v>0</v>
      </c>
      <c r="AS48">
        <v>0</v>
      </c>
      <c r="AT48">
        <v>0</v>
      </c>
      <c r="AU48">
        <v>0</v>
      </c>
      <c r="AV48">
        <v>0</v>
      </c>
      <c r="AW48">
        <v>0</v>
      </c>
      <c r="AX48">
        <v>0</v>
      </c>
      <c r="AY48">
        <v>0</v>
      </c>
      <c r="AZ48">
        <v>0</v>
      </c>
      <c r="BA48">
        <f t="shared" si="36"/>
        <v>0</v>
      </c>
      <c r="BB48">
        <f t="shared" si="42"/>
        <v>0</v>
      </c>
      <c r="BC48">
        <f t="shared" si="43"/>
        <v>0</v>
      </c>
      <c r="BD48">
        <f t="shared" si="44"/>
        <v>0</v>
      </c>
      <c r="BE48">
        <f t="shared" si="45"/>
        <v>0</v>
      </c>
      <c r="BF48">
        <f t="shared" si="46"/>
        <v>0</v>
      </c>
      <c r="BG48">
        <f t="shared" si="47"/>
        <v>0</v>
      </c>
      <c r="BH48">
        <f t="shared" si="48"/>
        <v>0</v>
      </c>
      <c r="BI48">
        <f t="shared" si="49"/>
        <v>0</v>
      </c>
      <c r="BJ48">
        <f t="shared" si="50"/>
        <v>0</v>
      </c>
      <c r="BK48">
        <f t="shared" si="51"/>
        <v>0</v>
      </c>
      <c r="BL48">
        <f t="shared" si="52"/>
        <v>0</v>
      </c>
      <c r="BM48">
        <f t="shared" si="53"/>
        <v>0</v>
      </c>
      <c r="BN48">
        <f t="shared" si="54"/>
        <v>0</v>
      </c>
      <c r="BO48">
        <f t="shared" si="55"/>
        <v>0</v>
      </c>
      <c r="BP48">
        <f t="shared" si="56"/>
        <v>0</v>
      </c>
      <c r="BQ48">
        <f t="shared" si="57"/>
        <v>0</v>
      </c>
      <c r="BR48">
        <f t="shared" si="58"/>
        <v>0</v>
      </c>
      <c r="BS48">
        <f t="shared" si="59"/>
        <v>0</v>
      </c>
      <c r="BU48" s="27">
        <v>129</v>
      </c>
    </row>
    <row r="49" spans="2:73">
      <c r="B49" s="31" t="s">
        <v>18</v>
      </c>
      <c r="C49" s="25" t="s">
        <v>190</v>
      </c>
      <c r="D49" s="26">
        <v>10</v>
      </c>
      <c r="E49" s="130">
        <v>2.9056000000000002</v>
      </c>
      <c r="F49" s="217">
        <f t="shared" si="4"/>
        <v>145.91999999999999</v>
      </c>
      <c r="G49" s="177"/>
      <c r="H49" s="28">
        <f t="shared" si="41"/>
        <v>0</v>
      </c>
      <c r="I49" s="253">
        <f t="shared" si="37"/>
        <v>0</v>
      </c>
      <c r="J49" s="11"/>
      <c r="K49" s="1">
        <v>0</v>
      </c>
      <c r="L49" s="2"/>
      <c r="M49" s="11"/>
      <c r="N49" s="2">
        <v>0</v>
      </c>
      <c r="O49" s="2"/>
      <c r="P49" s="11"/>
      <c r="Q49" s="2">
        <v>0</v>
      </c>
      <c r="R49" s="2"/>
      <c r="S49" s="11"/>
      <c r="T49" s="2">
        <v>0</v>
      </c>
      <c r="U49" s="2"/>
      <c r="V49" s="11"/>
      <c r="W49" s="2">
        <v>0</v>
      </c>
      <c r="X49" s="2"/>
      <c r="Z49" s="176">
        <f t="shared" si="38"/>
        <v>0</v>
      </c>
      <c r="AA49" s="59">
        <f t="shared" si="60"/>
        <v>0</v>
      </c>
      <c r="AB49" s="11">
        <f t="shared" si="39"/>
        <v>0</v>
      </c>
      <c r="AC49" s="58">
        <f t="shared" si="40"/>
        <v>0</v>
      </c>
      <c r="AD49" s="11" t="s">
        <v>586</v>
      </c>
      <c r="AH49" s="11">
        <v>9</v>
      </c>
      <c r="AI49">
        <v>2</v>
      </c>
      <c r="AJ49">
        <v>0</v>
      </c>
      <c r="AK49">
        <v>0</v>
      </c>
      <c r="AL49">
        <v>0</v>
      </c>
      <c r="AM49">
        <v>0</v>
      </c>
      <c r="AN49">
        <v>0</v>
      </c>
      <c r="AO49">
        <v>0</v>
      </c>
      <c r="AP49">
        <v>0</v>
      </c>
      <c r="AQ49">
        <v>0</v>
      </c>
      <c r="AR49">
        <v>0</v>
      </c>
      <c r="AS49">
        <v>0</v>
      </c>
      <c r="AT49">
        <v>0</v>
      </c>
      <c r="AU49">
        <v>0</v>
      </c>
      <c r="AV49">
        <v>0</v>
      </c>
      <c r="AW49">
        <v>0</v>
      </c>
      <c r="AX49">
        <v>0</v>
      </c>
      <c r="AY49">
        <v>0</v>
      </c>
      <c r="AZ49">
        <v>0</v>
      </c>
      <c r="BA49">
        <f t="shared" si="36"/>
        <v>0</v>
      </c>
      <c r="BB49">
        <f t="shared" si="42"/>
        <v>0</v>
      </c>
      <c r="BC49">
        <f t="shared" si="43"/>
        <v>0</v>
      </c>
      <c r="BD49">
        <f t="shared" si="44"/>
        <v>0</v>
      </c>
      <c r="BE49">
        <f t="shared" si="45"/>
        <v>0</v>
      </c>
      <c r="BF49">
        <f t="shared" si="46"/>
        <v>0</v>
      </c>
      <c r="BG49">
        <f t="shared" si="47"/>
        <v>0</v>
      </c>
      <c r="BH49">
        <f t="shared" si="48"/>
        <v>0</v>
      </c>
      <c r="BI49">
        <f t="shared" si="49"/>
        <v>0</v>
      </c>
      <c r="BJ49">
        <f t="shared" si="50"/>
        <v>0</v>
      </c>
      <c r="BK49">
        <f t="shared" si="51"/>
        <v>0</v>
      </c>
      <c r="BL49">
        <f t="shared" si="52"/>
        <v>0</v>
      </c>
      <c r="BM49">
        <f t="shared" si="53"/>
        <v>0</v>
      </c>
      <c r="BN49">
        <f t="shared" si="54"/>
        <v>0</v>
      </c>
      <c r="BO49">
        <f t="shared" si="55"/>
        <v>0</v>
      </c>
      <c r="BP49">
        <f t="shared" si="56"/>
        <v>0</v>
      </c>
      <c r="BQ49">
        <f t="shared" si="57"/>
        <v>0</v>
      </c>
      <c r="BR49">
        <f t="shared" si="58"/>
        <v>0</v>
      </c>
      <c r="BS49">
        <f t="shared" si="59"/>
        <v>0</v>
      </c>
      <c r="BU49" s="27">
        <v>152</v>
      </c>
    </row>
    <row r="50" spans="2:73">
      <c r="B50" s="31" t="s">
        <v>19</v>
      </c>
      <c r="C50" s="25" t="s">
        <v>191</v>
      </c>
      <c r="D50" s="26">
        <v>10</v>
      </c>
      <c r="E50" s="130">
        <v>4.54</v>
      </c>
      <c r="F50" s="217">
        <f t="shared" si="4"/>
        <v>222.72</v>
      </c>
      <c r="G50" s="177"/>
      <c r="H50" s="28">
        <f t="shared" si="41"/>
        <v>0</v>
      </c>
      <c r="I50" s="253">
        <f t="shared" si="37"/>
        <v>0</v>
      </c>
      <c r="J50" s="11"/>
      <c r="K50" s="1">
        <v>0</v>
      </c>
      <c r="L50" s="2"/>
      <c r="N50" s="2">
        <v>0</v>
      </c>
      <c r="O50" s="2"/>
      <c r="Q50" s="2">
        <v>0</v>
      </c>
      <c r="R50" s="2"/>
      <c r="T50" s="2">
        <v>0</v>
      </c>
      <c r="U50" s="2"/>
      <c r="W50" s="2">
        <v>0</v>
      </c>
      <c r="X50" s="2"/>
      <c r="Z50" s="176">
        <f t="shared" si="38"/>
        <v>0</v>
      </c>
      <c r="AA50" s="59">
        <f t="shared" si="60"/>
        <v>0</v>
      </c>
      <c r="AB50" s="11">
        <f t="shared" si="39"/>
        <v>0</v>
      </c>
      <c r="AC50" s="58">
        <f t="shared" si="40"/>
        <v>0</v>
      </c>
      <c r="AD50" s="11" t="s">
        <v>587</v>
      </c>
      <c r="AH50" s="11">
        <v>0</v>
      </c>
      <c r="AI50">
        <v>6</v>
      </c>
      <c r="AJ50">
        <v>3</v>
      </c>
      <c r="AK50">
        <v>1</v>
      </c>
      <c r="AL50">
        <v>0</v>
      </c>
      <c r="AM50">
        <v>0</v>
      </c>
      <c r="AN50">
        <v>0</v>
      </c>
      <c r="AO50">
        <v>0</v>
      </c>
      <c r="AP50">
        <v>0</v>
      </c>
      <c r="AQ50">
        <v>0</v>
      </c>
      <c r="AR50">
        <v>0</v>
      </c>
      <c r="AS50">
        <v>0</v>
      </c>
      <c r="AT50">
        <v>0</v>
      </c>
      <c r="AU50">
        <v>0</v>
      </c>
      <c r="AV50">
        <v>0</v>
      </c>
      <c r="AW50">
        <v>0</v>
      </c>
      <c r="AX50">
        <v>0</v>
      </c>
      <c r="AY50">
        <v>0</v>
      </c>
      <c r="AZ50">
        <v>0</v>
      </c>
      <c r="BA50">
        <f t="shared" si="36"/>
        <v>0</v>
      </c>
      <c r="BB50">
        <f t="shared" si="42"/>
        <v>0</v>
      </c>
      <c r="BC50">
        <f t="shared" si="43"/>
        <v>0</v>
      </c>
      <c r="BD50">
        <f t="shared" si="44"/>
        <v>0</v>
      </c>
      <c r="BE50">
        <f t="shared" si="45"/>
        <v>0</v>
      </c>
      <c r="BF50">
        <f t="shared" si="46"/>
        <v>0</v>
      </c>
      <c r="BG50">
        <f t="shared" si="47"/>
        <v>0</v>
      </c>
      <c r="BH50">
        <f t="shared" si="48"/>
        <v>0</v>
      </c>
      <c r="BI50">
        <f t="shared" si="49"/>
        <v>0</v>
      </c>
      <c r="BJ50">
        <f t="shared" si="50"/>
        <v>0</v>
      </c>
      <c r="BK50">
        <f t="shared" si="51"/>
        <v>0</v>
      </c>
      <c r="BL50">
        <f t="shared" si="52"/>
        <v>0</v>
      </c>
      <c r="BM50">
        <f t="shared" si="53"/>
        <v>0</v>
      </c>
      <c r="BN50">
        <f t="shared" si="54"/>
        <v>0</v>
      </c>
      <c r="BO50">
        <f t="shared" si="55"/>
        <v>0</v>
      </c>
      <c r="BP50">
        <f t="shared" si="56"/>
        <v>0</v>
      </c>
      <c r="BQ50">
        <f t="shared" si="57"/>
        <v>0</v>
      </c>
      <c r="BR50">
        <f t="shared" si="58"/>
        <v>0</v>
      </c>
      <c r="BS50">
        <f t="shared" si="59"/>
        <v>0</v>
      </c>
      <c r="BU50" s="27">
        <v>232</v>
      </c>
    </row>
    <row r="51" spans="2:73">
      <c r="B51" s="31" t="s">
        <v>20</v>
      </c>
      <c r="C51" s="25" t="s">
        <v>192</v>
      </c>
      <c r="D51" s="26">
        <v>5</v>
      </c>
      <c r="E51" s="130">
        <v>2.3153999999999999</v>
      </c>
      <c r="F51" s="217">
        <f t="shared" si="4"/>
        <v>140.16</v>
      </c>
      <c r="G51" s="177"/>
      <c r="H51" s="28">
        <f t="shared" si="41"/>
        <v>0</v>
      </c>
      <c r="I51" s="253">
        <f t="shared" si="37"/>
        <v>0</v>
      </c>
      <c r="J51" s="11"/>
      <c r="K51" s="1">
        <v>0</v>
      </c>
      <c r="L51" s="2"/>
      <c r="M51" s="11"/>
      <c r="N51" s="2">
        <v>0</v>
      </c>
      <c r="O51" s="2"/>
      <c r="P51" s="11"/>
      <c r="Q51" s="2">
        <v>0</v>
      </c>
      <c r="R51" s="2"/>
      <c r="S51" s="11"/>
      <c r="T51" s="2">
        <v>0</v>
      </c>
      <c r="U51" s="2"/>
      <c r="V51" s="11"/>
      <c r="W51" s="2">
        <v>0</v>
      </c>
      <c r="X51" s="2"/>
      <c r="Z51" s="176">
        <f t="shared" si="38"/>
        <v>0</v>
      </c>
      <c r="AA51" s="59">
        <f t="shared" si="60"/>
        <v>0</v>
      </c>
      <c r="AB51" s="11">
        <f t="shared" si="39"/>
        <v>0</v>
      </c>
      <c r="AC51" s="58">
        <f t="shared" si="40"/>
        <v>0</v>
      </c>
      <c r="AD51" s="11" t="s">
        <v>588</v>
      </c>
      <c r="AH51" s="11">
        <v>0</v>
      </c>
      <c r="AI51">
        <v>1</v>
      </c>
      <c r="AJ51">
        <v>4</v>
      </c>
      <c r="AK51">
        <v>0</v>
      </c>
      <c r="AL51">
        <v>0</v>
      </c>
      <c r="AM51">
        <v>0</v>
      </c>
      <c r="AN51">
        <v>0</v>
      </c>
      <c r="AO51">
        <v>0</v>
      </c>
      <c r="AP51">
        <v>0</v>
      </c>
      <c r="AQ51">
        <v>0</v>
      </c>
      <c r="AR51">
        <v>0</v>
      </c>
      <c r="AS51">
        <v>0</v>
      </c>
      <c r="AT51">
        <v>0</v>
      </c>
      <c r="AU51">
        <v>0</v>
      </c>
      <c r="AV51">
        <v>0</v>
      </c>
      <c r="AW51">
        <v>0</v>
      </c>
      <c r="AX51">
        <v>0</v>
      </c>
      <c r="AY51">
        <v>0</v>
      </c>
      <c r="AZ51">
        <v>0</v>
      </c>
      <c r="BA51">
        <f t="shared" si="36"/>
        <v>0</v>
      </c>
      <c r="BB51">
        <f t="shared" si="42"/>
        <v>0</v>
      </c>
      <c r="BC51">
        <f t="shared" si="43"/>
        <v>0</v>
      </c>
      <c r="BD51">
        <f t="shared" si="44"/>
        <v>0</v>
      </c>
      <c r="BE51">
        <f t="shared" si="45"/>
        <v>0</v>
      </c>
      <c r="BF51">
        <f t="shared" si="46"/>
        <v>0</v>
      </c>
      <c r="BG51">
        <f t="shared" si="47"/>
        <v>0</v>
      </c>
      <c r="BH51">
        <f t="shared" si="48"/>
        <v>0</v>
      </c>
      <c r="BI51">
        <f t="shared" si="49"/>
        <v>0</v>
      </c>
      <c r="BJ51">
        <f t="shared" si="50"/>
        <v>0</v>
      </c>
      <c r="BK51">
        <f t="shared" si="51"/>
        <v>0</v>
      </c>
      <c r="BL51">
        <f t="shared" si="52"/>
        <v>0</v>
      </c>
      <c r="BM51">
        <f t="shared" si="53"/>
        <v>0</v>
      </c>
      <c r="BN51">
        <f t="shared" si="54"/>
        <v>0</v>
      </c>
      <c r="BO51">
        <f t="shared" si="55"/>
        <v>0</v>
      </c>
      <c r="BP51">
        <f t="shared" si="56"/>
        <v>0</v>
      </c>
      <c r="BQ51">
        <f t="shared" si="57"/>
        <v>0</v>
      </c>
      <c r="BR51">
        <f t="shared" si="58"/>
        <v>0</v>
      </c>
      <c r="BS51">
        <f t="shared" si="59"/>
        <v>0</v>
      </c>
      <c r="BU51" s="27">
        <v>146</v>
      </c>
    </row>
    <row r="52" spans="2:73">
      <c r="B52" s="31" t="s">
        <v>21</v>
      </c>
      <c r="C52" s="25" t="s">
        <v>193</v>
      </c>
      <c r="D52" s="26">
        <v>5</v>
      </c>
      <c r="E52" s="130">
        <v>2.9056000000000002</v>
      </c>
      <c r="F52" s="217">
        <f t="shared" si="4"/>
        <v>145.91999999999999</v>
      </c>
      <c r="G52" s="177"/>
      <c r="H52" s="28">
        <f t="shared" si="41"/>
        <v>0</v>
      </c>
      <c r="I52" s="253">
        <f t="shared" si="37"/>
        <v>0</v>
      </c>
      <c r="K52" s="1">
        <v>0</v>
      </c>
      <c r="L52" s="2"/>
      <c r="M52" s="11"/>
      <c r="N52" s="2">
        <v>0</v>
      </c>
      <c r="O52" s="2"/>
      <c r="P52" s="11"/>
      <c r="Q52" s="2">
        <v>0</v>
      </c>
      <c r="R52" s="2"/>
      <c r="S52" s="11"/>
      <c r="T52" s="2">
        <v>0</v>
      </c>
      <c r="U52" s="2"/>
      <c r="V52" s="11"/>
      <c r="W52" s="2">
        <v>0</v>
      </c>
      <c r="X52" s="2"/>
      <c r="Z52" s="176">
        <f t="shared" si="38"/>
        <v>0</v>
      </c>
      <c r="AA52" s="59">
        <f t="shared" si="60"/>
        <v>0</v>
      </c>
      <c r="AB52" s="11">
        <f t="shared" si="39"/>
        <v>0</v>
      </c>
      <c r="AC52" s="58">
        <f t="shared" si="40"/>
        <v>0</v>
      </c>
      <c r="AD52" s="11" t="s">
        <v>589</v>
      </c>
      <c r="AH52" s="11">
        <v>0</v>
      </c>
      <c r="AI52">
        <v>1</v>
      </c>
      <c r="AJ52">
        <v>4</v>
      </c>
      <c r="AK52">
        <v>0</v>
      </c>
      <c r="AL52">
        <v>0</v>
      </c>
      <c r="AM52">
        <v>0</v>
      </c>
      <c r="AN52">
        <v>0</v>
      </c>
      <c r="AO52">
        <v>0</v>
      </c>
      <c r="AP52">
        <v>0</v>
      </c>
      <c r="AQ52">
        <v>0</v>
      </c>
      <c r="AR52">
        <v>0</v>
      </c>
      <c r="AS52">
        <v>0</v>
      </c>
      <c r="AT52">
        <v>0</v>
      </c>
      <c r="AU52">
        <v>0</v>
      </c>
      <c r="AV52">
        <v>0</v>
      </c>
      <c r="AW52">
        <v>0</v>
      </c>
      <c r="AX52">
        <v>0</v>
      </c>
      <c r="AY52">
        <v>0</v>
      </c>
      <c r="AZ52">
        <v>0</v>
      </c>
      <c r="BA52">
        <f t="shared" si="36"/>
        <v>0</v>
      </c>
      <c r="BB52">
        <f t="shared" si="42"/>
        <v>0</v>
      </c>
      <c r="BC52">
        <f t="shared" si="43"/>
        <v>0</v>
      </c>
      <c r="BD52">
        <f t="shared" si="44"/>
        <v>0</v>
      </c>
      <c r="BE52">
        <f t="shared" si="45"/>
        <v>0</v>
      </c>
      <c r="BF52">
        <f t="shared" si="46"/>
        <v>0</v>
      </c>
      <c r="BG52">
        <f t="shared" si="47"/>
        <v>0</v>
      </c>
      <c r="BH52">
        <f t="shared" si="48"/>
        <v>0</v>
      </c>
      <c r="BI52">
        <f t="shared" si="49"/>
        <v>0</v>
      </c>
      <c r="BJ52">
        <f t="shared" si="50"/>
        <v>0</v>
      </c>
      <c r="BK52">
        <f t="shared" si="51"/>
        <v>0</v>
      </c>
      <c r="BL52">
        <f t="shared" si="52"/>
        <v>0</v>
      </c>
      <c r="BM52">
        <f t="shared" si="53"/>
        <v>0</v>
      </c>
      <c r="BN52">
        <f t="shared" si="54"/>
        <v>0</v>
      </c>
      <c r="BO52">
        <f t="shared" si="55"/>
        <v>0</v>
      </c>
      <c r="BP52">
        <f t="shared" si="56"/>
        <v>0</v>
      </c>
      <c r="BQ52">
        <f t="shared" si="57"/>
        <v>0</v>
      </c>
      <c r="BR52">
        <f t="shared" si="58"/>
        <v>0</v>
      </c>
      <c r="BS52">
        <f t="shared" si="59"/>
        <v>0</v>
      </c>
      <c r="BU52" s="27">
        <v>152</v>
      </c>
    </row>
    <row r="53" spans="2:73">
      <c r="B53" s="31" t="s">
        <v>22</v>
      </c>
      <c r="C53" s="25" t="s">
        <v>194</v>
      </c>
      <c r="D53" s="26">
        <v>10</v>
      </c>
      <c r="E53" s="130">
        <v>5.3572000000000006</v>
      </c>
      <c r="F53" s="217">
        <f t="shared" si="4"/>
        <v>246.72</v>
      </c>
      <c r="G53" s="177"/>
      <c r="H53" s="28">
        <f t="shared" si="41"/>
        <v>0</v>
      </c>
      <c r="I53" s="253">
        <f t="shared" si="37"/>
        <v>0</v>
      </c>
      <c r="J53" s="11"/>
      <c r="K53" s="1">
        <v>0</v>
      </c>
      <c r="L53" s="2"/>
      <c r="M53" s="11"/>
      <c r="N53" s="2">
        <v>0</v>
      </c>
      <c r="O53" s="2"/>
      <c r="P53" s="11"/>
      <c r="Q53" s="2">
        <v>0</v>
      </c>
      <c r="R53" s="2"/>
      <c r="S53" s="11"/>
      <c r="T53" s="2">
        <v>0</v>
      </c>
      <c r="U53" s="2"/>
      <c r="V53" s="11"/>
      <c r="W53" s="2">
        <v>0</v>
      </c>
      <c r="X53" s="2"/>
      <c r="Z53" s="176">
        <f t="shared" si="38"/>
        <v>0</v>
      </c>
      <c r="AA53" s="59">
        <f t="shared" si="60"/>
        <v>0</v>
      </c>
      <c r="AB53" s="11">
        <f t="shared" si="39"/>
        <v>0</v>
      </c>
      <c r="AC53" s="58">
        <f t="shared" si="40"/>
        <v>0</v>
      </c>
      <c r="AD53" s="11" t="s">
        <v>590</v>
      </c>
      <c r="AH53" s="11">
        <v>0</v>
      </c>
      <c r="AI53">
        <v>10</v>
      </c>
      <c r="AJ53">
        <v>0</v>
      </c>
      <c r="AK53">
        <v>0</v>
      </c>
      <c r="AL53">
        <v>0</v>
      </c>
      <c r="AM53">
        <v>0</v>
      </c>
      <c r="AN53">
        <v>0</v>
      </c>
      <c r="AO53">
        <v>0</v>
      </c>
      <c r="AP53">
        <v>0</v>
      </c>
      <c r="AQ53">
        <v>0</v>
      </c>
      <c r="AR53">
        <v>0</v>
      </c>
      <c r="AS53">
        <v>0</v>
      </c>
      <c r="AT53">
        <v>0</v>
      </c>
      <c r="AU53">
        <v>0</v>
      </c>
      <c r="AV53">
        <v>0</v>
      </c>
      <c r="AW53">
        <v>0</v>
      </c>
      <c r="AX53">
        <v>0</v>
      </c>
      <c r="AY53">
        <v>0</v>
      </c>
      <c r="AZ53">
        <v>0</v>
      </c>
      <c r="BA53">
        <f t="shared" si="36"/>
        <v>0</v>
      </c>
      <c r="BB53">
        <f t="shared" si="42"/>
        <v>0</v>
      </c>
      <c r="BC53">
        <f t="shared" si="43"/>
        <v>0</v>
      </c>
      <c r="BD53">
        <f t="shared" si="44"/>
        <v>0</v>
      </c>
      <c r="BE53">
        <f t="shared" si="45"/>
        <v>0</v>
      </c>
      <c r="BF53">
        <f t="shared" si="46"/>
        <v>0</v>
      </c>
      <c r="BG53">
        <f t="shared" si="47"/>
        <v>0</v>
      </c>
      <c r="BH53">
        <f t="shared" si="48"/>
        <v>0</v>
      </c>
      <c r="BI53">
        <f t="shared" si="49"/>
        <v>0</v>
      </c>
      <c r="BJ53">
        <f t="shared" si="50"/>
        <v>0</v>
      </c>
      <c r="BK53">
        <f t="shared" si="51"/>
        <v>0</v>
      </c>
      <c r="BL53">
        <f t="shared" si="52"/>
        <v>0</v>
      </c>
      <c r="BM53">
        <f t="shared" si="53"/>
        <v>0</v>
      </c>
      <c r="BN53">
        <f t="shared" si="54"/>
        <v>0</v>
      </c>
      <c r="BO53">
        <f t="shared" si="55"/>
        <v>0</v>
      </c>
      <c r="BP53">
        <f t="shared" si="56"/>
        <v>0</v>
      </c>
      <c r="BQ53">
        <f t="shared" si="57"/>
        <v>0</v>
      </c>
      <c r="BR53">
        <f t="shared" si="58"/>
        <v>0</v>
      </c>
      <c r="BS53">
        <f t="shared" si="59"/>
        <v>0</v>
      </c>
      <c r="BU53" s="27">
        <v>257</v>
      </c>
    </row>
    <row r="54" spans="2:73">
      <c r="B54" s="31" t="s">
        <v>23</v>
      </c>
      <c r="C54" s="25" t="s">
        <v>195</v>
      </c>
      <c r="D54" s="26">
        <v>5</v>
      </c>
      <c r="E54" s="130">
        <v>5.9020000000000001</v>
      </c>
      <c r="F54" s="217">
        <f t="shared" si="4"/>
        <v>250.56</v>
      </c>
      <c r="G54" s="177"/>
      <c r="H54" s="28">
        <f t="shared" si="41"/>
        <v>0</v>
      </c>
      <c r="I54" s="253">
        <f t="shared" si="37"/>
        <v>0</v>
      </c>
      <c r="J54" s="11"/>
      <c r="K54" s="1">
        <v>0</v>
      </c>
      <c r="L54" s="2"/>
      <c r="M54" s="11"/>
      <c r="N54" s="2">
        <v>0</v>
      </c>
      <c r="O54" s="2"/>
      <c r="P54" s="11"/>
      <c r="Q54" s="2">
        <v>0</v>
      </c>
      <c r="R54" s="2"/>
      <c r="S54" s="11"/>
      <c r="T54" s="2">
        <v>0</v>
      </c>
      <c r="U54" s="2"/>
      <c r="V54" s="11"/>
      <c r="W54" s="2">
        <v>0</v>
      </c>
      <c r="X54" s="2"/>
      <c r="Z54" s="176">
        <f t="shared" si="38"/>
        <v>0</v>
      </c>
      <c r="AA54" s="59">
        <f t="shared" si="60"/>
        <v>0</v>
      </c>
      <c r="AB54" s="11">
        <f t="shared" si="39"/>
        <v>0</v>
      </c>
      <c r="AC54" s="58">
        <f t="shared" si="40"/>
        <v>0</v>
      </c>
      <c r="AD54" s="11" t="s">
        <v>591</v>
      </c>
      <c r="AH54" s="11">
        <v>0</v>
      </c>
      <c r="AI54">
        <v>0</v>
      </c>
      <c r="AJ54">
        <v>0</v>
      </c>
      <c r="AK54">
        <v>4</v>
      </c>
      <c r="AL54">
        <v>1</v>
      </c>
      <c r="AM54">
        <v>0</v>
      </c>
      <c r="AN54">
        <v>0</v>
      </c>
      <c r="AO54">
        <v>0</v>
      </c>
      <c r="AP54">
        <v>0</v>
      </c>
      <c r="AQ54">
        <v>0</v>
      </c>
      <c r="AR54">
        <v>0</v>
      </c>
      <c r="AS54">
        <v>0</v>
      </c>
      <c r="AT54">
        <v>0</v>
      </c>
      <c r="AU54">
        <v>0</v>
      </c>
      <c r="AV54">
        <v>0</v>
      </c>
      <c r="AW54">
        <v>0</v>
      </c>
      <c r="AX54">
        <v>0</v>
      </c>
      <c r="AY54">
        <v>0</v>
      </c>
      <c r="AZ54">
        <v>0</v>
      </c>
      <c r="BA54">
        <f t="shared" si="36"/>
        <v>0</v>
      </c>
      <c r="BB54">
        <f t="shared" si="42"/>
        <v>0</v>
      </c>
      <c r="BC54">
        <f t="shared" si="43"/>
        <v>0</v>
      </c>
      <c r="BD54">
        <f t="shared" si="44"/>
        <v>0</v>
      </c>
      <c r="BE54">
        <f t="shared" si="45"/>
        <v>0</v>
      </c>
      <c r="BF54">
        <f t="shared" si="46"/>
        <v>0</v>
      </c>
      <c r="BG54">
        <f t="shared" si="47"/>
        <v>0</v>
      </c>
      <c r="BH54">
        <f t="shared" si="48"/>
        <v>0</v>
      </c>
      <c r="BI54">
        <f t="shared" si="49"/>
        <v>0</v>
      </c>
      <c r="BJ54">
        <f t="shared" si="50"/>
        <v>0</v>
      </c>
      <c r="BK54">
        <f t="shared" si="51"/>
        <v>0</v>
      </c>
      <c r="BL54">
        <f t="shared" si="52"/>
        <v>0</v>
      </c>
      <c r="BM54">
        <f t="shared" si="53"/>
        <v>0</v>
      </c>
      <c r="BN54">
        <f t="shared" si="54"/>
        <v>0</v>
      </c>
      <c r="BO54">
        <f t="shared" si="55"/>
        <v>0</v>
      </c>
      <c r="BP54">
        <f t="shared" si="56"/>
        <v>0</v>
      </c>
      <c r="BQ54">
        <f t="shared" si="57"/>
        <v>0</v>
      </c>
      <c r="BR54">
        <f t="shared" si="58"/>
        <v>0</v>
      </c>
      <c r="BS54">
        <f t="shared" si="59"/>
        <v>0</v>
      </c>
      <c r="BU54" s="27">
        <v>261</v>
      </c>
    </row>
    <row r="55" spans="2:73">
      <c r="B55" s="31" t="s">
        <v>24</v>
      </c>
      <c r="C55" s="25" t="s">
        <v>196</v>
      </c>
      <c r="D55" s="26">
        <v>3</v>
      </c>
      <c r="E55" s="130">
        <v>3.4050000000000002</v>
      </c>
      <c r="F55" s="217">
        <f t="shared" si="4"/>
        <v>145.91999999999999</v>
      </c>
      <c r="G55" s="177"/>
      <c r="H55" s="28">
        <f t="shared" si="41"/>
        <v>0</v>
      </c>
      <c r="I55" s="253">
        <f t="shared" si="37"/>
        <v>0</v>
      </c>
      <c r="J55" s="11"/>
      <c r="K55" s="1">
        <v>0</v>
      </c>
      <c r="L55" s="2"/>
      <c r="N55" s="2">
        <v>0</v>
      </c>
      <c r="O55" s="2"/>
      <c r="Q55" s="2">
        <v>0</v>
      </c>
      <c r="R55" s="2"/>
      <c r="T55" s="2">
        <v>0</v>
      </c>
      <c r="U55" s="2"/>
      <c r="W55" s="2">
        <v>0</v>
      </c>
      <c r="X55" s="2"/>
      <c r="Z55" s="176">
        <f t="shared" si="38"/>
        <v>0</v>
      </c>
      <c r="AA55" s="59">
        <f t="shared" si="60"/>
        <v>0</v>
      </c>
      <c r="AB55" s="11">
        <f t="shared" si="39"/>
        <v>0</v>
      </c>
      <c r="AC55" s="58">
        <f t="shared" si="40"/>
        <v>0</v>
      </c>
      <c r="AD55" s="11" t="s">
        <v>592</v>
      </c>
      <c r="AH55" s="11">
        <v>0</v>
      </c>
      <c r="AI55">
        <v>0</v>
      </c>
      <c r="AJ55">
        <v>0</v>
      </c>
      <c r="AK55">
        <v>3</v>
      </c>
      <c r="AL55">
        <v>0</v>
      </c>
      <c r="AM55">
        <v>0</v>
      </c>
      <c r="AN55">
        <v>0</v>
      </c>
      <c r="AO55">
        <v>0</v>
      </c>
      <c r="AP55">
        <v>0</v>
      </c>
      <c r="AQ55">
        <v>0</v>
      </c>
      <c r="AR55">
        <v>0</v>
      </c>
      <c r="AS55">
        <v>0</v>
      </c>
      <c r="AT55">
        <v>0</v>
      </c>
      <c r="AU55">
        <v>0</v>
      </c>
      <c r="AV55">
        <v>0</v>
      </c>
      <c r="AW55">
        <v>0</v>
      </c>
      <c r="AX55">
        <v>0</v>
      </c>
      <c r="AY55">
        <v>0</v>
      </c>
      <c r="AZ55">
        <v>0</v>
      </c>
      <c r="BA55">
        <f t="shared" si="36"/>
        <v>0</v>
      </c>
      <c r="BB55">
        <f t="shared" si="42"/>
        <v>0</v>
      </c>
      <c r="BC55">
        <f t="shared" si="43"/>
        <v>0</v>
      </c>
      <c r="BD55">
        <f t="shared" si="44"/>
        <v>0</v>
      </c>
      <c r="BE55">
        <f t="shared" si="45"/>
        <v>0</v>
      </c>
      <c r="BF55">
        <f t="shared" si="46"/>
        <v>0</v>
      </c>
      <c r="BG55">
        <f t="shared" si="47"/>
        <v>0</v>
      </c>
      <c r="BH55">
        <f t="shared" si="48"/>
        <v>0</v>
      </c>
      <c r="BI55">
        <f t="shared" si="49"/>
        <v>0</v>
      </c>
      <c r="BJ55">
        <f t="shared" si="50"/>
        <v>0</v>
      </c>
      <c r="BK55">
        <f t="shared" si="51"/>
        <v>0</v>
      </c>
      <c r="BL55">
        <f t="shared" si="52"/>
        <v>0</v>
      </c>
      <c r="BM55">
        <f t="shared" si="53"/>
        <v>0</v>
      </c>
      <c r="BN55">
        <f t="shared" si="54"/>
        <v>0</v>
      </c>
      <c r="BO55">
        <f t="shared" si="55"/>
        <v>0</v>
      </c>
      <c r="BP55">
        <f t="shared" si="56"/>
        <v>0</v>
      </c>
      <c r="BQ55">
        <f t="shared" si="57"/>
        <v>0</v>
      </c>
      <c r="BR55">
        <f t="shared" si="58"/>
        <v>0</v>
      </c>
      <c r="BS55">
        <f t="shared" si="59"/>
        <v>0</v>
      </c>
      <c r="BU55" s="27">
        <v>152</v>
      </c>
    </row>
    <row r="56" spans="2:73">
      <c r="B56" s="31" t="s">
        <v>25</v>
      </c>
      <c r="C56" s="25" t="s">
        <v>197</v>
      </c>
      <c r="D56" s="26">
        <v>2</v>
      </c>
      <c r="E56" s="130">
        <v>4.54</v>
      </c>
      <c r="F56" s="217">
        <f t="shared" si="4"/>
        <v>200.64</v>
      </c>
      <c r="G56" s="177"/>
      <c r="H56" s="28">
        <v>0</v>
      </c>
      <c r="I56" s="253">
        <f t="shared" si="37"/>
        <v>0</v>
      </c>
      <c r="J56" s="11"/>
      <c r="K56" s="1">
        <v>0</v>
      </c>
      <c r="L56" s="2"/>
      <c r="M56" s="11"/>
      <c r="N56" s="2">
        <v>0</v>
      </c>
      <c r="O56" s="2"/>
      <c r="P56" s="11"/>
      <c r="Q56" s="2">
        <v>0</v>
      </c>
      <c r="R56" s="2"/>
      <c r="S56" s="11"/>
      <c r="T56" s="2">
        <v>0</v>
      </c>
      <c r="U56" s="2"/>
      <c r="V56" s="11"/>
      <c r="W56" s="2">
        <v>0</v>
      </c>
      <c r="X56" s="2"/>
      <c r="Z56" s="176">
        <f t="shared" si="38"/>
        <v>0</v>
      </c>
      <c r="AA56" s="59">
        <f t="shared" si="60"/>
        <v>0</v>
      </c>
      <c r="AB56" s="11">
        <f t="shared" si="39"/>
        <v>0</v>
      </c>
      <c r="AC56" s="58">
        <f t="shared" si="40"/>
        <v>0</v>
      </c>
      <c r="AD56" s="11" t="s">
        <v>593</v>
      </c>
      <c r="AH56" s="11">
        <v>0</v>
      </c>
      <c r="AI56">
        <v>0</v>
      </c>
      <c r="AJ56">
        <v>0</v>
      </c>
      <c r="AK56">
        <v>0</v>
      </c>
      <c r="AL56">
        <v>1</v>
      </c>
      <c r="AM56">
        <v>0</v>
      </c>
      <c r="AN56">
        <v>1</v>
      </c>
      <c r="AO56">
        <v>0</v>
      </c>
      <c r="AP56">
        <v>0</v>
      </c>
      <c r="AQ56">
        <v>0</v>
      </c>
      <c r="AR56">
        <v>0</v>
      </c>
      <c r="AS56">
        <v>0</v>
      </c>
      <c r="AT56">
        <v>0</v>
      </c>
      <c r="AU56">
        <v>0</v>
      </c>
      <c r="AV56">
        <v>0</v>
      </c>
      <c r="AW56">
        <v>0</v>
      </c>
      <c r="AX56">
        <v>0</v>
      </c>
      <c r="AY56">
        <v>0</v>
      </c>
      <c r="AZ56">
        <v>0</v>
      </c>
      <c r="BA56">
        <f t="shared" si="36"/>
        <v>0</v>
      </c>
      <c r="BB56">
        <f t="shared" si="42"/>
        <v>0</v>
      </c>
      <c r="BC56">
        <f t="shared" si="43"/>
        <v>0</v>
      </c>
      <c r="BD56">
        <f t="shared" si="44"/>
        <v>0</v>
      </c>
      <c r="BE56">
        <f t="shared" si="45"/>
        <v>0</v>
      </c>
      <c r="BF56">
        <f t="shared" si="46"/>
        <v>0</v>
      </c>
      <c r="BG56">
        <f t="shared" si="47"/>
        <v>0</v>
      </c>
      <c r="BH56">
        <f t="shared" si="48"/>
        <v>0</v>
      </c>
      <c r="BI56">
        <f t="shared" si="49"/>
        <v>0</v>
      </c>
      <c r="BJ56">
        <f t="shared" si="50"/>
        <v>0</v>
      </c>
      <c r="BK56">
        <f t="shared" si="51"/>
        <v>0</v>
      </c>
      <c r="BL56">
        <f t="shared" si="52"/>
        <v>0</v>
      </c>
      <c r="BM56">
        <f t="shared" si="53"/>
        <v>0</v>
      </c>
      <c r="BN56">
        <f t="shared" si="54"/>
        <v>0</v>
      </c>
      <c r="BO56">
        <f t="shared" si="55"/>
        <v>0</v>
      </c>
      <c r="BP56">
        <f t="shared" si="56"/>
        <v>0</v>
      </c>
      <c r="BQ56">
        <f t="shared" si="57"/>
        <v>0</v>
      </c>
      <c r="BR56">
        <f t="shared" si="58"/>
        <v>0</v>
      </c>
      <c r="BS56">
        <f t="shared" si="59"/>
        <v>0</v>
      </c>
      <c r="BU56" s="27">
        <v>209</v>
      </c>
    </row>
    <row r="57" spans="2:73">
      <c r="B57" s="31" t="s">
        <v>26</v>
      </c>
      <c r="C57" s="25" t="s">
        <v>198</v>
      </c>
      <c r="D57" s="26">
        <v>1</v>
      </c>
      <c r="E57" s="130">
        <v>2.4516000000000004</v>
      </c>
      <c r="F57" s="217">
        <f t="shared" si="4"/>
        <v>127.67999999999999</v>
      </c>
      <c r="G57" s="177"/>
      <c r="H57" s="28">
        <f t="shared" si="41"/>
        <v>0</v>
      </c>
      <c r="I57" s="253">
        <f t="shared" si="37"/>
        <v>0</v>
      </c>
      <c r="J57" s="11"/>
      <c r="K57" s="1">
        <v>0</v>
      </c>
      <c r="L57" s="2"/>
      <c r="M57" s="11"/>
      <c r="N57" s="2">
        <v>0</v>
      </c>
      <c r="O57" s="2"/>
      <c r="P57" s="11"/>
      <c r="Q57" s="2">
        <v>0</v>
      </c>
      <c r="R57" s="2"/>
      <c r="S57" s="11"/>
      <c r="T57" s="2">
        <v>0</v>
      </c>
      <c r="U57" s="2"/>
      <c r="V57" s="11"/>
      <c r="W57" s="2">
        <v>0</v>
      </c>
      <c r="X57" s="2"/>
      <c r="Z57" s="176">
        <f t="shared" si="38"/>
        <v>0</v>
      </c>
      <c r="AA57" s="59">
        <f t="shared" si="60"/>
        <v>0</v>
      </c>
      <c r="AB57" s="11">
        <f t="shared" si="39"/>
        <v>0</v>
      </c>
      <c r="AC57" s="58">
        <f t="shared" si="40"/>
        <v>0</v>
      </c>
      <c r="AD57" s="11" t="s">
        <v>594</v>
      </c>
      <c r="AH57" s="11">
        <v>0</v>
      </c>
      <c r="AI57">
        <v>0</v>
      </c>
      <c r="AJ57">
        <v>0</v>
      </c>
      <c r="AK57">
        <v>0</v>
      </c>
      <c r="AL57">
        <v>0</v>
      </c>
      <c r="AM57">
        <v>0</v>
      </c>
      <c r="AN57">
        <v>1</v>
      </c>
      <c r="AO57">
        <v>0</v>
      </c>
      <c r="AP57">
        <v>0</v>
      </c>
      <c r="AQ57">
        <v>0</v>
      </c>
      <c r="AR57">
        <v>0</v>
      </c>
      <c r="AS57">
        <v>0</v>
      </c>
      <c r="AT57">
        <v>0</v>
      </c>
      <c r="AU57">
        <v>0</v>
      </c>
      <c r="AV57">
        <v>0</v>
      </c>
      <c r="AW57">
        <v>0</v>
      </c>
      <c r="AX57">
        <v>0</v>
      </c>
      <c r="AY57">
        <v>0</v>
      </c>
      <c r="AZ57">
        <v>0</v>
      </c>
      <c r="BA57">
        <f t="shared" si="36"/>
        <v>0</v>
      </c>
      <c r="BB57">
        <f t="shared" si="42"/>
        <v>0</v>
      </c>
      <c r="BC57">
        <f t="shared" si="43"/>
        <v>0</v>
      </c>
      <c r="BD57">
        <f t="shared" si="44"/>
        <v>0</v>
      </c>
      <c r="BE57">
        <f t="shared" si="45"/>
        <v>0</v>
      </c>
      <c r="BF57">
        <f t="shared" si="46"/>
        <v>0</v>
      </c>
      <c r="BG57">
        <f t="shared" si="47"/>
        <v>0</v>
      </c>
      <c r="BH57">
        <f t="shared" si="48"/>
        <v>0</v>
      </c>
      <c r="BI57">
        <f t="shared" si="49"/>
        <v>0</v>
      </c>
      <c r="BJ57">
        <f t="shared" si="50"/>
        <v>0</v>
      </c>
      <c r="BK57">
        <f t="shared" si="51"/>
        <v>0</v>
      </c>
      <c r="BL57">
        <f t="shared" si="52"/>
        <v>0</v>
      </c>
      <c r="BM57">
        <f t="shared" si="53"/>
        <v>0</v>
      </c>
      <c r="BN57">
        <f t="shared" si="54"/>
        <v>0</v>
      </c>
      <c r="BO57">
        <f t="shared" si="55"/>
        <v>0</v>
      </c>
      <c r="BP57">
        <f t="shared" si="56"/>
        <v>0</v>
      </c>
      <c r="BQ57">
        <f t="shared" si="57"/>
        <v>0</v>
      </c>
      <c r="BR57">
        <f t="shared" si="58"/>
        <v>0</v>
      </c>
      <c r="BS57">
        <f t="shared" si="59"/>
        <v>0</v>
      </c>
      <c r="BU57" s="27">
        <v>133</v>
      </c>
    </row>
    <row r="58" spans="2:73">
      <c r="B58" s="31" t="s">
        <v>27</v>
      </c>
      <c r="C58" s="25" t="s">
        <v>199</v>
      </c>
      <c r="D58" s="26">
        <v>1</v>
      </c>
      <c r="E58" s="130">
        <v>2.3608000000000002</v>
      </c>
      <c r="F58" s="217">
        <f t="shared" si="4"/>
        <v>127.67999999999999</v>
      </c>
      <c r="G58" s="177"/>
      <c r="H58" s="28">
        <f t="shared" si="41"/>
        <v>0</v>
      </c>
      <c r="I58" s="253">
        <f t="shared" si="37"/>
        <v>0</v>
      </c>
      <c r="J58" s="11"/>
      <c r="K58" s="1">
        <v>0</v>
      </c>
      <c r="L58" s="2"/>
      <c r="M58" s="11"/>
      <c r="N58" s="2">
        <v>0</v>
      </c>
      <c r="O58" s="2"/>
      <c r="P58" s="11"/>
      <c r="Q58" s="2">
        <v>0</v>
      </c>
      <c r="R58" s="2"/>
      <c r="S58" s="11"/>
      <c r="T58" s="2">
        <v>0</v>
      </c>
      <c r="U58" s="2"/>
      <c r="V58" s="11"/>
      <c r="W58" s="2">
        <v>0</v>
      </c>
      <c r="X58" s="2"/>
      <c r="Z58" s="176">
        <f t="shared" si="38"/>
        <v>0</v>
      </c>
      <c r="AA58" s="59">
        <f t="shared" si="60"/>
        <v>0</v>
      </c>
      <c r="AB58" s="11">
        <f t="shared" si="39"/>
        <v>0</v>
      </c>
      <c r="AC58" s="58">
        <f t="shared" si="40"/>
        <v>0</v>
      </c>
      <c r="AD58" s="11" t="s">
        <v>595</v>
      </c>
      <c r="AH58" s="11">
        <v>0</v>
      </c>
      <c r="AI58">
        <v>0</v>
      </c>
      <c r="AJ58">
        <v>0</v>
      </c>
      <c r="AK58">
        <v>0</v>
      </c>
      <c r="AL58">
        <v>0</v>
      </c>
      <c r="AM58">
        <v>1</v>
      </c>
      <c r="AN58">
        <v>0</v>
      </c>
      <c r="AO58">
        <v>0</v>
      </c>
      <c r="AP58">
        <v>0</v>
      </c>
      <c r="AQ58">
        <v>0</v>
      </c>
      <c r="AR58">
        <v>0</v>
      </c>
      <c r="AS58">
        <v>0</v>
      </c>
      <c r="AT58">
        <v>0</v>
      </c>
      <c r="AU58">
        <v>0</v>
      </c>
      <c r="AV58">
        <v>0</v>
      </c>
      <c r="AW58">
        <v>0</v>
      </c>
      <c r="AX58">
        <v>0</v>
      </c>
      <c r="AY58">
        <v>0</v>
      </c>
      <c r="AZ58">
        <v>0</v>
      </c>
      <c r="BA58">
        <f t="shared" si="36"/>
        <v>0</v>
      </c>
      <c r="BB58">
        <f t="shared" si="42"/>
        <v>0</v>
      </c>
      <c r="BC58">
        <f t="shared" si="43"/>
        <v>0</v>
      </c>
      <c r="BD58">
        <f t="shared" si="44"/>
        <v>0</v>
      </c>
      <c r="BE58">
        <f t="shared" si="45"/>
        <v>0</v>
      </c>
      <c r="BF58">
        <f t="shared" si="46"/>
        <v>0</v>
      </c>
      <c r="BG58">
        <f t="shared" si="47"/>
        <v>0</v>
      </c>
      <c r="BH58">
        <f t="shared" si="48"/>
        <v>0</v>
      </c>
      <c r="BI58">
        <f t="shared" si="49"/>
        <v>0</v>
      </c>
      <c r="BJ58">
        <f t="shared" si="50"/>
        <v>0</v>
      </c>
      <c r="BK58">
        <f t="shared" si="51"/>
        <v>0</v>
      </c>
      <c r="BL58">
        <f t="shared" si="52"/>
        <v>0</v>
      </c>
      <c r="BM58">
        <f t="shared" si="53"/>
        <v>0</v>
      </c>
      <c r="BN58">
        <f t="shared" si="54"/>
        <v>0</v>
      </c>
      <c r="BO58">
        <f t="shared" si="55"/>
        <v>0</v>
      </c>
      <c r="BP58">
        <f t="shared" si="56"/>
        <v>0</v>
      </c>
      <c r="BQ58">
        <f t="shared" si="57"/>
        <v>0</v>
      </c>
      <c r="BR58">
        <f t="shared" si="58"/>
        <v>0</v>
      </c>
      <c r="BS58">
        <f t="shared" si="59"/>
        <v>0</v>
      </c>
      <c r="BU58" s="27">
        <v>133</v>
      </c>
    </row>
    <row r="59" spans="2:73">
      <c r="B59" s="31" t="s">
        <v>28</v>
      </c>
      <c r="C59" s="25" t="s">
        <v>200</v>
      </c>
      <c r="D59" s="26">
        <v>1</v>
      </c>
      <c r="E59" s="130">
        <v>5.4026000000000005</v>
      </c>
      <c r="F59" s="217">
        <f t="shared" si="4"/>
        <v>214.07999999999998</v>
      </c>
      <c r="G59" s="177"/>
      <c r="H59" s="28">
        <f t="shared" si="41"/>
        <v>0</v>
      </c>
      <c r="I59" s="253">
        <f t="shared" si="37"/>
        <v>0</v>
      </c>
      <c r="K59" s="1">
        <v>0</v>
      </c>
      <c r="L59" s="2"/>
      <c r="M59" s="11"/>
      <c r="N59" s="2">
        <v>0</v>
      </c>
      <c r="O59" s="2"/>
      <c r="P59" s="11"/>
      <c r="Q59" s="2">
        <v>0</v>
      </c>
      <c r="R59" s="2"/>
      <c r="S59" s="11"/>
      <c r="T59" s="2">
        <v>0</v>
      </c>
      <c r="U59" s="2"/>
      <c r="V59" s="11"/>
      <c r="W59" s="2">
        <v>0</v>
      </c>
      <c r="X59" s="2"/>
      <c r="Z59" s="176">
        <f t="shared" si="38"/>
        <v>0</v>
      </c>
      <c r="AA59" s="59">
        <f t="shared" si="60"/>
        <v>0</v>
      </c>
      <c r="AB59" s="11">
        <f t="shared" si="39"/>
        <v>0</v>
      </c>
      <c r="AC59" s="58">
        <f t="shared" si="40"/>
        <v>0</v>
      </c>
      <c r="AD59" s="11" t="s">
        <v>596</v>
      </c>
      <c r="AH59" s="11">
        <v>0</v>
      </c>
      <c r="AI59">
        <v>0</v>
      </c>
      <c r="AJ59">
        <v>0</v>
      </c>
      <c r="AK59">
        <v>0</v>
      </c>
      <c r="AL59">
        <v>0</v>
      </c>
      <c r="AM59">
        <v>0</v>
      </c>
      <c r="AN59">
        <v>0</v>
      </c>
      <c r="AO59">
        <v>1</v>
      </c>
      <c r="AP59">
        <v>0</v>
      </c>
      <c r="AQ59">
        <v>0</v>
      </c>
      <c r="AR59">
        <v>0</v>
      </c>
      <c r="AS59">
        <v>0</v>
      </c>
      <c r="AT59">
        <v>0</v>
      </c>
      <c r="AU59">
        <v>0</v>
      </c>
      <c r="AV59">
        <v>0</v>
      </c>
      <c r="AW59">
        <v>0</v>
      </c>
      <c r="AX59">
        <v>0</v>
      </c>
      <c r="AY59">
        <v>0</v>
      </c>
      <c r="AZ59">
        <v>0</v>
      </c>
      <c r="BA59">
        <f t="shared" si="36"/>
        <v>0</v>
      </c>
      <c r="BB59">
        <f t="shared" si="42"/>
        <v>0</v>
      </c>
      <c r="BC59">
        <f t="shared" si="43"/>
        <v>0</v>
      </c>
      <c r="BD59">
        <f t="shared" si="44"/>
        <v>0</v>
      </c>
      <c r="BE59">
        <f t="shared" si="45"/>
        <v>0</v>
      </c>
      <c r="BF59">
        <f t="shared" si="46"/>
        <v>0</v>
      </c>
      <c r="BG59">
        <f t="shared" si="47"/>
        <v>0</v>
      </c>
      <c r="BH59">
        <f t="shared" si="48"/>
        <v>0</v>
      </c>
      <c r="BI59">
        <f t="shared" si="49"/>
        <v>0</v>
      </c>
      <c r="BJ59">
        <f t="shared" si="50"/>
        <v>0</v>
      </c>
      <c r="BK59">
        <f t="shared" si="51"/>
        <v>0</v>
      </c>
      <c r="BL59">
        <f t="shared" si="52"/>
        <v>0</v>
      </c>
      <c r="BM59">
        <f t="shared" si="53"/>
        <v>0</v>
      </c>
      <c r="BN59">
        <f t="shared" si="54"/>
        <v>0</v>
      </c>
      <c r="BO59">
        <f t="shared" si="55"/>
        <v>0</v>
      </c>
      <c r="BP59">
        <f t="shared" si="56"/>
        <v>0</v>
      </c>
      <c r="BQ59">
        <f t="shared" si="57"/>
        <v>0</v>
      </c>
      <c r="BR59">
        <f t="shared" si="58"/>
        <v>0</v>
      </c>
      <c r="BS59">
        <f t="shared" si="59"/>
        <v>0</v>
      </c>
      <c r="BU59" s="27">
        <v>223</v>
      </c>
    </row>
    <row r="60" spans="2:73">
      <c r="B60" s="31" t="s">
        <v>29</v>
      </c>
      <c r="C60" s="25" t="s">
        <v>201</v>
      </c>
      <c r="D60" s="26">
        <v>1</v>
      </c>
      <c r="E60" s="130">
        <v>2.4516000000000004</v>
      </c>
      <c r="F60" s="217">
        <f t="shared" si="4"/>
        <v>127.67999999999999</v>
      </c>
      <c r="G60" s="177"/>
      <c r="H60" s="28">
        <f t="shared" si="41"/>
        <v>0</v>
      </c>
      <c r="I60" s="253">
        <f t="shared" si="37"/>
        <v>0</v>
      </c>
      <c r="J60" s="11"/>
      <c r="K60" s="1">
        <v>0</v>
      </c>
      <c r="L60" s="2"/>
      <c r="N60" s="2">
        <v>0</v>
      </c>
      <c r="O60" s="2"/>
      <c r="P60" s="11"/>
      <c r="Q60" s="2">
        <v>0</v>
      </c>
      <c r="R60" s="2"/>
      <c r="T60" s="2">
        <v>0</v>
      </c>
      <c r="U60" s="2"/>
      <c r="W60" s="2">
        <v>0</v>
      </c>
      <c r="X60" s="2"/>
      <c r="Z60" s="176">
        <f t="shared" si="38"/>
        <v>0</v>
      </c>
      <c r="AA60" s="59">
        <f t="shared" si="60"/>
        <v>0</v>
      </c>
      <c r="AB60" s="11">
        <f t="shared" si="39"/>
        <v>0</v>
      </c>
      <c r="AC60" s="58">
        <f t="shared" si="40"/>
        <v>0</v>
      </c>
      <c r="AH60" s="11">
        <v>0</v>
      </c>
      <c r="AI60">
        <v>0</v>
      </c>
      <c r="AJ60">
        <v>0</v>
      </c>
      <c r="AK60">
        <v>0</v>
      </c>
      <c r="AL60">
        <v>0</v>
      </c>
      <c r="AM60">
        <v>0</v>
      </c>
      <c r="AN60">
        <v>1</v>
      </c>
      <c r="AO60">
        <v>0</v>
      </c>
      <c r="AP60">
        <v>0</v>
      </c>
      <c r="AQ60">
        <v>0</v>
      </c>
      <c r="AR60">
        <v>0</v>
      </c>
      <c r="AS60">
        <v>0</v>
      </c>
      <c r="AT60">
        <v>0</v>
      </c>
      <c r="AU60">
        <v>0</v>
      </c>
      <c r="AV60">
        <v>0</v>
      </c>
      <c r="AW60">
        <v>0</v>
      </c>
      <c r="AX60">
        <v>0</v>
      </c>
      <c r="AY60">
        <v>0</v>
      </c>
      <c r="AZ60">
        <v>0</v>
      </c>
      <c r="BA60">
        <f t="shared" si="36"/>
        <v>0</v>
      </c>
      <c r="BB60">
        <f t="shared" si="42"/>
        <v>0</v>
      </c>
      <c r="BC60">
        <f t="shared" si="43"/>
        <v>0</v>
      </c>
      <c r="BD60">
        <f t="shared" si="44"/>
        <v>0</v>
      </c>
      <c r="BE60">
        <f t="shared" si="45"/>
        <v>0</v>
      </c>
      <c r="BF60">
        <f t="shared" si="46"/>
        <v>0</v>
      </c>
      <c r="BG60">
        <f t="shared" si="47"/>
        <v>0</v>
      </c>
      <c r="BH60">
        <f t="shared" si="48"/>
        <v>0</v>
      </c>
      <c r="BI60">
        <f t="shared" si="49"/>
        <v>0</v>
      </c>
      <c r="BJ60">
        <f t="shared" si="50"/>
        <v>0</v>
      </c>
      <c r="BK60">
        <f t="shared" si="51"/>
        <v>0</v>
      </c>
      <c r="BL60">
        <f t="shared" si="52"/>
        <v>0</v>
      </c>
      <c r="BM60">
        <f t="shared" si="53"/>
        <v>0</v>
      </c>
      <c r="BN60">
        <f t="shared" si="54"/>
        <v>0</v>
      </c>
      <c r="BO60">
        <f t="shared" si="55"/>
        <v>0</v>
      </c>
      <c r="BP60">
        <f t="shared" si="56"/>
        <v>0</v>
      </c>
      <c r="BQ60">
        <f t="shared" si="57"/>
        <v>0</v>
      </c>
      <c r="BR60">
        <f t="shared" si="58"/>
        <v>0</v>
      </c>
      <c r="BS60">
        <f t="shared" si="59"/>
        <v>0</v>
      </c>
      <c r="BU60" s="27">
        <v>133</v>
      </c>
    </row>
    <row r="61" spans="2:73">
      <c r="B61" s="31" t="s">
        <v>30</v>
      </c>
      <c r="C61" s="25" t="s">
        <v>202</v>
      </c>
      <c r="D61" s="26">
        <v>1</v>
      </c>
      <c r="E61" s="130">
        <v>3.6320000000000001</v>
      </c>
      <c r="F61" s="217">
        <f t="shared" si="4"/>
        <v>139.19999999999999</v>
      </c>
      <c r="G61" s="177"/>
      <c r="H61" s="28">
        <f t="shared" si="41"/>
        <v>0</v>
      </c>
      <c r="I61" s="253">
        <f t="shared" si="37"/>
        <v>0</v>
      </c>
      <c r="J61" s="11"/>
      <c r="K61" s="1">
        <v>0</v>
      </c>
      <c r="L61" s="2"/>
      <c r="M61" s="11"/>
      <c r="N61" s="2">
        <v>0</v>
      </c>
      <c r="O61" s="2"/>
      <c r="P61" s="11"/>
      <c r="Q61" s="2">
        <v>0</v>
      </c>
      <c r="R61" s="2"/>
      <c r="S61" s="11"/>
      <c r="T61" s="2">
        <v>0</v>
      </c>
      <c r="U61" s="2"/>
      <c r="V61" s="11"/>
      <c r="W61" s="2">
        <v>0</v>
      </c>
      <c r="X61" s="2"/>
      <c r="Z61" s="176">
        <f t="shared" si="38"/>
        <v>0</v>
      </c>
      <c r="AA61" s="59">
        <f t="shared" si="60"/>
        <v>0</v>
      </c>
      <c r="AB61" s="11">
        <f t="shared" si="39"/>
        <v>0</v>
      </c>
      <c r="AC61" s="58">
        <f t="shared" si="40"/>
        <v>0</v>
      </c>
      <c r="AH61" s="11">
        <v>0</v>
      </c>
      <c r="AI61">
        <v>0</v>
      </c>
      <c r="AJ61">
        <v>0</v>
      </c>
      <c r="AK61">
        <v>0</v>
      </c>
      <c r="AL61">
        <v>0</v>
      </c>
      <c r="AM61">
        <v>0</v>
      </c>
      <c r="AN61">
        <v>1</v>
      </c>
      <c r="AO61">
        <v>0</v>
      </c>
      <c r="AP61">
        <v>0</v>
      </c>
      <c r="AQ61">
        <v>0</v>
      </c>
      <c r="AR61">
        <v>0</v>
      </c>
      <c r="AS61">
        <v>0</v>
      </c>
      <c r="AT61">
        <v>0</v>
      </c>
      <c r="AU61">
        <v>0</v>
      </c>
      <c r="AV61">
        <v>0</v>
      </c>
      <c r="AW61">
        <v>0</v>
      </c>
      <c r="AX61">
        <v>0</v>
      </c>
      <c r="AY61">
        <v>0</v>
      </c>
      <c r="AZ61">
        <v>0</v>
      </c>
      <c r="BA61">
        <f t="shared" si="36"/>
        <v>0</v>
      </c>
      <c r="BB61">
        <f t="shared" si="42"/>
        <v>0</v>
      </c>
      <c r="BC61">
        <f t="shared" si="43"/>
        <v>0</v>
      </c>
      <c r="BD61">
        <f t="shared" si="44"/>
        <v>0</v>
      </c>
      <c r="BE61">
        <f t="shared" si="45"/>
        <v>0</v>
      </c>
      <c r="BF61">
        <f t="shared" si="46"/>
        <v>0</v>
      </c>
      <c r="BG61">
        <f t="shared" si="47"/>
        <v>0</v>
      </c>
      <c r="BH61">
        <f t="shared" si="48"/>
        <v>0</v>
      </c>
      <c r="BI61">
        <f t="shared" si="49"/>
        <v>0</v>
      </c>
      <c r="BJ61">
        <f t="shared" si="50"/>
        <v>0</v>
      </c>
      <c r="BK61">
        <f t="shared" si="51"/>
        <v>0</v>
      </c>
      <c r="BL61">
        <f t="shared" si="52"/>
        <v>0</v>
      </c>
      <c r="BM61">
        <f t="shared" si="53"/>
        <v>0</v>
      </c>
      <c r="BN61">
        <f t="shared" si="54"/>
        <v>0</v>
      </c>
      <c r="BO61">
        <f t="shared" si="55"/>
        <v>0</v>
      </c>
      <c r="BP61">
        <f t="shared" si="56"/>
        <v>0</v>
      </c>
      <c r="BQ61">
        <f t="shared" si="57"/>
        <v>0</v>
      </c>
      <c r="BR61">
        <f t="shared" si="58"/>
        <v>0</v>
      </c>
      <c r="BS61">
        <f t="shared" si="59"/>
        <v>0</v>
      </c>
      <c r="BU61" s="27">
        <v>145</v>
      </c>
    </row>
    <row r="62" spans="2:73">
      <c r="B62" s="31" t="s">
        <v>31</v>
      </c>
      <c r="C62" s="25" t="s">
        <v>203</v>
      </c>
      <c r="D62" s="26">
        <v>1</v>
      </c>
      <c r="E62" s="130">
        <v>5.4480000000000004</v>
      </c>
      <c r="F62" s="217">
        <f t="shared" si="4"/>
        <v>212.16</v>
      </c>
      <c r="G62" s="177"/>
      <c r="H62" s="28">
        <f t="shared" si="41"/>
        <v>0</v>
      </c>
      <c r="I62" s="253">
        <f t="shared" si="37"/>
        <v>0</v>
      </c>
      <c r="J62" s="11"/>
      <c r="K62" s="1">
        <v>0</v>
      </c>
      <c r="L62" s="2"/>
      <c r="M62" s="11"/>
      <c r="N62" s="2">
        <v>0</v>
      </c>
      <c r="O62" s="2"/>
      <c r="P62" s="11"/>
      <c r="Q62" s="2">
        <v>0</v>
      </c>
      <c r="R62" s="2"/>
      <c r="S62" s="11"/>
      <c r="T62" s="2">
        <v>0</v>
      </c>
      <c r="U62" s="2"/>
      <c r="V62" s="11"/>
      <c r="W62" s="2">
        <v>0</v>
      </c>
      <c r="X62" s="2"/>
      <c r="Z62" s="176">
        <f t="shared" si="38"/>
        <v>0</v>
      </c>
      <c r="AA62" s="59">
        <f t="shared" si="60"/>
        <v>0</v>
      </c>
      <c r="AB62" s="11">
        <f t="shared" si="39"/>
        <v>0</v>
      </c>
      <c r="AC62" s="58">
        <f t="shared" si="40"/>
        <v>0</v>
      </c>
      <c r="AH62" s="11">
        <v>0</v>
      </c>
      <c r="AI62">
        <v>0</v>
      </c>
      <c r="AJ62">
        <v>0</v>
      </c>
      <c r="AK62">
        <v>0</v>
      </c>
      <c r="AL62">
        <v>0</v>
      </c>
      <c r="AM62">
        <v>0</v>
      </c>
      <c r="AN62">
        <v>0</v>
      </c>
      <c r="AO62">
        <v>1</v>
      </c>
      <c r="AP62">
        <v>0</v>
      </c>
      <c r="AQ62">
        <v>0</v>
      </c>
      <c r="AR62">
        <v>0</v>
      </c>
      <c r="AS62">
        <v>0</v>
      </c>
      <c r="AT62">
        <v>0</v>
      </c>
      <c r="AU62">
        <v>0</v>
      </c>
      <c r="AV62">
        <v>0</v>
      </c>
      <c r="AW62">
        <v>0</v>
      </c>
      <c r="AX62">
        <v>0</v>
      </c>
      <c r="AY62">
        <v>0</v>
      </c>
      <c r="AZ62">
        <v>0</v>
      </c>
      <c r="BA62">
        <f t="shared" si="36"/>
        <v>0</v>
      </c>
      <c r="BB62">
        <f t="shared" si="42"/>
        <v>0</v>
      </c>
      <c r="BC62">
        <f t="shared" si="43"/>
        <v>0</v>
      </c>
      <c r="BD62">
        <f t="shared" si="44"/>
        <v>0</v>
      </c>
      <c r="BE62">
        <f t="shared" si="45"/>
        <v>0</v>
      </c>
      <c r="BF62">
        <f t="shared" si="46"/>
        <v>0</v>
      </c>
      <c r="BG62">
        <f t="shared" si="47"/>
        <v>0</v>
      </c>
      <c r="BH62">
        <f t="shared" si="48"/>
        <v>0</v>
      </c>
      <c r="BI62">
        <f t="shared" si="49"/>
        <v>0</v>
      </c>
      <c r="BJ62">
        <f t="shared" si="50"/>
        <v>0</v>
      </c>
      <c r="BK62">
        <f t="shared" si="51"/>
        <v>0</v>
      </c>
      <c r="BL62">
        <f t="shared" si="52"/>
        <v>0</v>
      </c>
      <c r="BM62">
        <f t="shared" si="53"/>
        <v>0</v>
      </c>
      <c r="BN62">
        <f t="shared" si="54"/>
        <v>0</v>
      </c>
      <c r="BO62">
        <f t="shared" si="55"/>
        <v>0</v>
      </c>
      <c r="BP62">
        <f t="shared" si="56"/>
        <v>0</v>
      </c>
      <c r="BQ62">
        <f t="shared" si="57"/>
        <v>0</v>
      </c>
      <c r="BR62">
        <f t="shared" si="58"/>
        <v>0</v>
      </c>
      <c r="BS62">
        <f t="shared" si="59"/>
        <v>0</v>
      </c>
      <c r="BU62" s="27">
        <v>221</v>
      </c>
    </row>
    <row r="63" spans="2:73">
      <c r="B63" s="31" t="s">
        <v>32</v>
      </c>
      <c r="C63" s="25" t="s">
        <v>204</v>
      </c>
      <c r="D63" s="26">
        <v>1</v>
      </c>
      <c r="E63" s="130">
        <v>5.6749999999999998</v>
      </c>
      <c r="F63" s="217">
        <f t="shared" si="4"/>
        <v>217.92</v>
      </c>
      <c r="G63" s="177"/>
      <c r="H63" s="28">
        <f t="shared" si="41"/>
        <v>0</v>
      </c>
      <c r="I63" s="253">
        <f t="shared" si="37"/>
        <v>0</v>
      </c>
      <c r="J63" s="11"/>
      <c r="K63" s="1">
        <v>0</v>
      </c>
      <c r="L63" s="2"/>
      <c r="M63" s="11"/>
      <c r="N63" s="2">
        <v>0</v>
      </c>
      <c r="O63" s="2"/>
      <c r="P63" s="11"/>
      <c r="Q63" s="2">
        <v>0</v>
      </c>
      <c r="R63" s="2"/>
      <c r="S63" s="11"/>
      <c r="T63" s="2">
        <v>0</v>
      </c>
      <c r="U63" s="2"/>
      <c r="V63" s="11"/>
      <c r="W63" s="2">
        <v>0</v>
      </c>
      <c r="X63" s="2"/>
      <c r="Z63" s="176">
        <f t="shared" si="38"/>
        <v>0</v>
      </c>
      <c r="AA63" s="59">
        <f t="shared" si="60"/>
        <v>0</v>
      </c>
      <c r="AB63" s="11">
        <f t="shared" si="39"/>
        <v>0</v>
      </c>
      <c r="AC63" s="58">
        <f t="shared" si="40"/>
        <v>0</v>
      </c>
      <c r="AH63" s="11">
        <v>0</v>
      </c>
      <c r="AI63">
        <v>0</v>
      </c>
      <c r="AJ63">
        <v>0</v>
      </c>
      <c r="AK63">
        <v>0</v>
      </c>
      <c r="AL63">
        <v>0</v>
      </c>
      <c r="AM63">
        <v>0</v>
      </c>
      <c r="AN63">
        <v>0</v>
      </c>
      <c r="AO63">
        <v>0</v>
      </c>
      <c r="AP63">
        <v>1</v>
      </c>
      <c r="AQ63">
        <v>0</v>
      </c>
      <c r="AR63">
        <v>0</v>
      </c>
      <c r="AS63">
        <v>0</v>
      </c>
      <c r="AT63">
        <v>0</v>
      </c>
      <c r="AU63">
        <v>0</v>
      </c>
      <c r="AV63">
        <v>0</v>
      </c>
      <c r="AW63">
        <v>0</v>
      </c>
      <c r="AX63">
        <v>0</v>
      </c>
      <c r="AY63">
        <v>0</v>
      </c>
      <c r="AZ63">
        <v>0</v>
      </c>
      <c r="BA63">
        <f t="shared" si="36"/>
        <v>0</v>
      </c>
      <c r="BB63">
        <f t="shared" si="42"/>
        <v>0</v>
      </c>
      <c r="BC63">
        <f t="shared" si="43"/>
        <v>0</v>
      </c>
      <c r="BD63">
        <f t="shared" si="44"/>
        <v>0</v>
      </c>
      <c r="BE63">
        <f t="shared" si="45"/>
        <v>0</v>
      </c>
      <c r="BF63">
        <f t="shared" si="46"/>
        <v>0</v>
      </c>
      <c r="BG63">
        <f t="shared" si="47"/>
        <v>0</v>
      </c>
      <c r="BH63">
        <f t="shared" si="48"/>
        <v>0</v>
      </c>
      <c r="BI63">
        <f t="shared" si="49"/>
        <v>0</v>
      </c>
      <c r="BJ63">
        <f t="shared" si="50"/>
        <v>0</v>
      </c>
      <c r="BK63">
        <f t="shared" si="51"/>
        <v>0</v>
      </c>
      <c r="BL63">
        <f t="shared" si="52"/>
        <v>0</v>
      </c>
      <c r="BM63">
        <f t="shared" si="53"/>
        <v>0</v>
      </c>
      <c r="BN63">
        <f t="shared" si="54"/>
        <v>0</v>
      </c>
      <c r="BO63">
        <f t="shared" si="55"/>
        <v>0</v>
      </c>
      <c r="BP63">
        <f t="shared" si="56"/>
        <v>0</v>
      </c>
      <c r="BQ63">
        <f t="shared" si="57"/>
        <v>0</v>
      </c>
      <c r="BR63">
        <f t="shared" si="58"/>
        <v>0</v>
      </c>
      <c r="BS63">
        <f t="shared" si="59"/>
        <v>0</v>
      </c>
      <c r="BU63" s="27">
        <v>227</v>
      </c>
    </row>
    <row r="64" spans="2:73">
      <c r="B64" s="31" t="s">
        <v>33</v>
      </c>
      <c r="C64" s="25" t="s">
        <v>205</v>
      </c>
      <c r="D64" s="26">
        <v>1</v>
      </c>
      <c r="E64" s="130">
        <v>5.2210000000000001</v>
      </c>
      <c r="F64" s="217">
        <f t="shared" si="4"/>
        <v>212.16</v>
      </c>
      <c r="G64" s="177"/>
      <c r="H64" s="28">
        <f t="shared" si="41"/>
        <v>0</v>
      </c>
      <c r="I64" s="253">
        <f t="shared" si="37"/>
        <v>0</v>
      </c>
      <c r="J64" s="11"/>
      <c r="K64" s="1">
        <v>0</v>
      </c>
      <c r="L64" s="2"/>
      <c r="M64" s="11"/>
      <c r="N64" s="2">
        <v>0</v>
      </c>
      <c r="O64" s="2"/>
      <c r="Q64" s="2">
        <v>0</v>
      </c>
      <c r="R64" s="2"/>
      <c r="T64" s="2">
        <v>0</v>
      </c>
      <c r="U64" s="2"/>
      <c r="V64" s="11"/>
      <c r="W64" s="2">
        <v>0</v>
      </c>
      <c r="X64" s="2"/>
      <c r="Z64" s="176">
        <f t="shared" si="38"/>
        <v>0</v>
      </c>
      <c r="AA64" s="59">
        <f t="shared" si="60"/>
        <v>0</v>
      </c>
      <c r="AB64" s="11">
        <f t="shared" si="39"/>
        <v>0</v>
      </c>
      <c r="AC64" s="58">
        <f t="shared" si="40"/>
        <v>0</v>
      </c>
      <c r="AH64" s="11">
        <v>0</v>
      </c>
      <c r="AI64">
        <v>0</v>
      </c>
      <c r="AJ64">
        <v>0</v>
      </c>
      <c r="AK64">
        <v>0</v>
      </c>
      <c r="AL64">
        <v>0</v>
      </c>
      <c r="AM64">
        <v>0</v>
      </c>
      <c r="AN64">
        <v>0</v>
      </c>
      <c r="AO64">
        <v>0</v>
      </c>
      <c r="AP64">
        <v>0</v>
      </c>
      <c r="AQ64">
        <v>2</v>
      </c>
      <c r="AR64">
        <v>0</v>
      </c>
      <c r="AS64">
        <v>0</v>
      </c>
      <c r="AT64">
        <v>0</v>
      </c>
      <c r="AU64">
        <v>0</v>
      </c>
      <c r="AV64">
        <v>0</v>
      </c>
      <c r="AW64">
        <v>0</v>
      </c>
      <c r="AX64">
        <v>0</v>
      </c>
      <c r="AY64">
        <v>0</v>
      </c>
      <c r="AZ64">
        <v>0</v>
      </c>
      <c r="BA64">
        <f t="shared" si="36"/>
        <v>0</v>
      </c>
      <c r="BB64">
        <f t="shared" si="42"/>
        <v>0</v>
      </c>
      <c r="BC64">
        <f t="shared" si="43"/>
        <v>0</v>
      </c>
      <c r="BD64">
        <f t="shared" si="44"/>
        <v>0</v>
      </c>
      <c r="BE64">
        <f t="shared" si="45"/>
        <v>0</v>
      </c>
      <c r="BF64">
        <f t="shared" si="46"/>
        <v>0</v>
      </c>
      <c r="BG64">
        <f t="shared" si="47"/>
        <v>0</v>
      </c>
      <c r="BH64">
        <f t="shared" si="48"/>
        <v>0</v>
      </c>
      <c r="BI64">
        <f t="shared" si="49"/>
        <v>0</v>
      </c>
      <c r="BJ64">
        <f t="shared" si="50"/>
        <v>0</v>
      </c>
      <c r="BK64">
        <f t="shared" si="51"/>
        <v>0</v>
      </c>
      <c r="BL64">
        <f t="shared" si="52"/>
        <v>0</v>
      </c>
      <c r="BM64">
        <f t="shared" si="53"/>
        <v>0</v>
      </c>
      <c r="BN64">
        <f t="shared" si="54"/>
        <v>0</v>
      </c>
      <c r="BO64">
        <f t="shared" si="55"/>
        <v>0</v>
      </c>
      <c r="BP64">
        <f t="shared" si="56"/>
        <v>0</v>
      </c>
      <c r="BQ64">
        <f t="shared" si="57"/>
        <v>0</v>
      </c>
      <c r="BR64">
        <f t="shared" si="58"/>
        <v>0</v>
      </c>
      <c r="BS64">
        <f t="shared" si="59"/>
        <v>0</v>
      </c>
      <c r="BU64" s="27">
        <v>221</v>
      </c>
    </row>
    <row r="65" spans="2:73">
      <c r="B65" s="31" t="s">
        <v>34</v>
      </c>
      <c r="C65" s="25" t="s">
        <v>206</v>
      </c>
      <c r="D65" s="26">
        <v>1</v>
      </c>
      <c r="E65" s="130">
        <v>8.4898000000000007</v>
      </c>
      <c r="F65" s="217">
        <f t="shared" si="4"/>
        <v>269.76</v>
      </c>
      <c r="G65" s="177"/>
      <c r="H65" s="28">
        <f t="shared" si="41"/>
        <v>0</v>
      </c>
      <c r="I65" s="253">
        <f t="shared" si="37"/>
        <v>0</v>
      </c>
      <c r="J65" s="11"/>
      <c r="K65" s="1">
        <v>0</v>
      </c>
      <c r="L65" s="2"/>
      <c r="N65" s="2">
        <v>0</v>
      </c>
      <c r="O65" s="2"/>
      <c r="P65" s="11"/>
      <c r="Q65" s="2">
        <v>0</v>
      </c>
      <c r="R65" s="2"/>
      <c r="S65" s="11"/>
      <c r="T65" s="2">
        <v>0</v>
      </c>
      <c r="U65" s="2"/>
      <c r="W65" s="2">
        <v>0</v>
      </c>
      <c r="X65" s="2"/>
      <c r="Z65" s="176">
        <f t="shared" si="38"/>
        <v>0</v>
      </c>
      <c r="AA65" s="59">
        <f t="shared" si="60"/>
        <v>0</v>
      </c>
      <c r="AB65" s="11">
        <f t="shared" si="39"/>
        <v>0</v>
      </c>
      <c r="AC65" s="58">
        <f t="shared" si="40"/>
        <v>0</v>
      </c>
      <c r="AH65" s="11">
        <v>0</v>
      </c>
      <c r="AI65">
        <v>0</v>
      </c>
      <c r="AJ65">
        <v>0</v>
      </c>
      <c r="AK65">
        <v>0</v>
      </c>
      <c r="AL65">
        <v>0</v>
      </c>
      <c r="AM65">
        <v>0</v>
      </c>
      <c r="AN65">
        <v>0</v>
      </c>
      <c r="AO65">
        <v>0</v>
      </c>
      <c r="AP65">
        <v>0</v>
      </c>
      <c r="AQ65">
        <v>0</v>
      </c>
      <c r="AR65">
        <v>0</v>
      </c>
      <c r="AS65">
        <v>1</v>
      </c>
      <c r="AT65">
        <v>0</v>
      </c>
      <c r="AU65">
        <v>0</v>
      </c>
      <c r="AV65">
        <v>0</v>
      </c>
      <c r="AW65">
        <v>0</v>
      </c>
      <c r="AX65">
        <v>0</v>
      </c>
      <c r="AY65">
        <v>0</v>
      </c>
      <c r="AZ65">
        <v>0</v>
      </c>
      <c r="BA65">
        <f t="shared" si="36"/>
        <v>0</v>
      </c>
      <c r="BB65">
        <f t="shared" si="42"/>
        <v>0</v>
      </c>
      <c r="BC65">
        <f t="shared" si="43"/>
        <v>0</v>
      </c>
      <c r="BD65">
        <f t="shared" si="44"/>
        <v>0</v>
      </c>
      <c r="BE65">
        <f t="shared" si="45"/>
        <v>0</v>
      </c>
      <c r="BF65">
        <f t="shared" si="46"/>
        <v>0</v>
      </c>
      <c r="BG65">
        <f t="shared" si="47"/>
        <v>0</v>
      </c>
      <c r="BH65">
        <f t="shared" si="48"/>
        <v>0</v>
      </c>
      <c r="BI65">
        <f t="shared" si="49"/>
        <v>0</v>
      </c>
      <c r="BJ65">
        <f t="shared" si="50"/>
        <v>0</v>
      </c>
      <c r="BK65">
        <f t="shared" si="51"/>
        <v>0</v>
      </c>
      <c r="BL65">
        <f t="shared" si="52"/>
        <v>0</v>
      </c>
      <c r="BM65">
        <f t="shared" si="53"/>
        <v>0</v>
      </c>
      <c r="BN65">
        <f t="shared" si="54"/>
        <v>0</v>
      </c>
      <c r="BO65">
        <f t="shared" si="55"/>
        <v>0</v>
      </c>
      <c r="BP65">
        <f t="shared" si="56"/>
        <v>0</v>
      </c>
      <c r="BQ65">
        <f t="shared" si="57"/>
        <v>0</v>
      </c>
      <c r="BR65">
        <f t="shared" si="58"/>
        <v>0</v>
      </c>
      <c r="BS65">
        <f t="shared" si="59"/>
        <v>0</v>
      </c>
      <c r="BU65" s="27">
        <v>281</v>
      </c>
    </row>
    <row r="66" spans="2:73" ht="43" customHeight="1">
      <c r="B66" s="22" t="s">
        <v>35</v>
      </c>
      <c r="C66" s="6" t="s">
        <v>634</v>
      </c>
      <c r="D66" s="6" t="s">
        <v>2</v>
      </c>
      <c r="E66" s="98" t="s">
        <v>1203</v>
      </c>
      <c r="F66" s="218" t="s">
        <v>1202</v>
      </c>
      <c r="G66" s="177"/>
      <c r="H66" s="6" t="s">
        <v>633</v>
      </c>
      <c r="I66" s="6" t="s">
        <v>632</v>
      </c>
      <c r="J66" s="11"/>
      <c r="K66" s="6" t="s">
        <v>630</v>
      </c>
      <c r="L66" s="6" t="s">
        <v>631</v>
      </c>
      <c r="N66" s="6" t="s">
        <v>630</v>
      </c>
      <c r="O66" s="6" t="s">
        <v>631</v>
      </c>
      <c r="Q66" s="6" t="s">
        <v>630</v>
      </c>
      <c r="R66" s="6" t="s">
        <v>631</v>
      </c>
      <c r="T66" s="6" t="s">
        <v>630</v>
      </c>
      <c r="U66" s="6" t="s">
        <v>631</v>
      </c>
      <c r="W66" s="23" t="s">
        <v>630</v>
      </c>
      <c r="X66" s="23" t="s">
        <v>631</v>
      </c>
      <c r="Z66" s="176"/>
      <c r="BU66" s="90" t="s">
        <v>1136</v>
      </c>
    </row>
    <row r="67" spans="2:73">
      <c r="C67" s="25" t="s">
        <v>207</v>
      </c>
      <c r="D67" s="26">
        <v>110</v>
      </c>
      <c r="E67" s="130">
        <f>SUM(E68:E90)</f>
        <v>99.3352</v>
      </c>
      <c r="F67" s="217">
        <f t="shared" si="4"/>
        <v>4236.4799999999996</v>
      </c>
      <c r="G67" s="177"/>
      <c r="H67" s="28">
        <f>SUM(K67,N67,Q67,T67,W67)</f>
        <v>0</v>
      </c>
      <c r="I67" s="253">
        <f t="shared" ref="I67:I90" si="61">F67*H67</f>
        <v>0</v>
      </c>
      <c r="J67" s="11"/>
      <c r="K67" s="1">
        <v>0</v>
      </c>
      <c r="L67" s="2"/>
      <c r="M67" s="11"/>
      <c r="N67" s="2">
        <v>0</v>
      </c>
      <c r="O67" s="2"/>
      <c r="P67" s="11"/>
      <c r="Q67" s="2">
        <v>0</v>
      </c>
      <c r="R67" s="2"/>
      <c r="S67" s="11"/>
      <c r="T67" s="2">
        <v>0</v>
      </c>
      <c r="U67" s="2"/>
      <c r="V67" s="11"/>
      <c r="W67" s="2">
        <v>0</v>
      </c>
      <c r="X67" s="2"/>
      <c r="Z67" s="176">
        <f t="shared" ref="Z67:Z90" si="62">H67*F67</f>
        <v>0</v>
      </c>
      <c r="AA67" s="59">
        <f>23*H67</f>
        <v>0</v>
      </c>
      <c r="AB67" s="11">
        <f t="shared" ref="AB67:AB90" si="63">H67*D67</f>
        <v>0</v>
      </c>
      <c r="AC67" s="58">
        <f t="shared" ref="AC67:AC90" si="64">H67*E67</f>
        <v>0</v>
      </c>
      <c r="BU67" s="33">
        <v>4413</v>
      </c>
    </row>
    <row r="68" spans="2:73">
      <c r="B68" s="34" t="s">
        <v>36</v>
      </c>
      <c r="C68" s="25" t="s">
        <v>208</v>
      </c>
      <c r="D68" s="26">
        <v>15</v>
      </c>
      <c r="E68" s="130">
        <v>1.4528000000000001</v>
      </c>
      <c r="F68" s="217">
        <f t="shared" si="4"/>
        <v>127.67999999999999</v>
      </c>
      <c r="G68" s="177"/>
      <c r="H68" s="28">
        <f t="shared" ref="H68:H90" si="65">SUM(K68,N68,Q68,T68,W68)</f>
        <v>0</v>
      </c>
      <c r="I68" s="253">
        <f t="shared" si="61"/>
        <v>0</v>
      </c>
      <c r="J68" s="11"/>
      <c r="K68" s="1">
        <v>0</v>
      </c>
      <c r="L68" s="2"/>
      <c r="M68" s="11"/>
      <c r="N68" s="2">
        <v>0</v>
      </c>
      <c r="O68" s="2"/>
      <c r="Q68" s="2">
        <v>0</v>
      </c>
      <c r="R68" s="2"/>
      <c r="T68" s="2">
        <v>0</v>
      </c>
      <c r="U68" s="2"/>
      <c r="V68" s="11"/>
      <c r="W68" s="2">
        <v>0</v>
      </c>
      <c r="X68" s="2"/>
      <c r="Z68" s="176">
        <f t="shared" si="62"/>
        <v>0</v>
      </c>
      <c r="AA68" s="59">
        <f>H68</f>
        <v>0</v>
      </c>
      <c r="AB68" s="11">
        <f t="shared" si="63"/>
        <v>0</v>
      </c>
      <c r="AC68" s="58">
        <f t="shared" si="64"/>
        <v>0</v>
      </c>
      <c r="AH68" s="11">
        <v>15</v>
      </c>
      <c r="AI68">
        <v>0</v>
      </c>
      <c r="AJ68">
        <v>0</v>
      </c>
      <c r="AK68">
        <v>0</v>
      </c>
      <c r="AL68">
        <v>0</v>
      </c>
      <c r="AM68">
        <v>0</v>
      </c>
      <c r="AN68">
        <v>0</v>
      </c>
      <c r="AO68">
        <v>0</v>
      </c>
      <c r="AP68">
        <v>0</v>
      </c>
      <c r="AQ68">
        <v>0</v>
      </c>
      <c r="AR68">
        <v>0</v>
      </c>
      <c r="AS68">
        <v>0</v>
      </c>
      <c r="AT68">
        <v>0</v>
      </c>
      <c r="AU68">
        <v>0</v>
      </c>
      <c r="AV68">
        <v>0</v>
      </c>
      <c r="AW68">
        <v>0</v>
      </c>
      <c r="AX68">
        <v>0</v>
      </c>
      <c r="AY68">
        <v>0</v>
      </c>
      <c r="AZ68">
        <v>0</v>
      </c>
      <c r="BA68">
        <f t="shared" si="36"/>
        <v>0</v>
      </c>
      <c r="BB68">
        <f t="shared" si="42"/>
        <v>0</v>
      </c>
      <c r="BC68">
        <f t="shared" si="43"/>
        <v>0</v>
      </c>
      <c r="BD68">
        <f t="shared" si="44"/>
        <v>0</v>
      </c>
      <c r="BE68">
        <f t="shared" si="45"/>
        <v>0</v>
      </c>
      <c r="BF68">
        <f t="shared" si="46"/>
        <v>0</v>
      </c>
      <c r="BG68">
        <f t="shared" si="47"/>
        <v>0</v>
      </c>
      <c r="BH68">
        <f t="shared" si="48"/>
        <v>0</v>
      </c>
      <c r="BI68">
        <f t="shared" si="49"/>
        <v>0</v>
      </c>
      <c r="BJ68">
        <f t="shared" si="50"/>
        <v>0</v>
      </c>
      <c r="BK68">
        <f t="shared" si="51"/>
        <v>0</v>
      </c>
      <c r="BL68">
        <f t="shared" si="52"/>
        <v>0</v>
      </c>
      <c r="BM68">
        <f t="shared" si="53"/>
        <v>0</v>
      </c>
      <c r="BN68">
        <f t="shared" si="54"/>
        <v>0</v>
      </c>
      <c r="BO68">
        <f t="shared" si="55"/>
        <v>0</v>
      </c>
      <c r="BP68">
        <f t="shared" si="56"/>
        <v>0</v>
      </c>
      <c r="BQ68">
        <f t="shared" si="57"/>
        <v>0</v>
      </c>
      <c r="BR68">
        <f t="shared" si="58"/>
        <v>0</v>
      </c>
      <c r="BS68">
        <f t="shared" si="59"/>
        <v>0</v>
      </c>
      <c r="BU68" s="27">
        <v>133</v>
      </c>
    </row>
    <row r="69" spans="2:73">
      <c r="B69" s="35" t="s">
        <v>37</v>
      </c>
      <c r="C69" s="25" t="s">
        <v>209</v>
      </c>
      <c r="D69" s="26">
        <v>5</v>
      </c>
      <c r="E69" s="130">
        <v>0.63559999999999994</v>
      </c>
      <c r="F69" s="217">
        <f t="shared" si="4"/>
        <v>78.72</v>
      </c>
      <c r="G69" s="177"/>
      <c r="H69" s="28">
        <f t="shared" si="65"/>
        <v>0</v>
      </c>
      <c r="I69" s="253">
        <f t="shared" si="61"/>
        <v>0</v>
      </c>
      <c r="J69" s="11"/>
      <c r="K69" s="1">
        <v>0</v>
      </c>
      <c r="L69" s="2"/>
      <c r="N69" s="2">
        <v>0</v>
      </c>
      <c r="O69" s="2"/>
      <c r="P69" s="11"/>
      <c r="Q69" s="2">
        <v>0</v>
      </c>
      <c r="R69" s="2"/>
      <c r="S69" s="11"/>
      <c r="T69" s="2">
        <v>0</v>
      </c>
      <c r="U69" s="2"/>
      <c r="W69" s="2">
        <v>0</v>
      </c>
      <c r="X69" s="2"/>
      <c r="Z69" s="176">
        <f t="shared" si="62"/>
        <v>0</v>
      </c>
      <c r="AA69" s="59">
        <f t="shared" ref="AA69:AA90" si="66">H69</f>
        <v>0</v>
      </c>
      <c r="AB69" s="11">
        <f t="shared" si="63"/>
        <v>0</v>
      </c>
      <c r="AC69" s="58">
        <f t="shared" si="64"/>
        <v>0</v>
      </c>
      <c r="AH69" s="11">
        <v>5</v>
      </c>
      <c r="AI69">
        <v>0</v>
      </c>
      <c r="AJ69">
        <v>0</v>
      </c>
      <c r="AK69">
        <v>0</v>
      </c>
      <c r="AL69">
        <v>0</v>
      </c>
      <c r="AM69">
        <v>0</v>
      </c>
      <c r="AN69">
        <v>0</v>
      </c>
      <c r="AO69">
        <v>0</v>
      </c>
      <c r="AP69">
        <v>0</v>
      </c>
      <c r="AQ69">
        <v>0</v>
      </c>
      <c r="AR69">
        <v>0</v>
      </c>
      <c r="AS69">
        <v>0</v>
      </c>
      <c r="AT69">
        <v>0</v>
      </c>
      <c r="AU69">
        <v>0</v>
      </c>
      <c r="AV69">
        <v>0</v>
      </c>
      <c r="AW69">
        <v>0</v>
      </c>
      <c r="AX69">
        <v>0</v>
      </c>
      <c r="AY69">
        <v>0</v>
      </c>
      <c r="AZ69">
        <v>0</v>
      </c>
      <c r="BA69">
        <f t="shared" si="36"/>
        <v>0</v>
      </c>
      <c r="BB69">
        <f t="shared" si="42"/>
        <v>0</v>
      </c>
      <c r="BC69">
        <f t="shared" si="43"/>
        <v>0</v>
      </c>
      <c r="BD69">
        <f t="shared" si="44"/>
        <v>0</v>
      </c>
      <c r="BE69">
        <f t="shared" si="45"/>
        <v>0</v>
      </c>
      <c r="BF69">
        <f t="shared" si="46"/>
        <v>0</v>
      </c>
      <c r="BG69">
        <f t="shared" si="47"/>
        <v>0</v>
      </c>
      <c r="BH69">
        <f t="shared" si="48"/>
        <v>0</v>
      </c>
      <c r="BI69">
        <f t="shared" si="49"/>
        <v>0</v>
      </c>
      <c r="BJ69">
        <f t="shared" si="50"/>
        <v>0</v>
      </c>
      <c r="BK69">
        <f t="shared" si="51"/>
        <v>0</v>
      </c>
      <c r="BL69">
        <f t="shared" si="52"/>
        <v>0</v>
      </c>
      <c r="BM69">
        <f t="shared" si="53"/>
        <v>0</v>
      </c>
      <c r="BN69">
        <f t="shared" si="54"/>
        <v>0</v>
      </c>
      <c r="BO69">
        <f t="shared" si="55"/>
        <v>0</v>
      </c>
      <c r="BP69">
        <f t="shared" si="56"/>
        <v>0</v>
      </c>
      <c r="BQ69">
        <f t="shared" si="57"/>
        <v>0</v>
      </c>
      <c r="BR69">
        <f t="shared" si="58"/>
        <v>0</v>
      </c>
      <c r="BS69">
        <f t="shared" si="59"/>
        <v>0</v>
      </c>
      <c r="BU69" s="27">
        <v>82</v>
      </c>
    </row>
    <row r="70" spans="2:73">
      <c r="B70" s="34" t="s">
        <v>39</v>
      </c>
      <c r="C70" s="25" t="s">
        <v>211</v>
      </c>
      <c r="D70" s="60">
        <v>10</v>
      </c>
      <c r="E70" s="201">
        <v>2.0884</v>
      </c>
      <c r="F70" s="217">
        <f t="shared" si="4"/>
        <v>111.36</v>
      </c>
      <c r="G70" s="177"/>
      <c r="H70" s="28">
        <f t="shared" si="65"/>
        <v>0</v>
      </c>
      <c r="I70" s="253">
        <f t="shared" si="61"/>
        <v>0</v>
      </c>
      <c r="J70" s="11"/>
      <c r="K70" s="1">
        <v>0</v>
      </c>
      <c r="L70" s="2"/>
      <c r="M70" s="11"/>
      <c r="N70" s="2">
        <v>0</v>
      </c>
      <c r="O70" s="2"/>
      <c r="P70" s="11"/>
      <c r="Q70" s="2">
        <v>0</v>
      </c>
      <c r="R70" s="2"/>
      <c r="S70" s="11"/>
      <c r="T70" s="2">
        <v>0</v>
      </c>
      <c r="U70" s="2"/>
      <c r="V70" s="11"/>
      <c r="W70" s="2">
        <v>0</v>
      </c>
      <c r="X70" s="2"/>
      <c r="Z70" s="176">
        <f t="shared" si="62"/>
        <v>0</v>
      </c>
      <c r="AA70" s="59">
        <f t="shared" si="66"/>
        <v>0</v>
      </c>
      <c r="AB70" s="11">
        <f t="shared" si="63"/>
        <v>0</v>
      </c>
      <c r="AC70" s="58">
        <f t="shared" si="64"/>
        <v>0</v>
      </c>
      <c r="AH70" s="11">
        <v>0</v>
      </c>
      <c r="AI70">
        <v>0</v>
      </c>
      <c r="AJ70">
        <v>0</v>
      </c>
      <c r="AK70">
        <v>0</v>
      </c>
      <c r="AL70">
        <v>0</v>
      </c>
      <c r="AM70">
        <v>0</v>
      </c>
      <c r="AN70">
        <v>0</v>
      </c>
      <c r="AO70">
        <v>0</v>
      </c>
      <c r="AP70">
        <v>0</v>
      </c>
      <c r="AQ70">
        <v>0</v>
      </c>
      <c r="AR70">
        <v>0</v>
      </c>
      <c r="AS70">
        <v>0</v>
      </c>
      <c r="AT70">
        <v>0</v>
      </c>
      <c r="AU70">
        <v>0</v>
      </c>
      <c r="AV70">
        <v>0</v>
      </c>
      <c r="AW70">
        <v>0</v>
      </c>
      <c r="AX70">
        <v>0</v>
      </c>
      <c r="AY70">
        <v>0</v>
      </c>
      <c r="AZ70">
        <v>30</v>
      </c>
      <c r="BA70">
        <f t="shared" si="36"/>
        <v>0</v>
      </c>
      <c r="BB70">
        <f t="shared" si="42"/>
        <v>0</v>
      </c>
      <c r="BC70">
        <f t="shared" si="43"/>
        <v>0</v>
      </c>
      <c r="BD70">
        <f t="shared" si="44"/>
        <v>0</v>
      </c>
      <c r="BE70">
        <f t="shared" si="45"/>
        <v>0</v>
      </c>
      <c r="BF70">
        <f t="shared" si="46"/>
        <v>0</v>
      </c>
      <c r="BG70">
        <f t="shared" si="47"/>
        <v>0</v>
      </c>
      <c r="BH70">
        <f t="shared" si="48"/>
        <v>0</v>
      </c>
      <c r="BI70">
        <f t="shared" si="49"/>
        <v>0</v>
      </c>
      <c r="BJ70">
        <f t="shared" si="50"/>
        <v>0</v>
      </c>
      <c r="BK70">
        <f t="shared" si="51"/>
        <v>0</v>
      </c>
      <c r="BL70">
        <f t="shared" si="52"/>
        <v>0</v>
      </c>
      <c r="BM70">
        <f t="shared" si="53"/>
        <v>0</v>
      </c>
      <c r="BN70">
        <f t="shared" si="54"/>
        <v>0</v>
      </c>
      <c r="BO70">
        <f t="shared" si="55"/>
        <v>0</v>
      </c>
      <c r="BP70">
        <f t="shared" si="56"/>
        <v>0</v>
      </c>
      <c r="BQ70">
        <f t="shared" si="57"/>
        <v>0</v>
      </c>
      <c r="BR70">
        <f t="shared" si="58"/>
        <v>0</v>
      </c>
      <c r="BS70">
        <f t="shared" si="59"/>
        <v>0</v>
      </c>
      <c r="BU70" s="27">
        <v>116</v>
      </c>
    </row>
    <row r="71" spans="2:73">
      <c r="B71" s="61" t="s">
        <v>38</v>
      </c>
      <c r="C71" s="62" t="s">
        <v>210</v>
      </c>
      <c r="D71" s="63">
        <v>10</v>
      </c>
      <c r="E71" s="202">
        <v>1.4074</v>
      </c>
      <c r="F71" s="217">
        <f t="shared" si="4"/>
        <v>130.56</v>
      </c>
      <c r="G71" s="177"/>
      <c r="H71" s="28">
        <f t="shared" si="65"/>
        <v>0</v>
      </c>
      <c r="I71" s="253">
        <f t="shared" si="61"/>
        <v>0</v>
      </c>
      <c r="J71" s="11"/>
      <c r="K71" s="1">
        <v>0</v>
      </c>
      <c r="L71" s="2"/>
      <c r="M71" s="11"/>
      <c r="N71" s="2">
        <v>0</v>
      </c>
      <c r="O71" s="2"/>
      <c r="P71" s="11"/>
      <c r="Q71" s="2">
        <v>0</v>
      </c>
      <c r="R71" s="2"/>
      <c r="S71" s="11"/>
      <c r="T71" s="2">
        <v>0</v>
      </c>
      <c r="U71" s="2"/>
      <c r="V71" s="11"/>
      <c r="W71" s="2">
        <v>0</v>
      </c>
      <c r="X71" s="2"/>
      <c r="Z71" s="176">
        <f t="shared" si="62"/>
        <v>0</v>
      </c>
      <c r="AA71" s="59">
        <f t="shared" si="66"/>
        <v>0</v>
      </c>
      <c r="AB71" s="11">
        <f t="shared" si="63"/>
        <v>0</v>
      </c>
      <c r="AC71" s="58">
        <f t="shared" si="64"/>
        <v>0</v>
      </c>
      <c r="AH71" s="11">
        <v>6</v>
      </c>
      <c r="AI71">
        <v>4</v>
      </c>
      <c r="AJ71">
        <v>0</v>
      </c>
      <c r="AK71">
        <v>0</v>
      </c>
      <c r="AL71">
        <v>0</v>
      </c>
      <c r="AM71">
        <v>0</v>
      </c>
      <c r="AN71">
        <v>0</v>
      </c>
      <c r="AO71">
        <v>0</v>
      </c>
      <c r="AP71">
        <v>0</v>
      </c>
      <c r="AQ71">
        <v>0</v>
      </c>
      <c r="AR71">
        <v>0</v>
      </c>
      <c r="AS71">
        <v>0</v>
      </c>
      <c r="AT71">
        <v>0</v>
      </c>
      <c r="AU71">
        <v>0</v>
      </c>
      <c r="AV71">
        <v>0</v>
      </c>
      <c r="AW71">
        <v>0</v>
      </c>
      <c r="AX71">
        <v>0</v>
      </c>
      <c r="AY71">
        <v>0</v>
      </c>
      <c r="AZ71">
        <v>0</v>
      </c>
      <c r="BA71">
        <f t="shared" si="36"/>
        <v>0</v>
      </c>
      <c r="BB71">
        <f t="shared" si="42"/>
        <v>0</v>
      </c>
      <c r="BC71">
        <f t="shared" si="43"/>
        <v>0</v>
      </c>
      <c r="BD71">
        <f t="shared" si="44"/>
        <v>0</v>
      </c>
      <c r="BE71">
        <f t="shared" si="45"/>
        <v>0</v>
      </c>
      <c r="BF71">
        <f t="shared" si="46"/>
        <v>0</v>
      </c>
      <c r="BG71">
        <f t="shared" si="47"/>
        <v>0</v>
      </c>
      <c r="BH71">
        <f t="shared" si="48"/>
        <v>0</v>
      </c>
      <c r="BI71">
        <f t="shared" si="49"/>
        <v>0</v>
      </c>
      <c r="BJ71">
        <f t="shared" si="50"/>
        <v>0</v>
      </c>
      <c r="BK71">
        <f t="shared" si="51"/>
        <v>0</v>
      </c>
      <c r="BL71">
        <f t="shared" si="52"/>
        <v>0</v>
      </c>
      <c r="BM71">
        <f t="shared" si="53"/>
        <v>0</v>
      </c>
      <c r="BN71">
        <f t="shared" si="54"/>
        <v>0</v>
      </c>
      <c r="BO71">
        <f t="shared" si="55"/>
        <v>0</v>
      </c>
      <c r="BP71">
        <f t="shared" si="56"/>
        <v>0</v>
      </c>
      <c r="BQ71">
        <f t="shared" si="57"/>
        <v>0</v>
      </c>
      <c r="BR71">
        <f t="shared" si="58"/>
        <v>0</v>
      </c>
      <c r="BS71">
        <f t="shared" si="59"/>
        <v>0</v>
      </c>
      <c r="BU71" s="27">
        <v>136</v>
      </c>
    </row>
    <row r="72" spans="2:73">
      <c r="B72" s="35" t="s">
        <v>40</v>
      </c>
      <c r="C72" s="25" t="s">
        <v>212</v>
      </c>
      <c r="D72" s="26">
        <v>5</v>
      </c>
      <c r="E72" s="130">
        <v>2.6332</v>
      </c>
      <c r="F72" s="217">
        <f t="shared" si="4"/>
        <v>131.51999999999998</v>
      </c>
      <c r="G72" s="177"/>
      <c r="H72" s="28">
        <f t="shared" si="65"/>
        <v>0</v>
      </c>
      <c r="I72" s="253">
        <f t="shared" si="61"/>
        <v>0</v>
      </c>
      <c r="K72" s="1">
        <v>0</v>
      </c>
      <c r="L72" s="2"/>
      <c r="M72" s="11"/>
      <c r="N72" s="2">
        <v>0</v>
      </c>
      <c r="O72" s="2"/>
      <c r="P72" s="11"/>
      <c r="Q72" s="2">
        <v>0</v>
      </c>
      <c r="R72" s="2"/>
      <c r="T72" s="2">
        <v>0</v>
      </c>
      <c r="U72" s="2"/>
      <c r="V72" s="11"/>
      <c r="W72" s="2">
        <v>0</v>
      </c>
      <c r="X72" s="2"/>
      <c r="Z72" s="176">
        <f t="shared" si="62"/>
        <v>0</v>
      </c>
      <c r="AA72" s="59">
        <f t="shared" si="66"/>
        <v>0</v>
      </c>
      <c r="AB72" s="11">
        <f t="shared" si="63"/>
        <v>0</v>
      </c>
      <c r="AC72" s="58">
        <f t="shared" si="64"/>
        <v>0</v>
      </c>
      <c r="AH72" s="11">
        <v>0</v>
      </c>
      <c r="AI72">
        <v>0</v>
      </c>
      <c r="AJ72">
        <v>0</v>
      </c>
      <c r="AK72">
        <v>3</v>
      </c>
      <c r="AL72">
        <v>2</v>
      </c>
      <c r="AM72">
        <v>0</v>
      </c>
      <c r="AN72">
        <v>0</v>
      </c>
      <c r="AO72">
        <v>0</v>
      </c>
      <c r="AP72">
        <v>0</v>
      </c>
      <c r="AQ72">
        <v>0</v>
      </c>
      <c r="AR72">
        <v>0</v>
      </c>
      <c r="AS72">
        <v>0</v>
      </c>
      <c r="AT72">
        <v>0</v>
      </c>
      <c r="AU72">
        <v>0</v>
      </c>
      <c r="AV72">
        <v>0</v>
      </c>
      <c r="AW72">
        <v>0</v>
      </c>
      <c r="AX72">
        <v>0</v>
      </c>
      <c r="AY72">
        <v>0</v>
      </c>
      <c r="AZ72">
        <v>0</v>
      </c>
      <c r="BA72">
        <f t="shared" si="36"/>
        <v>0</v>
      </c>
      <c r="BB72">
        <f t="shared" si="42"/>
        <v>0</v>
      </c>
      <c r="BC72">
        <f t="shared" si="43"/>
        <v>0</v>
      </c>
      <c r="BD72">
        <f t="shared" si="44"/>
        <v>0</v>
      </c>
      <c r="BE72">
        <f t="shared" si="45"/>
        <v>0</v>
      </c>
      <c r="BF72">
        <f t="shared" si="46"/>
        <v>0</v>
      </c>
      <c r="BG72">
        <f t="shared" si="47"/>
        <v>0</v>
      </c>
      <c r="BH72">
        <f t="shared" si="48"/>
        <v>0</v>
      </c>
      <c r="BI72">
        <f t="shared" si="49"/>
        <v>0</v>
      </c>
      <c r="BJ72">
        <f t="shared" si="50"/>
        <v>0</v>
      </c>
      <c r="BK72">
        <f t="shared" si="51"/>
        <v>0</v>
      </c>
      <c r="BL72">
        <f t="shared" si="52"/>
        <v>0</v>
      </c>
      <c r="BM72">
        <f t="shared" si="53"/>
        <v>0</v>
      </c>
      <c r="BN72">
        <f t="shared" si="54"/>
        <v>0</v>
      </c>
      <c r="BO72">
        <f t="shared" si="55"/>
        <v>0</v>
      </c>
      <c r="BP72">
        <f t="shared" si="56"/>
        <v>0</v>
      </c>
      <c r="BQ72">
        <f t="shared" si="57"/>
        <v>0</v>
      </c>
      <c r="BR72">
        <f t="shared" si="58"/>
        <v>0</v>
      </c>
      <c r="BS72">
        <f t="shared" si="59"/>
        <v>0</v>
      </c>
      <c r="BU72" s="27">
        <v>137</v>
      </c>
    </row>
    <row r="73" spans="2:73">
      <c r="B73" s="35" t="s">
        <v>41</v>
      </c>
      <c r="C73" s="25" t="s">
        <v>213</v>
      </c>
      <c r="D73" s="26">
        <v>5</v>
      </c>
      <c r="E73" s="130">
        <v>1.1804000000000001</v>
      </c>
      <c r="F73" s="217">
        <f t="shared" si="4"/>
        <v>100.8</v>
      </c>
      <c r="G73" s="177"/>
      <c r="H73" s="28">
        <f t="shared" si="65"/>
        <v>0</v>
      </c>
      <c r="I73" s="253">
        <f t="shared" si="61"/>
        <v>0</v>
      </c>
      <c r="J73" s="11"/>
      <c r="K73" s="1">
        <v>0</v>
      </c>
      <c r="L73" s="2"/>
      <c r="M73" s="11"/>
      <c r="N73" s="2">
        <v>0</v>
      </c>
      <c r="O73" s="2"/>
      <c r="P73" s="11"/>
      <c r="Q73" s="2">
        <v>0</v>
      </c>
      <c r="R73" s="2"/>
      <c r="S73" s="11"/>
      <c r="T73" s="2">
        <v>0</v>
      </c>
      <c r="U73" s="2"/>
      <c r="V73" s="11"/>
      <c r="W73" s="2">
        <v>0</v>
      </c>
      <c r="X73" s="2"/>
      <c r="Z73" s="176">
        <f t="shared" si="62"/>
        <v>0</v>
      </c>
      <c r="AA73" s="59">
        <f t="shared" si="66"/>
        <v>0</v>
      </c>
      <c r="AB73" s="11">
        <f t="shared" si="63"/>
        <v>0</v>
      </c>
      <c r="AC73" s="58">
        <f t="shared" si="64"/>
        <v>0</v>
      </c>
      <c r="AH73" s="11">
        <v>3</v>
      </c>
      <c r="AI73">
        <v>2</v>
      </c>
      <c r="AJ73">
        <v>0</v>
      </c>
      <c r="AK73">
        <v>0</v>
      </c>
      <c r="AL73">
        <v>0</v>
      </c>
      <c r="AM73">
        <v>0</v>
      </c>
      <c r="AN73">
        <v>0</v>
      </c>
      <c r="AO73">
        <v>0</v>
      </c>
      <c r="AP73">
        <v>0</v>
      </c>
      <c r="AQ73">
        <v>0</v>
      </c>
      <c r="AR73">
        <v>0</v>
      </c>
      <c r="AS73">
        <v>0</v>
      </c>
      <c r="AT73">
        <v>0</v>
      </c>
      <c r="AU73">
        <v>0</v>
      </c>
      <c r="AV73">
        <v>0</v>
      </c>
      <c r="AW73">
        <v>0</v>
      </c>
      <c r="AX73">
        <v>0</v>
      </c>
      <c r="AY73">
        <v>0</v>
      </c>
      <c r="AZ73">
        <v>0</v>
      </c>
      <c r="BA73">
        <f t="shared" si="36"/>
        <v>0</v>
      </c>
      <c r="BB73">
        <f t="shared" si="42"/>
        <v>0</v>
      </c>
      <c r="BC73">
        <f t="shared" si="43"/>
        <v>0</v>
      </c>
      <c r="BD73">
        <f t="shared" si="44"/>
        <v>0</v>
      </c>
      <c r="BE73">
        <f t="shared" si="45"/>
        <v>0</v>
      </c>
      <c r="BF73">
        <f t="shared" si="46"/>
        <v>0</v>
      </c>
      <c r="BG73">
        <f t="shared" si="47"/>
        <v>0</v>
      </c>
      <c r="BH73">
        <f t="shared" si="48"/>
        <v>0</v>
      </c>
      <c r="BI73">
        <f t="shared" si="49"/>
        <v>0</v>
      </c>
      <c r="BJ73">
        <f t="shared" si="50"/>
        <v>0</v>
      </c>
      <c r="BK73">
        <f t="shared" si="51"/>
        <v>0</v>
      </c>
      <c r="BL73">
        <f t="shared" si="52"/>
        <v>0</v>
      </c>
      <c r="BM73">
        <f t="shared" si="53"/>
        <v>0</v>
      </c>
      <c r="BN73">
        <f t="shared" si="54"/>
        <v>0</v>
      </c>
      <c r="BO73">
        <f t="shared" si="55"/>
        <v>0</v>
      </c>
      <c r="BP73">
        <f t="shared" si="56"/>
        <v>0</v>
      </c>
      <c r="BQ73">
        <f t="shared" si="57"/>
        <v>0</v>
      </c>
      <c r="BR73">
        <f t="shared" si="58"/>
        <v>0</v>
      </c>
      <c r="BS73">
        <f t="shared" si="59"/>
        <v>0</v>
      </c>
      <c r="BU73" s="27">
        <v>105</v>
      </c>
    </row>
    <row r="74" spans="2:73">
      <c r="B74" s="35" t="s">
        <v>42</v>
      </c>
      <c r="C74" s="25" t="s">
        <v>214</v>
      </c>
      <c r="D74" s="26">
        <v>10</v>
      </c>
      <c r="E74" s="130">
        <v>3.0872000000000002</v>
      </c>
      <c r="F74" s="217">
        <f t="shared" si="4"/>
        <v>149.76</v>
      </c>
      <c r="G74" s="177"/>
      <c r="H74" s="28">
        <f t="shared" si="65"/>
        <v>0</v>
      </c>
      <c r="I74" s="253">
        <f t="shared" si="61"/>
        <v>0</v>
      </c>
      <c r="J74" s="11"/>
      <c r="K74" s="1">
        <v>0</v>
      </c>
      <c r="L74" s="2"/>
      <c r="N74" s="2">
        <v>0</v>
      </c>
      <c r="O74" s="2"/>
      <c r="P74" s="11"/>
      <c r="Q74" s="2">
        <v>0</v>
      </c>
      <c r="R74" s="2"/>
      <c r="S74" s="11"/>
      <c r="T74" s="2">
        <v>0</v>
      </c>
      <c r="U74" s="2"/>
      <c r="W74" s="2">
        <v>0</v>
      </c>
      <c r="X74" s="2"/>
      <c r="Z74" s="176">
        <f t="shared" si="62"/>
        <v>0</v>
      </c>
      <c r="AA74" s="59">
        <f t="shared" si="66"/>
        <v>0</v>
      </c>
      <c r="AB74" s="11">
        <f t="shared" si="63"/>
        <v>0</v>
      </c>
      <c r="AC74" s="58">
        <f t="shared" si="64"/>
        <v>0</v>
      </c>
      <c r="AH74" s="11">
        <v>3</v>
      </c>
      <c r="AI74">
        <v>7</v>
      </c>
      <c r="AJ74">
        <v>0</v>
      </c>
      <c r="AK74">
        <v>0</v>
      </c>
      <c r="AL74">
        <v>0</v>
      </c>
      <c r="AM74">
        <v>0</v>
      </c>
      <c r="AN74">
        <v>0</v>
      </c>
      <c r="AO74">
        <v>0</v>
      </c>
      <c r="AP74">
        <v>0</v>
      </c>
      <c r="AQ74">
        <v>0</v>
      </c>
      <c r="AR74">
        <v>0</v>
      </c>
      <c r="AS74">
        <v>0</v>
      </c>
      <c r="AT74">
        <v>0</v>
      </c>
      <c r="AU74">
        <v>0</v>
      </c>
      <c r="AV74">
        <v>0</v>
      </c>
      <c r="AW74">
        <v>0</v>
      </c>
      <c r="AX74">
        <v>0</v>
      </c>
      <c r="AY74">
        <v>0</v>
      </c>
      <c r="AZ74">
        <v>0</v>
      </c>
      <c r="BA74">
        <f t="shared" si="36"/>
        <v>0</v>
      </c>
      <c r="BB74">
        <f t="shared" si="42"/>
        <v>0</v>
      </c>
      <c r="BC74">
        <f t="shared" si="43"/>
        <v>0</v>
      </c>
      <c r="BD74">
        <f t="shared" si="44"/>
        <v>0</v>
      </c>
      <c r="BE74">
        <f t="shared" si="45"/>
        <v>0</v>
      </c>
      <c r="BF74">
        <f t="shared" si="46"/>
        <v>0</v>
      </c>
      <c r="BG74">
        <f t="shared" si="47"/>
        <v>0</v>
      </c>
      <c r="BH74">
        <f t="shared" si="48"/>
        <v>0</v>
      </c>
      <c r="BI74">
        <f t="shared" si="49"/>
        <v>0</v>
      </c>
      <c r="BJ74">
        <f t="shared" si="50"/>
        <v>0</v>
      </c>
      <c r="BK74">
        <f t="shared" si="51"/>
        <v>0</v>
      </c>
      <c r="BL74">
        <f t="shared" si="52"/>
        <v>0</v>
      </c>
      <c r="BM74">
        <f t="shared" si="53"/>
        <v>0</v>
      </c>
      <c r="BN74">
        <f t="shared" si="54"/>
        <v>0</v>
      </c>
      <c r="BO74">
        <f t="shared" si="55"/>
        <v>0</v>
      </c>
      <c r="BP74">
        <f t="shared" si="56"/>
        <v>0</v>
      </c>
      <c r="BQ74">
        <f t="shared" si="57"/>
        <v>0</v>
      </c>
      <c r="BR74">
        <f t="shared" si="58"/>
        <v>0</v>
      </c>
      <c r="BS74">
        <f t="shared" si="59"/>
        <v>0</v>
      </c>
      <c r="BU74" s="27">
        <v>156</v>
      </c>
    </row>
    <row r="75" spans="2:73">
      <c r="B75" s="35" t="s">
        <v>43</v>
      </c>
      <c r="C75" s="25" t="s">
        <v>215</v>
      </c>
      <c r="D75" s="26">
        <v>5</v>
      </c>
      <c r="E75" s="130">
        <v>4.0406000000000004</v>
      </c>
      <c r="F75" s="217">
        <f t="shared" si="4"/>
        <v>174.72</v>
      </c>
      <c r="G75" s="177"/>
      <c r="H75" s="28">
        <f t="shared" si="65"/>
        <v>0</v>
      </c>
      <c r="I75" s="253">
        <f t="shared" si="61"/>
        <v>0</v>
      </c>
      <c r="J75" s="11"/>
      <c r="K75" s="1">
        <v>0</v>
      </c>
      <c r="L75" s="2"/>
      <c r="M75" s="11"/>
      <c r="N75" s="2">
        <v>0</v>
      </c>
      <c r="O75" s="2"/>
      <c r="P75" s="11"/>
      <c r="Q75" s="2">
        <v>0</v>
      </c>
      <c r="R75" s="2"/>
      <c r="S75" s="11"/>
      <c r="T75" s="2">
        <v>0</v>
      </c>
      <c r="U75" s="2"/>
      <c r="V75" s="11"/>
      <c r="W75" s="2">
        <v>0</v>
      </c>
      <c r="X75" s="2"/>
      <c r="Z75" s="176">
        <f t="shared" si="62"/>
        <v>0</v>
      </c>
      <c r="AA75" s="59">
        <f t="shared" si="66"/>
        <v>0</v>
      </c>
      <c r="AB75" s="11">
        <f t="shared" si="63"/>
        <v>0</v>
      </c>
      <c r="AC75" s="58">
        <f t="shared" si="64"/>
        <v>0</v>
      </c>
      <c r="AH75" s="11">
        <v>0</v>
      </c>
      <c r="AI75">
        <v>0</v>
      </c>
      <c r="AJ75">
        <v>0</v>
      </c>
      <c r="AK75">
        <v>0</v>
      </c>
      <c r="AL75">
        <v>2</v>
      </c>
      <c r="AM75">
        <v>2</v>
      </c>
      <c r="AN75">
        <v>0</v>
      </c>
      <c r="AO75">
        <v>1</v>
      </c>
      <c r="AP75">
        <v>0</v>
      </c>
      <c r="AQ75">
        <v>0</v>
      </c>
      <c r="AR75">
        <v>0</v>
      </c>
      <c r="AS75">
        <v>0</v>
      </c>
      <c r="AT75">
        <v>0</v>
      </c>
      <c r="AU75">
        <v>0</v>
      </c>
      <c r="AV75">
        <v>0</v>
      </c>
      <c r="AW75">
        <v>0</v>
      </c>
      <c r="AX75">
        <v>0</v>
      </c>
      <c r="AY75">
        <v>0</v>
      </c>
      <c r="AZ75">
        <v>0</v>
      </c>
      <c r="BA75">
        <f t="shared" si="36"/>
        <v>0</v>
      </c>
      <c r="BB75">
        <f t="shared" si="42"/>
        <v>0</v>
      </c>
      <c r="BC75">
        <f t="shared" si="43"/>
        <v>0</v>
      </c>
      <c r="BD75">
        <f t="shared" si="44"/>
        <v>0</v>
      </c>
      <c r="BE75">
        <f t="shared" si="45"/>
        <v>0</v>
      </c>
      <c r="BF75">
        <f t="shared" si="46"/>
        <v>0</v>
      </c>
      <c r="BG75">
        <f t="shared" si="47"/>
        <v>0</v>
      </c>
      <c r="BH75">
        <f t="shared" si="48"/>
        <v>0</v>
      </c>
      <c r="BI75">
        <f t="shared" si="49"/>
        <v>0</v>
      </c>
      <c r="BJ75">
        <f t="shared" si="50"/>
        <v>0</v>
      </c>
      <c r="BK75">
        <f t="shared" si="51"/>
        <v>0</v>
      </c>
      <c r="BL75">
        <f t="shared" si="52"/>
        <v>0</v>
      </c>
      <c r="BM75">
        <f t="shared" si="53"/>
        <v>0</v>
      </c>
      <c r="BN75">
        <f t="shared" si="54"/>
        <v>0</v>
      </c>
      <c r="BO75">
        <f t="shared" si="55"/>
        <v>0</v>
      </c>
      <c r="BP75">
        <f t="shared" si="56"/>
        <v>0</v>
      </c>
      <c r="BQ75">
        <f t="shared" si="57"/>
        <v>0</v>
      </c>
      <c r="BR75">
        <f t="shared" si="58"/>
        <v>0</v>
      </c>
      <c r="BS75">
        <f t="shared" si="59"/>
        <v>0</v>
      </c>
      <c r="BU75" s="27">
        <v>182</v>
      </c>
    </row>
    <row r="76" spans="2:73">
      <c r="B76" s="35" t="s">
        <v>44</v>
      </c>
      <c r="C76" s="25" t="s">
        <v>216</v>
      </c>
      <c r="D76" s="26">
        <v>5</v>
      </c>
      <c r="E76" s="130">
        <v>3.4958</v>
      </c>
      <c r="F76" s="217">
        <f t="shared" si="4"/>
        <v>161.28</v>
      </c>
      <c r="G76" s="177"/>
      <c r="H76" s="28">
        <f t="shared" si="65"/>
        <v>0</v>
      </c>
      <c r="I76" s="253">
        <f t="shared" si="61"/>
        <v>0</v>
      </c>
      <c r="J76" s="11"/>
      <c r="K76" s="1">
        <v>0</v>
      </c>
      <c r="L76" s="2"/>
      <c r="M76" s="11"/>
      <c r="N76" s="2">
        <v>0</v>
      </c>
      <c r="O76" s="2"/>
      <c r="P76" s="11"/>
      <c r="Q76" s="2">
        <v>0</v>
      </c>
      <c r="R76" s="2"/>
      <c r="S76" s="11"/>
      <c r="T76" s="2">
        <v>0</v>
      </c>
      <c r="U76" s="2"/>
      <c r="V76" s="11"/>
      <c r="W76" s="2">
        <v>0</v>
      </c>
      <c r="X76" s="2"/>
      <c r="Z76" s="176">
        <f t="shared" si="62"/>
        <v>0</v>
      </c>
      <c r="AA76" s="59">
        <f t="shared" si="66"/>
        <v>0</v>
      </c>
      <c r="AB76" s="11">
        <f t="shared" si="63"/>
        <v>0</v>
      </c>
      <c r="AC76" s="58">
        <f t="shared" si="64"/>
        <v>0</v>
      </c>
      <c r="AH76" s="11">
        <v>1</v>
      </c>
      <c r="AI76">
        <v>1</v>
      </c>
      <c r="AJ76">
        <v>3</v>
      </c>
      <c r="AK76">
        <v>0</v>
      </c>
      <c r="AL76">
        <v>0</v>
      </c>
      <c r="AM76">
        <v>0</v>
      </c>
      <c r="AN76">
        <v>0</v>
      </c>
      <c r="AO76">
        <v>0</v>
      </c>
      <c r="AP76">
        <v>0</v>
      </c>
      <c r="AQ76">
        <v>0</v>
      </c>
      <c r="AR76">
        <v>0</v>
      </c>
      <c r="AS76">
        <v>0</v>
      </c>
      <c r="AT76">
        <v>0</v>
      </c>
      <c r="AU76">
        <v>0</v>
      </c>
      <c r="AV76">
        <v>0</v>
      </c>
      <c r="AW76">
        <v>0</v>
      </c>
      <c r="AX76">
        <v>0</v>
      </c>
      <c r="AY76">
        <v>0</v>
      </c>
      <c r="AZ76">
        <v>0</v>
      </c>
      <c r="BA76">
        <f t="shared" si="36"/>
        <v>0</v>
      </c>
      <c r="BB76">
        <f t="shared" si="42"/>
        <v>0</v>
      </c>
      <c r="BC76">
        <f t="shared" si="43"/>
        <v>0</v>
      </c>
      <c r="BD76">
        <f t="shared" si="44"/>
        <v>0</v>
      </c>
      <c r="BE76">
        <f t="shared" si="45"/>
        <v>0</v>
      </c>
      <c r="BF76">
        <f t="shared" si="46"/>
        <v>0</v>
      </c>
      <c r="BG76">
        <f t="shared" si="47"/>
        <v>0</v>
      </c>
      <c r="BH76">
        <f t="shared" si="48"/>
        <v>0</v>
      </c>
      <c r="BI76">
        <f t="shared" si="49"/>
        <v>0</v>
      </c>
      <c r="BJ76">
        <f t="shared" si="50"/>
        <v>0</v>
      </c>
      <c r="BK76">
        <f t="shared" si="51"/>
        <v>0</v>
      </c>
      <c r="BL76">
        <f t="shared" si="52"/>
        <v>0</v>
      </c>
      <c r="BM76">
        <f t="shared" si="53"/>
        <v>0</v>
      </c>
      <c r="BN76">
        <f t="shared" si="54"/>
        <v>0</v>
      </c>
      <c r="BO76">
        <f t="shared" si="55"/>
        <v>0</v>
      </c>
      <c r="BP76">
        <f t="shared" si="56"/>
        <v>0</v>
      </c>
      <c r="BQ76">
        <f t="shared" si="57"/>
        <v>0</v>
      </c>
      <c r="BR76">
        <f t="shared" si="58"/>
        <v>0</v>
      </c>
      <c r="BS76">
        <f t="shared" si="59"/>
        <v>0</v>
      </c>
      <c r="BU76" s="27">
        <v>168</v>
      </c>
    </row>
    <row r="77" spans="2:73">
      <c r="B77" s="35" t="s">
        <v>45</v>
      </c>
      <c r="C77" s="25" t="s">
        <v>217</v>
      </c>
      <c r="D77" s="26">
        <v>5</v>
      </c>
      <c r="E77" s="130">
        <v>4.0406000000000004</v>
      </c>
      <c r="F77" s="217">
        <f t="shared" si="4"/>
        <v>174.72</v>
      </c>
      <c r="G77" s="177"/>
      <c r="H77" s="28">
        <f t="shared" si="65"/>
        <v>0</v>
      </c>
      <c r="I77" s="253">
        <f t="shared" si="61"/>
        <v>0</v>
      </c>
      <c r="J77" s="11"/>
      <c r="K77" s="1">
        <v>0</v>
      </c>
      <c r="L77" s="2"/>
      <c r="M77" s="11"/>
      <c r="N77" s="2">
        <v>0</v>
      </c>
      <c r="O77" s="2"/>
      <c r="Q77" s="2">
        <v>0</v>
      </c>
      <c r="R77" s="2"/>
      <c r="T77" s="2">
        <v>0</v>
      </c>
      <c r="U77" s="2"/>
      <c r="V77" s="11"/>
      <c r="W77" s="2">
        <v>0</v>
      </c>
      <c r="X77" s="2"/>
      <c r="Z77" s="176">
        <f t="shared" si="62"/>
        <v>0</v>
      </c>
      <c r="AA77" s="59">
        <f t="shared" si="66"/>
        <v>0</v>
      </c>
      <c r="AB77" s="11">
        <f t="shared" si="63"/>
        <v>0</v>
      </c>
      <c r="AC77" s="58">
        <f t="shared" si="64"/>
        <v>0</v>
      </c>
      <c r="AH77" s="11">
        <v>0</v>
      </c>
      <c r="AI77">
        <v>1</v>
      </c>
      <c r="AJ77">
        <v>4</v>
      </c>
      <c r="AK77">
        <v>0</v>
      </c>
      <c r="AL77">
        <v>0</v>
      </c>
      <c r="AM77">
        <v>0</v>
      </c>
      <c r="AN77">
        <v>0</v>
      </c>
      <c r="AO77">
        <v>0</v>
      </c>
      <c r="AP77">
        <v>0</v>
      </c>
      <c r="AQ77">
        <v>0</v>
      </c>
      <c r="AR77">
        <v>0</v>
      </c>
      <c r="AS77">
        <v>0</v>
      </c>
      <c r="AT77">
        <v>0</v>
      </c>
      <c r="AU77">
        <v>0</v>
      </c>
      <c r="AV77">
        <v>0</v>
      </c>
      <c r="AW77">
        <v>0</v>
      </c>
      <c r="AX77">
        <v>0</v>
      </c>
      <c r="AY77">
        <v>0</v>
      </c>
      <c r="AZ77">
        <v>0</v>
      </c>
      <c r="BA77">
        <f t="shared" si="36"/>
        <v>0</v>
      </c>
      <c r="BB77">
        <f t="shared" si="42"/>
        <v>0</v>
      </c>
      <c r="BC77">
        <f t="shared" si="43"/>
        <v>0</v>
      </c>
      <c r="BD77">
        <f t="shared" si="44"/>
        <v>0</v>
      </c>
      <c r="BE77">
        <f t="shared" si="45"/>
        <v>0</v>
      </c>
      <c r="BF77">
        <f t="shared" si="46"/>
        <v>0</v>
      </c>
      <c r="BG77">
        <f t="shared" si="47"/>
        <v>0</v>
      </c>
      <c r="BH77">
        <f t="shared" si="48"/>
        <v>0</v>
      </c>
      <c r="BI77">
        <f t="shared" si="49"/>
        <v>0</v>
      </c>
      <c r="BJ77">
        <f t="shared" si="50"/>
        <v>0</v>
      </c>
      <c r="BK77">
        <f t="shared" si="51"/>
        <v>0</v>
      </c>
      <c r="BL77">
        <f t="shared" si="52"/>
        <v>0</v>
      </c>
      <c r="BM77">
        <f t="shared" si="53"/>
        <v>0</v>
      </c>
      <c r="BN77">
        <f t="shared" si="54"/>
        <v>0</v>
      </c>
      <c r="BO77">
        <f t="shared" si="55"/>
        <v>0</v>
      </c>
      <c r="BP77">
        <f t="shared" si="56"/>
        <v>0</v>
      </c>
      <c r="BQ77">
        <f t="shared" si="57"/>
        <v>0</v>
      </c>
      <c r="BR77">
        <f t="shared" si="58"/>
        <v>0</v>
      </c>
      <c r="BS77">
        <f t="shared" si="59"/>
        <v>0</v>
      </c>
      <c r="BU77" s="27">
        <v>182</v>
      </c>
    </row>
    <row r="78" spans="2:73">
      <c r="B78" s="35" t="s">
        <v>46</v>
      </c>
      <c r="C78" s="25" t="s">
        <v>218</v>
      </c>
      <c r="D78" s="26">
        <v>5</v>
      </c>
      <c r="E78" s="130">
        <v>3.6774</v>
      </c>
      <c r="F78" s="217">
        <f t="shared" si="4"/>
        <v>165.12</v>
      </c>
      <c r="G78" s="177"/>
      <c r="H78" s="28">
        <f t="shared" si="65"/>
        <v>0</v>
      </c>
      <c r="I78" s="253">
        <f t="shared" si="61"/>
        <v>0</v>
      </c>
      <c r="J78" s="11"/>
      <c r="K78" s="1">
        <v>0</v>
      </c>
      <c r="L78" s="2"/>
      <c r="M78" s="11"/>
      <c r="N78" s="2">
        <v>0</v>
      </c>
      <c r="O78" s="2"/>
      <c r="P78" s="11"/>
      <c r="Q78" s="2">
        <v>0</v>
      </c>
      <c r="R78" s="2"/>
      <c r="S78" s="11"/>
      <c r="T78" s="2">
        <v>0</v>
      </c>
      <c r="U78" s="2"/>
      <c r="V78" s="11"/>
      <c r="W78" s="2">
        <v>0</v>
      </c>
      <c r="X78" s="2"/>
      <c r="Z78" s="176">
        <f t="shared" si="62"/>
        <v>0</v>
      </c>
      <c r="AA78" s="59">
        <f t="shared" si="66"/>
        <v>0</v>
      </c>
      <c r="AB78" s="11">
        <f t="shared" si="63"/>
        <v>0</v>
      </c>
      <c r="AC78" s="58">
        <f t="shared" si="64"/>
        <v>0</v>
      </c>
      <c r="AH78" s="11">
        <v>0</v>
      </c>
      <c r="AI78">
        <v>0</v>
      </c>
      <c r="AJ78">
        <v>0</v>
      </c>
      <c r="AK78">
        <v>0</v>
      </c>
      <c r="AL78">
        <v>4</v>
      </c>
      <c r="AM78">
        <v>1</v>
      </c>
      <c r="AN78">
        <v>0</v>
      </c>
      <c r="AO78">
        <v>0</v>
      </c>
      <c r="AP78">
        <v>0</v>
      </c>
      <c r="AQ78">
        <v>0</v>
      </c>
      <c r="AR78">
        <v>0</v>
      </c>
      <c r="AS78">
        <v>0</v>
      </c>
      <c r="AT78">
        <v>0</v>
      </c>
      <c r="AU78">
        <v>0</v>
      </c>
      <c r="AV78">
        <v>0</v>
      </c>
      <c r="AW78">
        <v>0</v>
      </c>
      <c r="AX78">
        <v>0</v>
      </c>
      <c r="AY78">
        <v>0</v>
      </c>
      <c r="AZ78">
        <v>0</v>
      </c>
      <c r="BA78">
        <f t="shared" si="36"/>
        <v>0</v>
      </c>
      <c r="BB78">
        <f t="shared" si="42"/>
        <v>0</v>
      </c>
      <c r="BC78">
        <f t="shared" si="43"/>
        <v>0</v>
      </c>
      <c r="BD78">
        <f t="shared" si="44"/>
        <v>0</v>
      </c>
      <c r="BE78">
        <f t="shared" si="45"/>
        <v>0</v>
      </c>
      <c r="BF78">
        <f t="shared" si="46"/>
        <v>0</v>
      </c>
      <c r="BG78">
        <f t="shared" si="47"/>
        <v>0</v>
      </c>
      <c r="BH78">
        <f t="shared" si="48"/>
        <v>0</v>
      </c>
      <c r="BI78">
        <f t="shared" si="49"/>
        <v>0</v>
      </c>
      <c r="BJ78">
        <f t="shared" si="50"/>
        <v>0</v>
      </c>
      <c r="BK78">
        <f t="shared" si="51"/>
        <v>0</v>
      </c>
      <c r="BL78">
        <f t="shared" si="52"/>
        <v>0</v>
      </c>
      <c r="BM78">
        <f t="shared" si="53"/>
        <v>0</v>
      </c>
      <c r="BN78">
        <f t="shared" si="54"/>
        <v>0</v>
      </c>
      <c r="BO78">
        <f t="shared" si="55"/>
        <v>0</v>
      </c>
      <c r="BP78">
        <f t="shared" si="56"/>
        <v>0</v>
      </c>
      <c r="BQ78">
        <f t="shared" si="57"/>
        <v>0</v>
      </c>
      <c r="BR78">
        <f t="shared" si="58"/>
        <v>0</v>
      </c>
      <c r="BS78">
        <f t="shared" si="59"/>
        <v>0</v>
      </c>
      <c r="BU78" s="27">
        <v>172</v>
      </c>
    </row>
    <row r="79" spans="2:73">
      <c r="B79" s="35" t="s">
        <v>47</v>
      </c>
      <c r="C79" s="25" t="s">
        <v>219</v>
      </c>
      <c r="D79" s="26">
        <v>5</v>
      </c>
      <c r="E79" s="130">
        <v>6.3106</v>
      </c>
      <c r="F79" s="217">
        <f t="shared" ref="F79:F142" si="67">BU79*$AA$5</f>
        <v>259.2</v>
      </c>
      <c r="G79" s="177"/>
      <c r="H79" s="28">
        <f t="shared" si="65"/>
        <v>0</v>
      </c>
      <c r="I79" s="253">
        <f t="shared" si="61"/>
        <v>0</v>
      </c>
      <c r="K79" s="1">
        <v>0</v>
      </c>
      <c r="L79" s="2"/>
      <c r="N79" s="2">
        <v>0</v>
      </c>
      <c r="O79" s="2"/>
      <c r="P79" s="11"/>
      <c r="Q79" s="2">
        <v>0</v>
      </c>
      <c r="R79" s="2"/>
      <c r="S79" s="11"/>
      <c r="T79" s="2">
        <v>0</v>
      </c>
      <c r="U79" s="2"/>
      <c r="W79" s="2">
        <v>0</v>
      </c>
      <c r="X79" s="2"/>
      <c r="Z79" s="176">
        <f t="shared" si="62"/>
        <v>0</v>
      </c>
      <c r="AA79" s="59">
        <f t="shared" si="66"/>
        <v>0</v>
      </c>
      <c r="AB79" s="11">
        <f t="shared" si="63"/>
        <v>0</v>
      </c>
      <c r="AC79" s="58">
        <f t="shared" si="64"/>
        <v>0</v>
      </c>
      <c r="AH79" s="11">
        <v>0</v>
      </c>
      <c r="AI79">
        <v>0</v>
      </c>
      <c r="AJ79">
        <v>2</v>
      </c>
      <c r="AK79">
        <v>2</v>
      </c>
      <c r="AL79">
        <v>1</v>
      </c>
      <c r="AM79">
        <v>0</v>
      </c>
      <c r="AN79">
        <v>0</v>
      </c>
      <c r="AO79">
        <v>0</v>
      </c>
      <c r="AP79">
        <v>0</v>
      </c>
      <c r="AQ79">
        <v>0</v>
      </c>
      <c r="AR79">
        <v>0</v>
      </c>
      <c r="AS79">
        <v>0</v>
      </c>
      <c r="AT79">
        <v>0</v>
      </c>
      <c r="AU79">
        <v>0</v>
      </c>
      <c r="AV79">
        <v>0</v>
      </c>
      <c r="AW79">
        <v>0</v>
      </c>
      <c r="AX79">
        <v>0</v>
      </c>
      <c r="AY79">
        <v>0</v>
      </c>
      <c r="AZ79">
        <v>0</v>
      </c>
      <c r="BA79">
        <f t="shared" si="36"/>
        <v>0</v>
      </c>
      <c r="BB79">
        <f t="shared" si="42"/>
        <v>0</v>
      </c>
      <c r="BC79">
        <f t="shared" si="43"/>
        <v>0</v>
      </c>
      <c r="BD79">
        <f t="shared" si="44"/>
        <v>0</v>
      </c>
      <c r="BE79">
        <f t="shared" si="45"/>
        <v>0</v>
      </c>
      <c r="BF79">
        <f t="shared" si="46"/>
        <v>0</v>
      </c>
      <c r="BG79">
        <f t="shared" si="47"/>
        <v>0</v>
      </c>
      <c r="BH79">
        <f t="shared" si="48"/>
        <v>0</v>
      </c>
      <c r="BI79">
        <f t="shared" si="49"/>
        <v>0</v>
      </c>
      <c r="BJ79">
        <f t="shared" si="50"/>
        <v>0</v>
      </c>
      <c r="BK79">
        <f t="shared" si="51"/>
        <v>0</v>
      </c>
      <c r="BL79">
        <f t="shared" si="52"/>
        <v>0</v>
      </c>
      <c r="BM79">
        <f t="shared" si="53"/>
        <v>0</v>
      </c>
      <c r="BN79">
        <f t="shared" si="54"/>
        <v>0</v>
      </c>
      <c r="BO79">
        <f t="shared" si="55"/>
        <v>0</v>
      </c>
      <c r="BP79">
        <f t="shared" si="56"/>
        <v>0</v>
      </c>
      <c r="BQ79">
        <f t="shared" si="57"/>
        <v>0</v>
      </c>
      <c r="BR79">
        <f t="shared" si="58"/>
        <v>0</v>
      </c>
      <c r="BS79">
        <f t="shared" si="59"/>
        <v>0</v>
      </c>
      <c r="BU79" s="27">
        <v>270</v>
      </c>
    </row>
    <row r="80" spans="2:73">
      <c r="B80" s="35" t="s">
        <v>48</v>
      </c>
      <c r="C80" s="25" t="s">
        <v>220</v>
      </c>
      <c r="D80" s="26">
        <v>4</v>
      </c>
      <c r="E80" s="130">
        <v>5.4934000000000003</v>
      </c>
      <c r="F80" s="217">
        <f t="shared" si="67"/>
        <v>228.48</v>
      </c>
      <c r="G80" s="177"/>
      <c r="H80" s="28">
        <f t="shared" si="65"/>
        <v>0</v>
      </c>
      <c r="I80" s="253">
        <f t="shared" si="61"/>
        <v>0</v>
      </c>
      <c r="J80" s="11"/>
      <c r="K80" s="1">
        <v>0</v>
      </c>
      <c r="L80" s="2"/>
      <c r="M80" s="11"/>
      <c r="N80" s="2">
        <v>0</v>
      </c>
      <c r="O80" s="2"/>
      <c r="P80" s="11"/>
      <c r="Q80" s="2">
        <v>0</v>
      </c>
      <c r="R80" s="2"/>
      <c r="S80" s="11"/>
      <c r="T80" s="2">
        <v>0</v>
      </c>
      <c r="U80" s="2"/>
      <c r="V80" s="11"/>
      <c r="W80" s="2">
        <v>0</v>
      </c>
      <c r="X80" s="2"/>
      <c r="Z80" s="176">
        <f t="shared" si="62"/>
        <v>0</v>
      </c>
      <c r="AA80" s="59">
        <f t="shared" si="66"/>
        <v>0</v>
      </c>
      <c r="AB80" s="11">
        <f t="shared" si="63"/>
        <v>0</v>
      </c>
      <c r="AC80" s="58">
        <f t="shared" si="64"/>
        <v>0</v>
      </c>
      <c r="AH80" s="11">
        <v>0</v>
      </c>
      <c r="AI80">
        <v>0</v>
      </c>
      <c r="AJ80">
        <v>0</v>
      </c>
      <c r="AK80">
        <v>0</v>
      </c>
      <c r="AL80">
        <v>0</v>
      </c>
      <c r="AM80">
        <v>3</v>
      </c>
      <c r="AN80">
        <v>1</v>
      </c>
      <c r="AO80">
        <v>0</v>
      </c>
      <c r="AP80">
        <v>0</v>
      </c>
      <c r="AQ80">
        <v>0</v>
      </c>
      <c r="AR80">
        <v>0</v>
      </c>
      <c r="AS80">
        <v>0</v>
      </c>
      <c r="AT80">
        <v>0</v>
      </c>
      <c r="AU80">
        <v>0</v>
      </c>
      <c r="AV80">
        <v>0</v>
      </c>
      <c r="AW80">
        <v>0</v>
      </c>
      <c r="AX80">
        <v>0</v>
      </c>
      <c r="AY80">
        <v>0</v>
      </c>
      <c r="AZ80">
        <v>0</v>
      </c>
      <c r="BA80">
        <f t="shared" ref="BA80:BA143" si="68">AH80*H80</f>
        <v>0</v>
      </c>
      <c r="BB80">
        <f t="shared" si="42"/>
        <v>0</v>
      </c>
      <c r="BC80">
        <f t="shared" si="43"/>
        <v>0</v>
      </c>
      <c r="BD80">
        <f t="shared" si="44"/>
        <v>0</v>
      </c>
      <c r="BE80">
        <f t="shared" si="45"/>
        <v>0</v>
      </c>
      <c r="BF80">
        <f t="shared" si="46"/>
        <v>0</v>
      </c>
      <c r="BG80">
        <f t="shared" si="47"/>
        <v>0</v>
      </c>
      <c r="BH80">
        <f t="shared" si="48"/>
        <v>0</v>
      </c>
      <c r="BI80">
        <f t="shared" si="49"/>
        <v>0</v>
      </c>
      <c r="BJ80">
        <f t="shared" si="50"/>
        <v>0</v>
      </c>
      <c r="BK80">
        <f t="shared" si="51"/>
        <v>0</v>
      </c>
      <c r="BL80">
        <f t="shared" si="52"/>
        <v>0</v>
      </c>
      <c r="BM80">
        <f t="shared" si="53"/>
        <v>0</v>
      </c>
      <c r="BN80">
        <f t="shared" si="54"/>
        <v>0</v>
      </c>
      <c r="BO80">
        <f t="shared" si="55"/>
        <v>0</v>
      </c>
      <c r="BP80">
        <f t="shared" si="56"/>
        <v>0</v>
      </c>
      <c r="BQ80">
        <f t="shared" si="57"/>
        <v>0</v>
      </c>
      <c r="BR80">
        <f t="shared" si="58"/>
        <v>0</v>
      </c>
      <c r="BS80">
        <f t="shared" si="59"/>
        <v>0</v>
      </c>
      <c r="BU80" s="27">
        <v>238</v>
      </c>
    </row>
    <row r="81" spans="2:73">
      <c r="B81" s="35" t="s">
        <v>49</v>
      </c>
      <c r="C81" s="25" t="s">
        <v>221</v>
      </c>
      <c r="D81" s="26">
        <v>3</v>
      </c>
      <c r="E81" s="130">
        <v>5.2210000000000001</v>
      </c>
      <c r="F81" s="217">
        <f t="shared" si="67"/>
        <v>217.92</v>
      </c>
      <c r="G81" s="177"/>
      <c r="H81" s="28">
        <f t="shared" si="65"/>
        <v>0</v>
      </c>
      <c r="I81" s="253">
        <f t="shared" si="61"/>
        <v>0</v>
      </c>
      <c r="J81" s="11"/>
      <c r="K81" s="1">
        <v>0</v>
      </c>
      <c r="L81" s="2"/>
      <c r="M81" s="11"/>
      <c r="N81" s="2">
        <v>0</v>
      </c>
      <c r="O81" s="2"/>
      <c r="P81" s="11"/>
      <c r="Q81" s="2">
        <v>0</v>
      </c>
      <c r="R81" s="2"/>
      <c r="T81" s="2">
        <v>0</v>
      </c>
      <c r="U81" s="2"/>
      <c r="V81" s="11"/>
      <c r="W81" s="2">
        <v>0</v>
      </c>
      <c r="X81" s="2"/>
      <c r="Z81" s="176">
        <f t="shared" si="62"/>
        <v>0</v>
      </c>
      <c r="AA81" s="59">
        <f t="shared" si="66"/>
        <v>0</v>
      </c>
      <c r="AB81" s="11">
        <f t="shared" si="63"/>
        <v>0</v>
      </c>
      <c r="AC81" s="58">
        <f t="shared" si="64"/>
        <v>0</v>
      </c>
      <c r="AH81" s="11">
        <v>0</v>
      </c>
      <c r="AI81">
        <v>0</v>
      </c>
      <c r="AJ81">
        <v>2</v>
      </c>
      <c r="AK81">
        <v>1</v>
      </c>
      <c r="AL81">
        <v>0</v>
      </c>
      <c r="AM81">
        <v>0</v>
      </c>
      <c r="AN81">
        <v>0</v>
      </c>
      <c r="AO81">
        <v>0</v>
      </c>
      <c r="AP81">
        <v>0</v>
      </c>
      <c r="AQ81">
        <v>0</v>
      </c>
      <c r="AR81">
        <v>0</v>
      </c>
      <c r="AS81">
        <v>0</v>
      </c>
      <c r="AT81">
        <v>0</v>
      </c>
      <c r="AU81">
        <v>0</v>
      </c>
      <c r="AV81">
        <v>0</v>
      </c>
      <c r="AW81">
        <v>0</v>
      </c>
      <c r="AX81">
        <v>0</v>
      </c>
      <c r="AY81">
        <v>0</v>
      </c>
      <c r="AZ81">
        <v>0</v>
      </c>
      <c r="BA81">
        <f t="shared" si="68"/>
        <v>0</v>
      </c>
      <c r="BB81">
        <f t="shared" si="42"/>
        <v>0</v>
      </c>
      <c r="BC81">
        <f t="shared" si="43"/>
        <v>0</v>
      </c>
      <c r="BD81">
        <f t="shared" si="44"/>
        <v>0</v>
      </c>
      <c r="BE81">
        <f t="shared" si="45"/>
        <v>0</v>
      </c>
      <c r="BF81">
        <f t="shared" si="46"/>
        <v>0</v>
      </c>
      <c r="BG81">
        <f t="shared" si="47"/>
        <v>0</v>
      </c>
      <c r="BH81">
        <f t="shared" si="48"/>
        <v>0</v>
      </c>
      <c r="BI81">
        <f t="shared" si="49"/>
        <v>0</v>
      </c>
      <c r="BJ81">
        <f t="shared" si="50"/>
        <v>0</v>
      </c>
      <c r="BK81">
        <f t="shared" si="51"/>
        <v>0</v>
      </c>
      <c r="BL81">
        <f t="shared" si="52"/>
        <v>0</v>
      </c>
      <c r="BM81">
        <f t="shared" si="53"/>
        <v>0</v>
      </c>
      <c r="BN81">
        <f t="shared" si="54"/>
        <v>0</v>
      </c>
      <c r="BO81">
        <f t="shared" si="55"/>
        <v>0</v>
      </c>
      <c r="BP81">
        <f t="shared" si="56"/>
        <v>0</v>
      </c>
      <c r="BQ81">
        <f t="shared" si="57"/>
        <v>0</v>
      </c>
      <c r="BR81">
        <f t="shared" si="58"/>
        <v>0</v>
      </c>
      <c r="BS81">
        <f t="shared" si="59"/>
        <v>0</v>
      </c>
      <c r="BU81" s="27">
        <v>227</v>
      </c>
    </row>
    <row r="82" spans="2:73">
      <c r="B82" s="35" t="s">
        <v>50</v>
      </c>
      <c r="C82" s="25" t="s">
        <v>222</v>
      </c>
      <c r="D82" s="26">
        <v>3</v>
      </c>
      <c r="E82" s="130">
        <v>5.8566000000000003</v>
      </c>
      <c r="F82" s="217">
        <f t="shared" si="67"/>
        <v>234.23999999999998</v>
      </c>
      <c r="G82" s="177"/>
      <c r="H82" s="28">
        <f t="shared" si="65"/>
        <v>0</v>
      </c>
      <c r="I82" s="253">
        <f t="shared" si="61"/>
        <v>0</v>
      </c>
      <c r="J82" s="11"/>
      <c r="K82" s="1">
        <v>0</v>
      </c>
      <c r="L82" s="2"/>
      <c r="M82" s="11"/>
      <c r="N82" s="2">
        <v>0</v>
      </c>
      <c r="O82" s="2"/>
      <c r="Q82" s="2">
        <v>0</v>
      </c>
      <c r="R82" s="2"/>
      <c r="S82" s="11"/>
      <c r="T82" s="2">
        <v>0</v>
      </c>
      <c r="U82" s="2"/>
      <c r="V82" s="11"/>
      <c r="W82" s="2">
        <v>0</v>
      </c>
      <c r="X82" s="2"/>
      <c r="Z82" s="176">
        <f t="shared" si="62"/>
        <v>0</v>
      </c>
      <c r="AA82" s="59">
        <f t="shared" si="66"/>
        <v>0</v>
      </c>
      <c r="AB82" s="11">
        <f t="shared" si="63"/>
        <v>0</v>
      </c>
      <c r="AC82" s="58">
        <f t="shared" si="64"/>
        <v>0</v>
      </c>
      <c r="AH82" s="11">
        <v>0</v>
      </c>
      <c r="AI82">
        <v>0</v>
      </c>
      <c r="AJ82">
        <v>2</v>
      </c>
      <c r="AK82">
        <v>1</v>
      </c>
      <c r="AL82">
        <v>0</v>
      </c>
      <c r="AM82">
        <v>0</v>
      </c>
      <c r="AN82">
        <v>0</v>
      </c>
      <c r="AO82">
        <v>0</v>
      </c>
      <c r="AP82">
        <v>0</v>
      </c>
      <c r="AQ82">
        <v>0</v>
      </c>
      <c r="AR82">
        <v>0</v>
      </c>
      <c r="AS82">
        <v>0</v>
      </c>
      <c r="AT82">
        <v>0</v>
      </c>
      <c r="AU82">
        <v>0</v>
      </c>
      <c r="AV82">
        <v>0</v>
      </c>
      <c r="AW82">
        <v>0</v>
      </c>
      <c r="AX82">
        <v>0</v>
      </c>
      <c r="AY82">
        <v>0</v>
      </c>
      <c r="AZ82">
        <v>0</v>
      </c>
      <c r="BA82">
        <f t="shared" si="68"/>
        <v>0</v>
      </c>
      <c r="BB82">
        <f t="shared" si="42"/>
        <v>0</v>
      </c>
      <c r="BC82">
        <f t="shared" si="43"/>
        <v>0</v>
      </c>
      <c r="BD82">
        <f t="shared" si="44"/>
        <v>0</v>
      </c>
      <c r="BE82">
        <f t="shared" si="45"/>
        <v>0</v>
      </c>
      <c r="BF82">
        <f t="shared" si="46"/>
        <v>0</v>
      </c>
      <c r="BG82">
        <f t="shared" si="47"/>
        <v>0</v>
      </c>
      <c r="BH82">
        <f t="shared" si="48"/>
        <v>0</v>
      </c>
      <c r="BI82">
        <f t="shared" si="49"/>
        <v>0</v>
      </c>
      <c r="BJ82">
        <f t="shared" si="50"/>
        <v>0</v>
      </c>
      <c r="BK82">
        <f t="shared" si="51"/>
        <v>0</v>
      </c>
      <c r="BL82">
        <f t="shared" si="52"/>
        <v>0</v>
      </c>
      <c r="BM82">
        <f t="shared" si="53"/>
        <v>0</v>
      </c>
      <c r="BN82">
        <f t="shared" si="54"/>
        <v>0</v>
      </c>
      <c r="BO82">
        <f t="shared" si="55"/>
        <v>0</v>
      </c>
      <c r="BP82">
        <f t="shared" si="56"/>
        <v>0</v>
      </c>
      <c r="BQ82">
        <f t="shared" si="57"/>
        <v>0</v>
      </c>
      <c r="BR82">
        <f t="shared" si="58"/>
        <v>0</v>
      </c>
      <c r="BS82">
        <f t="shared" si="59"/>
        <v>0</v>
      </c>
      <c r="BU82" s="27">
        <v>244</v>
      </c>
    </row>
    <row r="83" spans="2:73">
      <c r="B83" s="35" t="s">
        <v>51</v>
      </c>
      <c r="C83" s="25" t="s">
        <v>223</v>
      </c>
      <c r="D83" s="26">
        <v>3</v>
      </c>
      <c r="E83" s="130">
        <v>5.5388000000000002</v>
      </c>
      <c r="F83" s="217">
        <f t="shared" si="67"/>
        <v>225.6</v>
      </c>
      <c r="G83" s="177"/>
      <c r="H83" s="28">
        <f t="shared" si="65"/>
        <v>0</v>
      </c>
      <c r="I83" s="253">
        <f t="shared" si="61"/>
        <v>0</v>
      </c>
      <c r="J83" s="11"/>
      <c r="K83" s="1">
        <v>0</v>
      </c>
      <c r="L83" s="2"/>
      <c r="M83" s="11"/>
      <c r="N83" s="2">
        <v>0</v>
      </c>
      <c r="O83" s="2"/>
      <c r="P83" s="11"/>
      <c r="Q83" s="2">
        <v>0</v>
      </c>
      <c r="R83" s="2"/>
      <c r="S83" s="11"/>
      <c r="T83" s="2">
        <v>0</v>
      </c>
      <c r="U83" s="2"/>
      <c r="V83" s="11"/>
      <c r="W83" s="2">
        <v>0</v>
      </c>
      <c r="X83" s="2"/>
      <c r="Z83" s="176">
        <f t="shared" si="62"/>
        <v>0</v>
      </c>
      <c r="AA83" s="59">
        <f t="shared" si="66"/>
        <v>0</v>
      </c>
      <c r="AB83" s="11">
        <f t="shared" si="63"/>
        <v>0</v>
      </c>
      <c r="AC83" s="58">
        <f t="shared" si="64"/>
        <v>0</v>
      </c>
      <c r="AH83" s="11">
        <v>0</v>
      </c>
      <c r="AI83">
        <v>0</v>
      </c>
      <c r="AJ83">
        <v>2</v>
      </c>
      <c r="AK83">
        <v>1</v>
      </c>
      <c r="AL83">
        <v>0</v>
      </c>
      <c r="AM83">
        <v>0</v>
      </c>
      <c r="AN83">
        <v>0</v>
      </c>
      <c r="AO83">
        <v>0</v>
      </c>
      <c r="AP83">
        <v>0</v>
      </c>
      <c r="AQ83">
        <v>0</v>
      </c>
      <c r="AR83">
        <v>0</v>
      </c>
      <c r="AS83">
        <v>0</v>
      </c>
      <c r="AT83">
        <v>0</v>
      </c>
      <c r="AU83">
        <v>0</v>
      </c>
      <c r="AV83">
        <v>0</v>
      </c>
      <c r="AW83">
        <v>0</v>
      </c>
      <c r="AX83">
        <v>0</v>
      </c>
      <c r="AY83">
        <v>0</v>
      </c>
      <c r="AZ83">
        <v>0</v>
      </c>
      <c r="BA83">
        <f t="shared" si="68"/>
        <v>0</v>
      </c>
      <c r="BB83">
        <f t="shared" si="42"/>
        <v>0</v>
      </c>
      <c r="BC83">
        <f t="shared" si="43"/>
        <v>0</v>
      </c>
      <c r="BD83">
        <f t="shared" si="44"/>
        <v>0</v>
      </c>
      <c r="BE83">
        <f t="shared" si="45"/>
        <v>0</v>
      </c>
      <c r="BF83">
        <f t="shared" si="46"/>
        <v>0</v>
      </c>
      <c r="BG83">
        <f t="shared" si="47"/>
        <v>0</v>
      </c>
      <c r="BH83">
        <f t="shared" si="48"/>
        <v>0</v>
      </c>
      <c r="BI83">
        <f t="shared" si="49"/>
        <v>0</v>
      </c>
      <c r="BJ83">
        <f t="shared" si="50"/>
        <v>0</v>
      </c>
      <c r="BK83">
        <f t="shared" si="51"/>
        <v>0</v>
      </c>
      <c r="BL83">
        <f t="shared" si="52"/>
        <v>0</v>
      </c>
      <c r="BM83">
        <f t="shared" si="53"/>
        <v>0</v>
      </c>
      <c r="BN83">
        <f t="shared" si="54"/>
        <v>0</v>
      </c>
      <c r="BO83">
        <f t="shared" si="55"/>
        <v>0</v>
      </c>
      <c r="BP83">
        <f t="shared" si="56"/>
        <v>0</v>
      </c>
      <c r="BQ83">
        <f t="shared" si="57"/>
        <v>0</v>
      </c>
      <c r="BR83">
        <f t="shared" si="58"/>
        <v>0</v>
      </c>
      <c r="BS83">
        <f t="shared" si="59"/>
        <v>0</v>
      </c>
      <c r="BU83" s="27">
        <v>235</v>
      </c>
    </row>
    <row r="84" spans="2:73">
      <c r="B84" s="35" t="s">
        <v>52</v>
      </c>
      <c r="C84" s="25" t="s">
        <v>224</v>
      </c>
      <c r="D84" s="26">
        <v>1</v>
      </c>
      <c r="E84" s="130">
        <v>3.4050000000000002</v>
      </c>
      <c r="F84" s="217">
        <f t="shared" si="67"/>
        <v>143.04</v>
      </c>
      <c r="G84" s="177"/>
      <c r="H84" s="28">
        <f t="shared" si="65"/>
        <v>0</v>
      </c>
      <c r="I84" s="253">
        <f t="shared" si="61"/>
        <v>0</v>
      </c>
      <c r="J84" s="11"/>
      <c r="K84" s="1">
        <v>0</v>
      </c>
      <c r="L84" s="2"/>
      <c r="N84" s="2">
        <v>0</v>
      </c>
      <c r="O84" s="2"/>
      <c r="P84" s="11"/>
      <c r="Q84" s="2">
        <v>0</v>
      </c>
      <c r="R84" s="2"/>
      <c r="S84" s="11"/>
      <c r="T84" s="2">
        <v>0</v>
      </c>
      <c r="U84" s="2"/>
      <c r="W84" s="2">
        <v>0</v>
      </c>
      <c r="X84" s="2"/>
      <c r="Z84" s="176">
        <f t="shared" si="62"/>
        <v>0</v>
      </c>
      <c r="AA84" s="59">
        <f t="shared" si="66"/>
        <v>0</v>
      </c>
      <c r="AB84" s="11">
        <f t="shared" si="63"/>
        <v>0</v>
      </c>
      <c r="AC84" s="58">
        <f t="shared" si="64"/>
        <v>0</v>
      </c>
      <c r="AH84" s="11">
        <v>0</v>
      </c>
      <c r="AI84">
        <v>0</v>
      </c>
      <c r="AJ84">
        <v>0</v>
      </c>
      <c r="AK84">
        <v>0</v>
      </c>
      <c r="AL84">
        <v>0</v>
      </c>
      <c r="AM84">
        <v>0</v>
      </c>
      <c r="AN84">
        <v>0</v>
      </c>
      <c r="AO84">
        <v>0</v>
      </c>
      <c r="AP84">
        <v>0</v>
      </c>
      <c r="AQ84">
        <v>0</v>
      </c>
      <c r="AR84">
        <v>1</v>
      </c>
      <c r="AS84">
        <v>0</v>
      </c>
      <c r="AT84">
        <v>0</v>
      </c>
      <c r="AU84">
        <v>0</v>
      </c>
      <c r="AV84">
        <v>0</v>
      </c>
      <c r="AW84">
        <v>0</v>
      </c>
      <c r="AX84">
        <v>0</v>
      </c>
      <c r="AY84">
        <v>0</v>
      </c>
      <c r="AZ84">
        <v>0</v>
      </c>
      <c r="BA84">
        <f t="shared" si="68"/>
        <v>0</v>
      </c>
      <c r="BB84">
        <f t="shared" si="42"/>
        <v>0</v>
      </c>
      <c r="BC84">
        <f t="shared" si="43"/>
        <v>0</v>
      </c>
      <c r="BD84">
        <f t="shared" si="44"/>
        <v>0</v>
      </c>
      <c r="BE84">
        <f t="shared" si="45"/>
        <v>0</v>
      </c>
      <c r="BF84">
        <f t="shared" si="46"/>
        <v>0</v>
      </c>
      <c r="BG84">
        <f t="shared" si="47"/>
        <v>0</v>
      </c>
      <c r="BH84">
        <f t="shared" si="48"/>
        <v>0</v>
      </c>
      <c r="BI84">
        <f t="shared" si="49"/>
        <v>0</v>
      </c>
      <c r="BJ84">
        <f t="shared" si="50"/>
        <v>0</v>
      </c>
      <c r="BK84">
        <f t="shared" si="51"/>
        <v>0</v>
      </c>
      <c r="BL84">
        <f t="shared" si="52"/>
        <v>0</v>
      </c>
      <c r="BM84">
        <f t="shared" si="53"/>
        <v>0</v>
      </c>
      <c r="BN84">
        <f t="shared" si="54"/>
        <v>0</v>
      </c>
      <c r="BO84">
        <f t="shared" si="55"/>
        <v>0</v>
      </c>
      <c r="BP84">
        <f t="shared" si="56"/>
        <v>0</v>
      </c>
      <c r="BQ84">
        <f t="shared" si="57"/>
        <v>0</v>
      </c>
      <c r="BR84">
        <f t="shared" si="58"/>
        <v>0</v>
      </c>
      <c r="BS84">
        <f t="shared" si="59"/>
        <v>0</v>
      </c>
      <c r="BU84" s="27">
        <v>149</v>
      </c>
    </row>
    <row r="85" spans="2:73">
      <c r="B85" s="35" t="s">
        <v>53</v>
      </c>
      <c r="C85" s="25" t="s">
        <v>225</v>
      </c>
      <c r="D85" s="26">
        <v>3</v>
      </c>
      <c r="E85" s="130">
        <v>6.4467999999999996</v>
      </c>
      <c r="F85" s="217">
        <f t="shared" si="67"/>
        <v>247.67999999999998</v>
      </c>
      <c r="G85" s="177"/>
      <c r="H85" s="28">
        <f t="shared" si="65"/>
        <v>0</v>
      </c>
      <c r="I85" s="253">
        <f t="shared" si="61"/>
        <v>0</v>
      </c>
      <c r="J85" s="11"/>
      <c r="K85" s="1">
        <v>0</v>
      </c>
      <c r="L85" s="2"/>
      <c r="M85" s="11"/>
      <c r="N85" s="2">
        <v>0</v>
      </c>
      <c r="O85" s="2"/>
      <c r="P85" s="11"/>
      <c r="Q85" s="2">
        <v>0</v>
      </c>
      <c r="R85" s="2"/>
      <c r="S85" s="11"/>
      <c r="T85" s="2">
        <v>0</v>
      </c>
      <c r="U85" s="2"/>
      <c r="V85" s="11"/>
      <c r="W85" s="2">
        <v>0</v>
      </c>
      <c r="X85" s="2"/>
      <c r="Z85" s="176">
        <f t="shared" si="62"/>
        <v>0</v>
      </c>
      <c r="AA85" s="59">
        <f t="shared" si="66"/>
        <v>0</v>
      </c>
      <c r="AB85" s="11">
        <f t="shared" si="63"/>
        <v>0</v>
      </c>
      <c r="AC85" s="58">
        <f t="shared" si="64"/>
        <v>0</v>
      </c>
      <c r="AH85" s="11">
        <v>0</v>
      </c>
      <c r="AI85">
        <v>0</v>
      </c>
      <c r="AJ85">
        <v>0</v>
      </c>
      <c r="AK85">
        <v>0</v>
      </c>
      <c r="AL85">
        <v>0</v>
      </c>
      <c r="AM85">
        <v>0</v>
      </c>
      <c r="AN85">
        <v>0</v>
      </c>
      <c r="AO85">
        <v>1</v>
      </c>
      <c r="AP85">
        <v>2</v>
      </c>
      <c r="AQ85">
        <v>0</v>
      </c>
      <c r="AR85">
        <v>0</v>
      </c>
      <c r="AS85">
        <v>0</v>
      </c>
      <c r="AT85">
        <v>0</v>
      </c>
      <c r="AU85">
        <v>0</v>
      </c>
      <c r="AV85">
        <v>0</v>
      </c>
      <c r="AW85">
        <v>0</v>
      </c>
      <c r="AX85">
        <v>0</v>
      </c>
      <c r="AY85">
        <v>0</v>
      </c>
      <c r="AZ85">
        <v>0</v>
      </c>
      <c r="BA85">
        <f t="shared" si="68"/>
        <v>0</v>
      </c>
      <c r="BB85">
        <f t="shared" si="42"/>
        <v>0</v>
      </c>
      <c r="BC85">
        <f t="shared" si="43"/>
        <v>0</v>
      </c>
      <c r="BD85">
        <f t="shared" si="44"/>
        <v>0</v>
      </c>
      <c r="BE85">
        <f t="shared" si="45"/>
        <v>0</v>
      </c>
      <c r="BF85">
        <f t="shared" si="46"/>
        <v>0</v>
      </c>
      <c r="BG85">
        <f t="shared" si="47"/>
        <v>0</v>
      </c>
      <c r="BH85">
        <f t="shared" si="48"/>
        <v>0</v>
      </c>
      <c r="BI85">
        <f t="shared" si="49"/>
        <v>0</v>
      </c>
      <c r="BJ85">
        <f t="shared" si="50"/>
        <v>0</v>
      </c>
      <c r="BK85">
        <f t="shared" si="51"/>
        <v>0</v>
      </c>
      <c r="BL85">
        <f t="shared" si="52"/>
        <v>0</v>
      </c>
      <c r="BM85">
        <f t="shared" si="53"/>
        <v>0</v>
      </c>
      <c r="BN85">
        <f t="shared" si="54"/>
        <v>0</v>
      </c>
      <c r="BO85">
        <f t="shared" si="55"/>
        <v>0</v>
      </c>
      <c r="BP85">
        <f t="shared" si="56"/>
        <v>0</v>
      </c>
      <c r="BQ85">
        <f t="shared" si="57"/>
        <v>0</v>
      </c>
      <c r="BR85">
        <f t="shared" si="58"/>
        <v>0</v>
      </c>
      <c r="BS85">
        <f t="shared" si="59"/>
        <v>0</v>
      </c>
      <c r="BU85" s="27">
        <v>258</v>
      </c>
    </row>
    <row r="86" spans="2:73">
      <c r="B86" s="35" t="s">
        <v>54</v>
      </c>
      <c r="C86" s="25" t="s">
        <v>226</v>
      </c>
      <c r="D86" s="26">
        <v>3</v>
      </c>
      <c r="E86" s="130">
        <v>6.0836000000000006</v>
      </c>
      <c r="F86" s="217">
        <f t="shared" si="67"/>
        <v>240</v>
      </c>
      <c r="G86" s="177"/>
      <c r="H86" s="28">
        <f t="shared" si="65"/>
        <v>0</v>
      </c>
      <c r="I86" s="253">
        <f t="shared" si="61"/>
        <v>0</v>
      </c>
      <c r="K86" s="1">
        <v>0</v>
      </c>
      <c r="L86" s="2"/>
      <c r="M86" s="11"/>
      <c r="N86" s="2">
        <v>0</v>
      </c>
      <c r="O86" s="2"/>
      <c r="P86" s="11"/>
      <c r="Q86" s="2">
        <v>0</v>
      </c>
      <c r="R86" s="2"/>
      <c r="T86" s="2">
        <v>0</v>
      </c>
      <c r="U86" s="2"/>
      <c r="V86" s="11"/>
      <c r="W86" s="2">
        <v>0</v>
      </c>
      <c r="X86" s="2"/>
      <c r="Z86" s="176">
        <f t="shared" si="62"/>
        <v>0</v>
      </c>
      <c r="AA86" s="59">
        <f t="shared" si="66"/>
        <v>0</v>
      </c>
      <c r="AB86" s="11">
        <f t="shared" si="63"/>
        <v>0</v>
      </c>
      <c r="AC86" s="58">
        <f t="shared" si="64"/>
        <v>0</v>
      </c>
      <c r="AH86" s="11">
        <v>0</v>
      </c>
      <c r="AI86">
        <v>0</v>
      </c>
      <c r="AJ86">
        <v>1</v>
      </c>
      <c r="AK86">
        <v>1</v>
      </c>
      <c r="AL86">
        <v>1</v>
      </c>
      <c r="AM86">
        <v>0</v>
      </c>
      <c r="AN86">
        <v>0</v>
      </c>
      <c r="AO86">
        <v>0</v>
      </c>
      <c r="AP86">
        <v>0</v>
      </c>
      <c r="AQ86">
        <v>0</v>
      </c>
      <c r="AR86">
        <v>0</v>
      </c>
      <c r="AS86">
        <v>0</v>
      </c>
      <c r="AT86">
        <v>0</v>
      </c>
      <c r="AU86">
        <v>0</v>
      </c>
      <c r="AV86">
        <v>0</v>
      </c>
      <c r="AW86">
        <v>0</v>
      </c>
      <c r="AX86">
        <v>0</v>
      </c>
      <c r="AY86">
        <v>0</v>
      </c>
      <c r="AZ86">
        <v>0</v>
      </c>
      <c r="BA86">
        <f t="shared" si="68"/>
        <v>0</v>
      </c>
      <c r="BB86">
        <f t="shared" si="42"/>
        <v>0</v>
      </c>
      <c r="BC86">
        <f t="shared" si="43"/>
        <v>0</v>
      </c>
      <c r="BD86">
        <f t="shared" si="44"/>
        <v>0</v>
      </c>
      <c r="BE86">
        <f t="shared" si="45"/>
        <v>0</v>
      </c>
      <c r="BF86">
        <f t="shared" si="46"/>
        <v>0</v>
      </c>
      <c r="BG86">
        <f t="shared" si="47"/>
        <v>0</v>
      </c>
      <c r="BH86">
        <f t="shared" si="48"/>
        <v>0</v>
      </c>
      <c r="BI86">
        <f t="shared" si="49"/>
        <v>0</v>
      </c>
      <c r="BJ86">
        <f t="shared" si="50"/>
        <v>0</v>
      </c>
      <c r="BK86">
        <f t="shared" si="51"/>
        <v>0</v>
      </c>
      <c r="BL86">
        <f t="shared" si="52"/>
        <v>0</v>
      </c>
      <c r="BM86">
        <f t="shared" si="53"/>
        <v>0</v>
      </c>
      <c r="BN86">
        <f t="shared" si="54"/>
        <v>0</v>
      </c>
      <c r="BO86">
        <f t="shared" si="55"/>
        <v>0</v>
      </c>
      <c r="BP86">
        <f t="shared" si="56"/>
        <v>0</v>
      </c>
      <c r="BQ86">
        <f t="shared" si="57"/>
        <v>0</v>
      </c>
      <c r="BR86">
        <f t="shared" si="58"/>
        <v>0</v>
      </c>
      <c r="BS86">
        <f t="shared" si="59"/>
        <v>0</v>
      </c>
      <c r="BU86" s="27">
        <v>250</v>
      </c>
    </row>
    <row r="87" spans="2:73">
      <c r="B87" s="35" t="s">
        <v>55</v>
      </c>
      <c r="C87" s="25" t="s">
        <v>227</v>
      </c>
      <c r="D87" s="26">
        <v>2</v>
      </c>
      <c r="E87" s="130">
        <v>8.1720000000000006</v>
      </c>
      <c r="F87" s="217">
        <f t="shared" si="67"/>
        <v>262.08</v>
      </c>
      <c r="G87" s="177"/>
      <c r="H87" s="28">
        <f t="shared" si="65"/>
        <v>0</v>
      </c>
      <c r="I87" s="253">
        <f t="shared" si="61"/>
        <v>0</v>
      </c>
      <c r="J87" s="11"/>
      <c r="K87" s="1">
        <v>0</v>
      </c>
      <c r="L87" s="2"/>
      <c r="M87" s="11"/>
      <c r="N87" s="2">
        <v>0</v>
      </c>
      <c r="O87" s="2"/>
      <c r="P87" s="11"/>
      <c r="Q87" s="2">
        <v>0</v>
      </c>
      <c r="R87" s="2"/>
      <c r="S87" s="11"/>
      <c r="T87" s="2">
        <v>0</v>
      </c>
      <c r="U87" s="2"/>
      <c r="V87" s="11"/>
      <c r="W87" s="2">
        <v>0</v>
      </c>
      <c r="X87" s="2"/>
      <c r="Z87" s="176">
        <f t="shared" si="62"/>
        <v>0</v>
      </c>
      <c r="AA87" s="59">
        <f t="shared" si="66"/>
        <v>0</v>
      </c>
      <c r="AB87" s="11">
        <f t="shared" si="63"/>
        <v>0</v>
      </c>
      <c r="AC87" s="58">
        <f t="shared" si="64"/>
        <v>0</v>
      </c>
      <c r="AH87" s="11">
        <v>0</v>
      </c>
      <c r="AI87">
        <v>0</v>
      </c>
      <c r="AJ87">
        <v>0</v>
      </c>
      <c r="AK87">
        <v>0</v>
      </c>
      <c r="AL87">
        <v>2</v>
      </c>
      <c r="AM87">
        <v>0</v>
      </c>
      <c r="AN87">
        <v>0</v>
      </c>
      <c r="AO87">
        <v>0</v>
      </c>
      <c r="AP87">
        <v>0</v>
      </c>
      <c r="AQ87">
        <v>0</v>
      </c>
      <c r="AR87">
        <v>0</v>
      </c>
      <c r="AS87">
        <v>0</v>
      </c>
      <c r="AT87">
        <v>0</v>
      </c>
      <c r="AU87">
        <v>0</v>
      </c>
      <c r="AV87">
        <v>0</v>
      </c>
      <c r="AW87">
        <v>0</v>
      </c>
      <c r="AX87">
        <v>0</v>
      </c>
      <c r="AY87">
        <v>0</v>
      </c>
      <c r="AZ87">
        <v>0</v>
      </c>
      <c r="BA87">
        <f t="shared" si="68"/>
        <v>0</v>
      </c>
      <c r="BB87">
        <f t="shared" si="42"/>
        <v>0</v>
      </c>
      <c r="BC87">
        <f t="shared" si="43"/>
        <v>0</v>
      </c>
      <c r="BD87">
        <f t="shared" si="44"/>
        <v>0</v>
      </c>
      <c r="BE87">
        <f t="shared" si="45"/>
        <v>0</v>
      </c>
      <c r="BF87">
        <f t="shared" si="46"/>
        <v>0</v>
      </c>
      <c r="BG87">
        <f t="shared" si="47"/>
        <v>0</v>
      </c>
      <c r="BH87">
        <f t="shared" si="48"/>
        <v>0</v>
      </c>
      <c r="BI87">
        <f t="shared" si="49"/>
        <v>0</v>
      </c>
      <c r="BJ87">
        <f t="shared" si="50"/>
        <v>0</v>
      </c>
      <c r="BK87">
        <f t="shared" si="51"/>
        <v>0</v>
      </c>
      <c r="BL87">
        <f t="shared" si="52"/>
        <v>0</v>
      </c>
      <c r="BM87">
        <f t="shared" si="53"/>
        <v>0</v>
      </c>
      <c r="BN87">
        <f t="shared" si="54"/>
        <v>0</v>
      </c>
      <c r="BO87">
        <f t="shared" si="55"/>
        <v>0</v>
      </c>
      <c r="BP87">
        <f t="shared" si="56"/>
        <v>0</v>
      </c>
      <c r="BQ87">
        <f t="shared" si="57"/>
        <v>0</v>
      </c>
      <c r="BR87">
        <f t="shared" si="58"/>
        <v>0</v>
      </c>
      <c r="BS87">
        <f t="shared" si="59"/>
        <v>0</v>
      </c>
      <c r="BU87" s="27">
        <v>273</v>
      </c>
    </row>
    <row r="88" spans="2:73">
      <c r="B88" s="35" t="s">
        <v>56</v>
      </c>
      <c r="C88" s="25" t="s">
        <v>228</v>
      </c>
      <c r="D88" s="26">
        <v>1</v>
      </c>
      <c r="E88" s="130">
        <v>5.0847999999999995</v>
      </c>
      <c r="F88" s="217">
        <f t="shared" si="67"/>
        <v>209.28</v>
      </c>
      <c r="G88" s="177"/>
      <c r="H88" s="28">
        <f t="shared" si="65"/>
        <v>0</v>
      </c>
      <c r="I88" s="253">
        <f t="shared" si="61"/>
        <v>0</v>
      </c>
      <c r="J88" s="11"/>
      <c r="K88" s="1">
        <v>0</v>
      </c>
      <c r="L88" s="2"/>
      <c r="M88" s="11"/>
      <c r="N88" s="2">
        <v>0</v>
      </c>
      <c r="O88" s="2"/>
      <c r="P88" s="11"/>
      <c r="Q88" s="2">
        <v>0</v>
      </c>
      <c r="R88" s="2"/>
      <c r="S88" s="11"/>
      <c r="T88" s="2">
        <v>0</v>
      </c>
      <c r="U88" s="2"/>
      <c r="V88" s="11"/>
      <c r="W88" s="2">
        <v>0</v>
      </c>
      <c r="X88" s="2"/>
      <c r="Z88" s="176">
        <f t="shared" si="62"/>
        <v>0</v>
      </c>
      <c r="AA88" s="59">
        <f t="shared" si="66"/>
        <v>0</v>
      </c>
      <c r="AB88" s="11">
        <f t="shared" si="63"/>
        <v>0</v>
      </c>
      <c r="AC88" s="58">
        <f t="shared" si="64"/>
        <v>0</v>
      </c>
      <c r="AH88" s="11">
        <v>0</v>
      </c>
      <c r="AI88">
        <v>0</v>
      </c>
      <c r="AJ88">
        <v>0</v>
      </c>
      <c r="AK88">
        <v>0</v>
      </c>
      <c r="AL88">
        <v>1</v>
      </c>
      <c r="AM88">
        <v>0</v>
      </c>
      <c r="AN88">
        <v>0</v>
      </c>
      <c r="AO88">
        <v>0</v>
      </c>
      <c r="AP88">
        <v>0</v>
      </c>
      <c r="AQ88">
        <v>0</v>
      </c>
      <c r="AR88">
        <v>0</v>
      </c>
      <c r="AS88">
        <v>0</v>
      </c>
      <c r="AT88">
        <v>0</v>
      </c>
      <c r="AU88">
        <v>0</v>
      </c>
      <c r="AV88">
        <v>0</v>
      </c>
      <c r="AW88">
        <v>0</v>
      </c>
      <c r="AX88">
        <v>0</v>
      </c>
      <c r="AY88">
        <v>0</v>
      </c>
      <c r="AZ88">
        <v>0</v>
      </c>
      <c r="BA88">
        <f t="shared" si="68"/>
        <v>0</v>
      </c>
      <c r="BB88">
        <f t="shared" si="42"/>
        <v>0</v>
      </c>
      <c r="BC88">
        <f t="shared" si="43"/>
        <v>0</v>
      </c>
      <c r="BD88">
        <f t="shared" si="44"/>
        <v>0</v>
      </c>
      <c r="BE88">
        <f t="shared" si="45"/>
        <v>0</v>
      </c>
      <c r="BF88">
        <f t="shared" si="46"/>
        <v>0</v>
      </c>
      <c r="BG88">
        <f t="shared" si="47"/>
        <v>0</v>
      </c>
      <c r="BH88">
        <f t="shared" si="48"/>
        <v>0</v>
      </c>
      <c r="BI88">
        <f t="shared" si="49"/>
        <v>0</v>
      </c>
      <c r="BJ88">
        <f t="shared" si="50"/>
        <v>0</v>
      </c>
      <c r="BK88">
        <f t="shared" si="51"/>
        <v>0</v>
      </c>
      <c r="BL88">
        <f t="shared" si="52"/>
        <v>0</v>
      </c>
      <c r="BM88">
        <f t="shared" si="53"/>
        <v>0</v>
      </c>
      <c r="BN88">
        <f t="shared" si="54"/>
        <v>0</v>
      </c>
      <c r="BO88">
        <f t="shared" si="55"/>
        <v>0</v>
      </c>
      <c r="BP88">
        <f t="shared" si="56"/>
        <v>0</v>
      </c>
      <c r="BQ88">
        <f t="shared" si="57"/>
        <v>0</v>
      </c>
      <c r="BR88">
        <f t="shared" si="58"/>
        <v>0</v>
      </c>
      <c r="BS88">
        <f t="shared" si="59"/>
        <v>0</v>
      </c>
      <c r="BU88" s="27">
        <v>218</v>
      </c>
    </row>
    <row r="89" spans="2:73">
      <c r="B89" s="35" t="s">
        <v>57</v>
      </c>
      <c r="C89" s="25" t="s">
        <v>229</v>
      </c>
      <c r="D89" s="26">
        <v>1</v>
      </c>
      <c r="E89" s="130">
        <v>7.4910000000000005</v>
      </c>
      <c r="F89" s="217">
        <f t="shared" si="67"/>
        <v>243.84</v>
      </c>
      <c r="G89" s="177"/>
      <c r="H89" s="28">
        <f t="shared" si="65"/>
        <v>0</v>
      </c>
      <c r="I89" s="253">
        <f t="shared" si="61"/>
        <v>0</v>
      </c>
      <c r="J89" s="11"/>
      <c r="K89" s="1">
        <v>0</v>
      </c>
      <c r="L89" s="2"/>
      <c r="N89" s="2">
        <v>0</v>
      </c>
      <c r="O89" s="2"/>
      <c r="P89" s="11"/>
      <c r="Q89" s="2">
        <v>0</v>
      </c>
      <c r="R89" s="2"/>
      <c r="S89" s="11"/>
      <c r="T89" s="2">
        <v>0</v>
      </c>
      <c r="U89" s="2"/>
      <c r="W89" s="2">
        <v>0</v>
      </c>
      <c r="X89" s="2"/>
      <c r="Z89" s="176">
        <f t="shared" si="62"/>
        <v>0</v>
      </c>
      <c r="AA89" s="59">
        <f t="shared" si="66"/>
        <v>0</v>
      </c>
      <c r="AB89" s="11">
        <f t="shared" si="63"/>
        <v>0</v>
      </c>
      <c r="AC89" s="58">
        <f t="shared" si="64"/>
        <v>0</v>
      </c>
      <c r="AH89" s="11">
        <v>0</v>
      </c>
      <c r="AI89">
        <v>0</v>
      </c>
      <c r="AJ89">
        <v>0</v>
      </c>
      <c r="AK89">
        <v>1</v>
      </c>
      <c r="AL89">
        <v>0</v>
      </c>
      <c r="AM89">
        <v>0</v>
      </c>
      <c r="AN89">
        <v>0</v>
      </c>
      <c r="AO89">
        <v>0</v>
      </c>
      <c r="AP89">
        <v>0</v>
      </c>
      <c r="AQ89">
        <v>0</v>
      </c>
      <c r="AR89">
        <v>0</v>
      </c>
      <c r="AS89">
        <v>0</v>
      </c>
      <c r="AT89">
        <v>0</v>
      </c>
      <c r="AU89">
        <v>0</v>
      </c>
      <c r="AV89">
        <v>0</v>
      </c>
      <c r="AW89">
        <v>0</v>
      </c>
      <c r="AX89">
        <v>0</v>
      </c>
      <c r="AY89">
        <v>0</v>
      </c>
      <c r="AZ89">
        <v>0</v>
      </c>
      <c r="BA89">
        <f t="shared" si="68"/>
        <v>0</v>
      </c>
      <c r="BB89">
        <f t="shared" si="42"/>
        <v>0</v>
      </c>
      <c r="BC89">
        <f t="shared" si="43"/>
        <v>0</v>
      </c>
      <c r="BD89">
        <f t="shared" si="44"/>
        <v>0</v>
      </c>
      <c r="BE89">
        <f t="shared" si="45"/>
        <v>0</v>
      </c>
      <c r="BF89">
        <f t="shared" si="46"/>
        <v>0</v>
      </c>
      <c r="BG89">
        <f t="shared" si="47"/>
        <v>0</v>
      </c>
      <c r="BH89">
        <f t="shared" si="48"/>
        <v>0</v>
      </c>
      <c r="BI89">
        <f t="shared" si="49"/>
        <v>0</v>
      </c>
      <c r="BJ89">
        <f t="shared" si="50"/>
        <v>0</v>
      </c>
      <c r="BK89">
        <f t="shared" si="51"/>
        <v>0</v>
      </c>
      <c r="BL89">
        <f t="shared" si="52"/>
        <v>0</v>
      </c>
      <c r="BM89">
        <f t="shared" si="53"/>
        <v>0</v>
      </c>
      <c r="BN89">
        <f t="shared" si="54"/>
        <v>0</v>
      </c>
      <c r="BO89">
        <f t="shared" si="55"/>
        <v>0</v>
      </c>
      <c r="BP89">
        <f t="shared" si="56"/>
        <v>0</v>
      </c>
      <c r="BQ89">
        <f t="shared" si="57"/>
        <v>0</v>
      </c>
      <c r="BR89">
        <f t="shared" si="58"/>
        <v>0</v>
      </c>
      <c r="BS89">
        <f t="shared" si="59"/>
        <v>0</v>
      </c>
      <c r="BU89" s="27">
        <v>254</v>
      </c>
    </row>
    <row r="90" spans="2:73">
      <c r="B90" s="35" t="s">
        <v>58</v>
      </c>
      <c r="C90" s="25" t="s">
        <v>230</v>
      </c>
      <c r="D90" s="26">
        <v>1</v>
      </c>
      <c r="E90" s="130">
        <v>6.4922000000000004</v>
      </c>
      <c r="F90" s="217">
        <f t="shared" si="67"/>
        <v>228.48</v>
      </c>
      <c r="G90" s="177"/>
      <c r="H90" s="28">
        <f t="shared" si="65"/>
        <v>0</v>
      </c>
      <c r="I90" s="253">
        <f t="shared" si="61"/>
        <v>0</v>
      </c>
      <c r="J90" s="11"/>
      <c r="K90" s="1">
        <v>0</v>
      </c>
      <c r="L90" s="2"/>
      <c r="M90" s="11"/>
      <c r="N90" s="2">
        <v>0</v>
      </c>
      <c r="O90" s="2"/>
      <c r="P90" s="11"/>
      <c r="Q90" s="2">
        <v>0</v>
      </c>
      <c r="R90" s="2"/>
      <c r="T90" s="2">
        <v>0</v>
      </c>
      <c r="U90" s="2"/>
      <c r="V90" s="11"/>
      <c r="W90" s="2">
        <v>0</v>
      </c>
      <c r="X90" s="2"/>
      <c r="Z90" s="176">
        <f t="shared" si="62"/>
        <v>0</v>
      </c>
      <c r="AA90" s="59">
        <f t="shared" si="66"/>
        <v>0</v>
      </c>
      <c r="AB90" s="11">
        <f t="shared" si="63"/>
        <v>0</v>
      </c>
      <c r="AC90" s="58">
        <f t="shared" si="64"/>
        <v>0</v>
      </c>
      <c r="AH90" s="11">
        <v>0</v>
      </c>
      <c r="AI90">
        <v>0</v>
      </c>
      <c r="AJ90">
        <v>0</v>
      </c>
      <c r="AK90">
        <v>1</v>
      </c>
      <c r="AL90">
        <v>0</v>
      </c>
      <c r="AM90">
        <v>0</v>
      </c>
      <c r="AN90">
        <v>0</v>
      </c>
      <c r="AO90">
        <v>0</v>
      </c>
      <c r="AP90">
        <v>0</v>
      </c>
      <c r="AQ90">
        <v>0</v>
      </c>
      <c r="AR90">
        <v>0</v>
      </c>
      <c r="AS90">
        <v>0</v>
      </c>
      <c r="AT90">
        <v>0</v>
      </c>
      <c r="AU90">
        <v>0</v>
      </c>
      <c r="AV90">
        <v>0</v>
      </c>
      <c r="AW90">
        <v>0</v>
      </c>
      <c r="AX90">
        <v>0</v>
      </c>
      <c r="AY90">
        <v>0</v>
      </c>
      <c r="AZ90">
        <v>0</v>
      </c>
      <c r="BA90">
        <f t="shared" si="68"/>
        <v>0</v>
      </c>
      <c r="BB90">
        <f t="shared" si="42"/>
        <v>0</v>
      </c>
      <c r="BC90">
        <f t="shared" si="43"/>
        <v>0</v>
      </c>
      <c r="BD90">
        <f t="shared" si="44"/>
        <v>0</v>
      </c>
      <c r="BE90">
        <f t="shared" si="45"/>
        <v>0</v>
      </c>
      <c r="BF90">
        <f t="shared" si="46"/>
        <v>0</v>
      </c>
      <c r="BG90">
        <f t="shared" si="47"/>
        <v>0</v>
      </c>
      <c r="BH90">
        <f t="shared" si="48"/>
        <v>0</v>
      </c>
      <c r="BI90">
        <f t="shared" si="49"/>
        <v>0</v>
      </c>
      <c r="BJ90">
        <f t="shared" si="50"/>
        <v>0</v>
      </c>
      <c r="BK90">
        <f t="shared" si="51"/>
        <v>0</v>
      </c>
      <c r="BL90">
        <f t="shared" si="52"/>
        <v>0</v>
      </c>
      <c r="BM90">
        <f t="shared" si="53"/>
        <v>0</v>
      </c>
      <c r="BN90">
        <f t="shared" si="54"/>
        <v>0</v>
      </c>
      <c r="BO90">
        <f t="shared" si="55"/>
        <v>0</v>
      </c>
      <c r="BP90">
        <f t="shared" si="56"/>
        <v>0</v>
      </c>
      <c r="BQ90">
        <f t="shared" si="57"/>
        <v>0</v>
      </c>
      <c r="BR90">
        <f t="shared" si="58"/>
        <v>0</v>
      </c>
      <c r="BS90">
        <f t="shared" si="59"/>
        <v>0</v>
      </c>
      <c r="BU90" s="27">
        <v>238</v>
      </c>
    </row>
    <row r="91" spans="2:73" ht="43" customHeight="1">
      <c r="B91" s="22" t="s">
        <v>59</v>
      </c>
      <c r="C91" s="6" t="s">
        <v>634</v>
      </c>
      <c r="D91" s="6" t="s">
        <v>2</v>
      </c>
      <c r="E91" s="98" t="s">
        <v>1203</v>
      </c>
      <c r="F91" s="218" t="s">
        <v>1202</v>
      </c>
      <c r="G91" s="177"/>
      <c r="H91" s="6" t="s">
        <v>633</v>
      </c>
      <c r="I91" s="6" t="s">
        <v>632</v>
      </c>
      <c r="J91" s="11"/>
      <c r="K91" s="6" t="s">
        <v>630</v>
      </c>
      <c r="L91" s="6" t="s">
        <v>631</v>
      </c>
      <c r="N91" s="6" t="s">
        <v>630</v>
      </c>
      <c r="O91" s="6" t="s">
        <v>631</v>
      </c>
      <c r="Q91" s="6" t="s">
        <v>630</v>
      </c>
      <c r="R91" s="6" t="s">
        <v>631</v>
      </c>
      <c r="T91" s="6" t="s">
        <v>630</v>
      </c>
      <c r="U91" s="6" t="s">
        <v>631</v>
      </c>
      <c r="W91" s="23" t="s">
        <v>630</v>
      </c>
      <c r="X91" s="23" t="s">
        <v>631</v>
      </c>
      <c r="Z91" s="176"/>
      <c r="BU91" s="90" t="s">
        <v>1136</v>
      </c>
    </row>
    <row r="92" spans="2:73">
      <c r="C92" s="25" t="s">
        <v>503</v>
      </c>
      <c r="D92" s="26">
        <v>118</v>
      </c>
      <c r="E92" s="130">
        <f>SUM(E93:E119)</f>
        <v>108.33347999999998</v>
      </c>
      <c r="F92" s="217">
        <f t="shared" si="67"/>
        <v>4921.92</v>
      </c>
      <c r="G92" s="177"/>
      <c r="H92" s="28">
        <f>K92+N92+Q92+T92+W92</f>
        <v>0</v>
      </c>
      <c r="I92" s="253">
        <f t="shared" ref="I92:I119" si="69">F92*H92</f>
        <v>0</v>
      </c>
      <c r="K92" s="1">
        <v>0</v>
      </c>
      <c r="L92" s="2"/>
      <c r="M92" s="11"/>
      <c r="N92" s="2">
        <v>0</v>
      </c>
      <c r="O92" s="2"/>
      <c r="P92" s="11"/>
      <c r="Q92" s="2">
        <v>0</v>
      </c>
      <c r="R92" s="2"/>
      <c r="S92" s="11"/>
      <c r="T92" s="2">
        <v>0</v>
      </c>
      <c r="U92" s="2"/>
      <c r="V92" s="11"/>
      <c r="W92" s="2">
        <v>0</v>
      </c>
      <c r="X92" s="2"/>
      <c r="Z92" s="176">
        <f t="shared" ref="Z92:Z119" si="70">H92*F92</f>
        <v>0</v>
      </c>
      <c r="AA92" s="59">
        <f>27*H92</f>
        <v>0</v>
      </c>
      <c r="AB92" s="11">
        <f t="shared" ref="AB92:AB119" si="71">H92*D92</f>
        <v>0</v>
      </c>
      <c r="AC92" s="58">
        <f t="shared" ref="AC92:AC119" si="72">H92*E92</f>
        <v>0</v>
      </c>
      <c r="BU92" s="27">
        <v>5127</v>
      </c>
    </row>
    <row r="93" spans="2:73">
      <c r="B93" s="34" t="s">
        <v>60</v>
      </c>
      <c r="C93" s="25" t="s">
        <v>438</v>
      </c>
      <c r="D93" s="26">
        <v>15</v>
      </c>
      <c r="E93" s="130">
        <v>0.99880000000000013</v>
      </c>
      <c r="F93" s="217">
        <f t="shared" si="67"/>
        <v>115.19999999999999</v>
      </c>
      <c r="G93" s="177"/>
      <c r="H93" s="28">
        <f t="shared" ref="H93:H119" si="73">K93+N93+Q93+T93+W93</f>
        <v>0</v>
      </c>
      <c r="I93" s="253">
        <f t="shared" si="69"/>
        <v>0</v>
      </c>
      <c r="J93" s="11"/>
      <c r="K93" s="1">
        <v>0</v>
      </c>
      <c r="L93" s="2"/>
      <c r="M93" s="11"/>
      <c r="N93" s="2">
        <v>0</v>
      </c>
      <c r="O93" s="2"/>
      <c r="P93" s="11"/>
      <c r="Q93" s="2">
        <v>0</v>
      </c>
      <c r="R93" s="2"/>
      <c r="S93" s="11"/>
      <c r="T93" s="2">
        <v>0</v>
      </c>
      <c r="U93" s="2"/>
      <c r="W93" s="2">
        <v>0</v>
      </c>
      <c r="X93" s="2"/>
      <c r="Z93" s="176">
        <f t="shared" si="70"/>
        <v>0</v>
      </c>
      <c r="AA93" s="59">
        <f>H93</f>
        <v>0</v>
      </c>
      <c r="AB93" s="11">
        <f t="shared" si="71"/>
        <v>0</v>
      </c>
      <c r="AC93" s="58">
        <f t="shared" si="72"/>
        <v>0</v>
      </c>
      <c r="AH93" s="11">
        <v>15</v>
      </c>
      <c r="AI93">
        <v>0</v>
      </c>
      <c r="AJ93">
        <v>0</v>
      </c>
      <c r="AK93">
        <v>0</v>
      </c>
      <c r="AL93">
        <v>0</v>
      </c>
      <c r="AM93">
        <v>0</v>
      </c>
      <c r="AN93">
        <v>0</v>
      </c>
      <c r="AO93">
        <v>0</v>
      </c>
      <c r="AP93">
        <v>0</v>
      </c>
      <c r="AQ93">
        <v>0</v>
      </c>
      <c r="AR93">
        <v>0</v>
      </c>
      <c r="AS93">
        <v>0</v>
      </c>
      <c r="AT93">
        <v>0</v>
      </c>
      <c r="AU93">
        <v>0</v>
      </c>
      <c r="AV93">
        <v>0</v>
      </c>
      <c r="AW93">
        <v>0</v>
      </c>
      <c r="AX93">
        <v>0</v>
      </c>
      <c r="AY93">
        <v>0</v>
      </c>
      <c r="AZ93">
        <v>0</v>
      </c>
      <c r="BA93">
        <f t="shared" si="68"/>
        <v>0</v>
      </c>
      <c r="BB93">
        <f t="shared" si="42"/>
        <v>0</v>
      </c>
      <c r="BC93">
        <f t="shared" si="43"/>
        <v>0</v>
      </c>
      <c r="BD93">
        <f t="shared" si="44"/>
        <v>0</v>
      </c>
      <c r="BE93">
        <f t="shared" si="45"/>
        <v>0</v>
      </c>
      <c r="BF93">
        <f t="shared" si="46"/>
        <v>0</v>
      </c>
      <c r="BG93">
        <f t="shared" si="47"/>
        <v>0</v>
      </c>
      <c r="BH93">
        <f t="shared" si="48"/>
        <v>0</v>
      </c>
      <c r="BI93">
        <f t="shared" si="49"/>
        <v>0</v>
      </c>
      <c r="BJ93">
        <f t="shared" si="50"/>
        <v>0</v>
      </c>
      <c r="BK93">
        <f t="shared" si="51"/>
        <v>0</v>
      </c>
      <c r="BL93">
        <f t="shared" si="52"/>
        <v>0</v>
      </c>
      <c r="BM93">
        <f t="shared" si="53"/>
        <v>0</v>
      </c>
      <c r="BN93">
        <f t="shared" si="54"/>
        <v>0</v>
      </c>
      <c r="BO93">
        <f t="shared" si="55"/>
        <v>0</v>
      </c>
      <c r="BP93">
        <f t="shared" si="56"/>
        <v>0</v>
      </c>
      <c r="BQ93">
        <f t="shared" si="57"/>
        <v>0</v>
      </c>
      <c r="BR93">
        <f t="shared" si="58"/>
        <v>0</v>
      </c>
      <c r="BS93">
        <f t="shared" si="59"/>
        <v>0</v>
      </c>
      <c r="BU93" s="27">
        <v>120</v>
      </c>
    </row>
    <row r="94" spans="2:73">
      <c r="B94" s="35" t="s">
        <v>61</v>
      </c>
      <c r="C94" s="25" t="s">
        <v>439</v>
      </c>
      <c r="D94" s="26">
        <v>20</v>
      </c>
      <c r="E94" s="130">
        <v>1.9068000000000001</v>
      </c>
      <c r="F94" s="217">
        <f t="shared" si="67"/>
        <v>149.76</v>
      </c>
      <c r="G94" s="177"/>
      <c r="H94" s="28">
        <f t="shared" si="73"/>
        <v>0</v>
      </c>
      <c r="I94" s="253">
        <f t="shared" si="69"/>
        <v>0</v>
      </c>
      <c r="J94" s="11"/>
      <c r="K94" s="1">
        <v>0</v>
      </c>
      <c r="L94" s="2"/>
      <c r="M94" s="11"/>
      <c r="N94" s="2">
        <v>0</v>
      </c>
      <c r="O94" s="2"/>
      <c r="P94" s="11"/>
      <c r="Q94" s="2">
        <v>0</v>
      </c>
      <c r="R94" s="2"/>
      <c r="T94" s="2">
        <v>0</v>
      </c>
      <c r="U94" s="2"/>
      <c r="V94" s="11"/>
      <c r="W94" s="2">
        <v>0</v>
      </c>
      <c r="X94" s="2"/>
      <c r="Z94" s="176">
        <f t="shared" si="70"/>
        <v>0</v>
      </c>
      <c r="AA94" s="59">
        <f t="shared" ref="AA94:AA119" si="74">H94</f>
        <v>0</v>
      </c>
      <c r="AB94" s="11">
        <f t="shared" si="71"/>
        <v>0</v>
      </c>
      <c r="AC94" s="58">
        <f t="shared" si="72"/>
        <v>0</v>
      </c>
      <c r="AH94" s="11">
        <v>0</v>
      </c>
      <c r="AI94">
        <v>0</v>
      </c>
      <c r="AJ94">
        <v>0</v>
      </c>
      <c r="AK94">
        <v>0</v>
      </c>
      <c r="AL94">
        <v>0</v>
      </c>
      <c r="AM94">
        <v>0</v>
      </c>
      <c r="AN94">
        <v>0</v>
      </c>
      <c r="AO94">
        <v>0</v>
      </c>
      <c r="AP94">
        <v>0</v>
      </c>
      <c r="AQ94">
        <v>0</v>
      </c>
      <c r="AR94">
        <v>0</v>
      </c>
      <c r="AS94">
        <v>0</v>
      </c>
      <c r="AT94">
        <v>0</v>
      </c>
      <c r="AU94">
        <v>0</v>
      </c>
      <c r="AV94">
        <v>0</v>
      </c>
      <c r="AW94">
        <v>0</v>
      </c>
      <c r="AX94">
        <v>0</v>
      </c>
      <c r="AY94">
        <v>43</v>
      </c>
      <c r="AZ94">
        <v>0</v>
      </c>
      <c r="BA94">
        <f t="shared" si="68"/>
        <v>0</v>
      </c>
      <c r="BB94">
        <f t="shared" si="42"/>
        <v>0</v>
      </c>
      <c r="BC94">
        <f t="shared" si="43"/>
        <v>0</v>
      </c>
      <c r="BD94">
        <f t="shared" si="44"/>
        <v>0</v>
      </c>
      <c r="BE94">
        <f t="shared" si="45"/>
        <v>0</v>
      </c>
      <c r="BF94">
        <f t="shared" si="46"/>
        <v>0</v>
      </c>
      <c r="BG94">
        <f t="shared" si="47"/>
        <v>0</v>
      </c>
      <c r="BH94">
        <f t="shared" si="48"/>
        <v>0</v>
      </c>
      <c r="BI94">
        <f t="shared" si="49"/>
        <v>0</v>
      </c>
      <c r="BJ94">
        <f t="shared" si="50"/>
        <v>0</v>
      </c>
      <c r="BK94">
        <f t="shared" si="51"/>
        <v>0</v>
      </c>
      <c r="BL94">
        <f t="shared" si="52"/>
        <v>0</v>
      </c>
      <c r="BM94">
        <f t="shared" si="53"/>
        <v>0</v>
      </c>
      <c r="BN94">
        <f t="shared" si="54"/>
        <v>0</v>
      </c>
      <c r="BO94">
        <f t="shared" si="55"/>
        <v>0</v>
      </c>
      <c r="BP94">
        <f t="shared" si="56"/>
        <v>0</v>
      </c>
      <c r="BQ94">
        <f t="shared" si="57"/>
        <v>0</v>
      </c>
      <c r="BR94">
        <f t="shared" si="58"/>
        <v>0</v>
      </c>
      <c r="BS94">
        <f t="shared" si="59"/>
        <v>0</v>
      </c>
      <c r="BU94" s="27">
        <v>156</v>
      </c>
    </row>
    <row r="95" spans="2:73">
      <c r="B95" s="35" t="s">
        <v>62</v>
      </c>
      <c r="C95" s="25" t="s">
        <v>440</v>
      </c>
      <c r="D95" s="26">
        <v>10</v>
      </c>
      <c r="E95" s="130">
        <v>3.6320000000000001</v>
      </c>
      <c r="F95" s="217">
        <f t="shared" si="67"/>
        <v>172.79999999999998</v>
      </c>
      <c r="G95" s="177"/>
      <c r="H95" s="28">
        <f t="shared" si="73"/>
        <v>0</v>
      </c>
      <c r="I95" s="253">
        <f t="shared" si="69"/>
        <v>0</v>
      </c>
      <c r="J95" s="11"/>
      <c r="K95" s="1">
        <v>0</v>
      </c>
      <c r="L95" s="2"/>
      <c r="N95" s="2">
        <v>0</v>
      </c>
      <c r="O95" s="2"/>
      <c r="Q95" s="2">
        <v>0</v>
      </c>
      <c r="R95" s="2"/>
      <c r="S95" s="11"/>
      <c r="T95" s="2">
        <v>0</v>
      </c>
      <c r="U95" s="2"/>
      <c r="V95" s="11"/>
      <c r="W95" s="2">
        <v>0</v>
      </c>
      <c r="X95" s="2"/>
      <c r="Z95" s="176">
        <f t="shared" si="70"/>
        <v>0</v>
      </c>
      <c r="AA95" s="59">
        <f t="shared" si="74"/>
        <v>0</v>
      </c>
      <c r="AB95" s="11">
        <f t="shared" si="71"/>
        <v>0</v>
      </c>
      <c r="AC95" s="58">
        <f t="shared" si="72"/>
        <v>0</v>
      </c>
      <c r="AH95" s="11">
        <v>0</v>
      </c>
      <c r="AI95">
        <v>6</v>
      </c>
      <c r="AJ95">
        <v>3</v>
      </c>
      <c r="AK95">
        <v>1</v>
      </c>
      <c r="AL95">
        <v>0</v>
      </c>
      <c r="AM95">
        <v>0</v>
      </c>
      <c r="AN95">
        <v>0</v>
      </c>
      <c r="AO95">
        <v>0</v>
      </c>
      <c r="AP95">
        <v>0</v>
      </c>
      <c r="AQ95">
        <v>0</v>
      </c>
      <c r="AR95">
        <v>0</v>
      </c>
      <c r="AS95">
        <v>0</v>
      </c>
      <c r="AT95">
        <v>0</v>
      </c>
      <c r="AU95">
        <v>0</v>
      </c>
      <c r="AV95">
        <v>0</v>
      </c>
      <c r="AW95">
        <v>0</v>
      </c>
      <c r="AX95">
        <v>0</v>
      </c>
      <c r="AY95">
        <v>0</v>
      </c>
      <c r="AZ95">
        <v>0</v>
      </c>
      <c r="BA95">
        <f t="shared" si="68"/>
        <v>0</v>
      </c>
      <c r="BB95">
        <f t="shared" si="42"/>
        <v>0</v>
      </c>
      <c r="BC95">
        <f t="shared" si="43"/>
        <v>0</v>
      </c>
      <c r="BD95">
        <f t="shared" si="44"/>
        <v>0</v>
      </c>
      <c r="BE95">
        <f t="shared" si="45"/>
        <v>0</v>
      </c>
      <c r="BF95">
        <f t="shared" si="46"/>
        <v>0</v>
      </c>
      <c r="BG95">
        <f t="shared" si="47"/>
        <v>0</v>
      </c>
      <c r="BH95">
        <f t="shared" si="48"/>
        <v>0</v>
      </c>
      <c r="BI95">
        <f t="shared" si="49"/>
        <v>0</v>
      </c>
      <c r="BJ95">
        <f t="shared" si="50"/>
        <v>0</v>
      </c>
      <c r="BK95">
        <f t="shared" si="51"/>
        <v>0</v>
      </c>
      <c r="BL95">
        <f t="shared" si="52"/>
        <v>0</v>
      </c>
      <c r="BM95">
        <f t="shared" si="53"/>
        <v>0</v>
      </c>
      <c r="BN95">
        <f t="shared" si="54"/>
        <v>0</v>
      </c>
      <c r="BO95">
        <f t="shared" si="55"/>
        <v>0</v>
      </c>
      <c r="BP95">
        <f t="shared" si="56"/>
        <v>0</v>
      </c>
      <c r="BQ95">
        <f t="shared" si="57"/>
        <v>0</v>
      </c>
      <c r="BR95">
        <f t="shared" si="58"/>
        <v>0</v>
      </c>
      <c r="BS95">
        <f t="shared" si="59"/>
        <v>0</v>
      </c>
      <c r="BU95" s="27">
        <v>180</v>
      </c>
    </row>
    <row r="96" spans="2:73">
      <c r="B96" s="34" t="s">
        <v>63</v>
      </c>
      <c r="C96" s="25" t="s">
        <v>441</v>
      </c>
      <c r="D96" s="26">
        <v>10</v>
      </c>
      <c r="E96" s="130">
        <v>3.1779999999999999</v>
      </c>
      <c r="F96" s="217">
        <f t="shared" si="67"/>
        <v>150.72</v>
      </c>
      <c r="G96" s="177"/>
      <c r="H96" s="28">
        <f t="shared" si="73"/>
        <v>0</v>
      </c>
      <c r="I96" s="253">
        <f t="shared" si="69"/>
        <v>0</v>
      </c>
      <c r="J96" s="11"/>
      <c r="K96" s="1">
        <v>0</v>
      </c>
      <c r="L96" s="2"/>
      <c r="M96" s="11"/>
      <c r="N96" s="2">
        <v>0</v>
      </c>
      <c r="O96" s="2"/>
      <c r="P96" s="11"/>
      <c r="Q96" s="2">
        <v>0</v>
      </c>
      <c r="R96" s="2"/>
      <c r="S96" s="11"/>
      <c r="T96" s="2">
        <v>0</v>
      </c>
      <c r="U96" s="2"/>
      <c r="V96" s="11"/>
      <c r="W96" s="2">
        <v>0</v>
      </c>
      <c r="X96" s="2"/>
      <c r="Z96" s="176">
        <f t="shared" si="70"/>
        <v>0</v>
      </c>
      <c r="AA96" s="59">
        <f t="shared" si="74"/>
        <v>0</v>
      </c>
      <c r="AB96" s="11">
        <f t="shared" si="71"/>
        <v>0</v>
      </c>
      <c r="AC96" s="58">
        <f t="shared" si="72"/>
        <v>0</v>
      </c>
      <c r="AH96" s="11">
        <v>3</v>
      </c>
      <c r="AI96">
        <v>7</v>
      </c>
      <c r="AJ96">
        <v>0</v>
      </c>
      <c r="AK96">
        <v>0</v>
      </c>
      <c r="AL96">
        <v>0</v>
      </c>
      <c r="AM96">
        <v>0</v>
      </c>
      <c r="AN96">
        <v>0</v>
      </c>
      <c r="AO96">
        <v>0</v>
      </c>
      <c r="AP96">
        <v>0</v>
      </c>
      <c r="AQ96">
        <v>0</v>
      </c>
      <c r="AR96">
        <v>0</v>
      </c>
      <c r="AS96">
        <v>0</v>
      </c>
      <c r="AT96">
        <v>0</v>
      </c>
      <c r="AU96">
        <v>0</v>
      </c>
      <c r="AV96">
        <v>0</v>
      </c>
      <c r="AW96">
        <v>0</v>
      </c>
      <c r="AX96">
        <v>0</v>
      </c>
      <c r="AY96">
        <v>0</v>
      </c>
      <c r="AZ96">
        <v>0</v>
      </c>
      <c r="BA96">
        <f t="shared" si="68"/>
        <v>0</v>
      </c>
      <c r="BB96">
        <f t="shared" si="42"/>
        <v>0</v>
      </c>
      <c r="BC96">
        <f t="shared" si="43"/>
        <v>0</v>
      </c>
      <c r="BD96">
        <f t="shared" si="44"/>
        <v>0</v>
      </c>
      <c r="BE96">
        <f t="shared" si="45"/>
        <v>0</v>
      </c>
      <c r="BF96">
        <f t="shared" si="46"/>
        <v>0</v>
      </c>
      <c r="BG96">
        <f t="shared" si="47"/>
        <v>0</v>
      </c>
      <c r="BH96">
        <f t="shared" si="48"/>
        <v>0</v>
      </c>
      <c r="BI96">
        <f t="shared" si="49"/>
        <v>0</v>
      </c>
      <c r="BJ96">
        <f t="shared" si="50"/>
        <v>0</v>
      </c>
      <c r="BK96">
        <f t="shared" si="51"/>
        <v>0</v>
      </c>
      <c r="BL96">
        <f t="shared" si="52"/>
        <v>0</v>
      </c>
      <c r="BM96">
        <f t="shared" si="53"/>
        <v>0</v>
      </c>
      <c r="BN96">
        <f t="shared" si="54"/>
        <v>0</v>
      </c>
      <c r="BO96">
        <f t="shared" si="55"/>
        <v>0</v>
      </c>
      <c r="BP96">
        <f t="shared" si="56"/>
        <v>0</v>
      </c>
      <c r="BQ96">
        <f t="shared" si="57"/>
        <v>0</v>
      </c>
      <c r="BR96">
        <f t="shared" si="58"/>
        <v>0</v>
      </c>
      <c r="BS96">
        <f t="shared" si="59"/>
        <v>0</v>
      </c>
      <c r="BU96" s="27">
        <v>157</v>
      </c>
    </row>
    <row r="97" spans="2:73">
      <c r="B97" s="35" t="s">
        <v>64</v>
      </c>
      <c r="C97" s="25" t="s">
        <v>442</v>
      </c>
      <c r="D97" s="26">
        <v>5</v>
      </c>
      <c r="E97" s="130">
        <v>2.4516000000000004</v>
      </c>
      <c r="F97" s="217">
        <f t="shared" si="67"/>
        <v>143.04</v>
      </c>
      <c r="G97" s="177"/>
      <c r="H97" s="28">
        <f t="shared" si="73"/>
        <v>0</v>
      </c>
      <c r="I97" s="253">
        <f t="shared" si="69"/>
        <v>0</v>
      </c>
      <c r="J97" s="11"/>
      <c r="K97" s="1">
        <v>0</v>
      </c>
      <c r="L97" s="2"/>
      <c r="M97" s="11"/>
      <c r="N97" s="2">
        <v>0</v>
      </c>
      <c r="O97" s="2"/>
      <c r="P97" s="11"/>
      <c r="Q97" s="2">
        <v>0</v>
      </c>
      <c r="R97" s="2"/>
      <c r="S97" s="11"/>
      <c r="T97" s="2">
        <v>0</v>
      </c>
      <c r="U97" s="2"/>
      <c r="V97" s="11"/>
      <c r="W97" s="2">
        <v>0</v>
      </c>
      <c r="X97" s="2"/>
      <c r="Z97" s="176">
        <f t="shared" si="70"/>
        <v>0</v>
      </c>
      <c r="AA97" s="59">
        <f t="shared" si="74"/>
        <v>0</v>
      </c>
      <c r="AB97" s="11">
        <f t="shared" si="71"/>
        <v>0</v>
      </c>
      <c r="AC97" s="58">
        <f t="shared" si="72"/>
        <v>0</v>
      </c>
      <c r="AH97" s="11">
        <v>0</v>
      </c>
      <c r="AI97">
        <v>0</v>
      </c>
      <c r="AJ97">
        <v>2</v>
      </c>
      <c r="AK97">
        <v>3</v>
      </c>
      <c r="AL97">
        <v>0</v>
      </c>
      <c r="AM97">
        <v>0</v>
      </c>
      <c r="AN97">
        <v>0</v>
      </c>
      <c r="AO97">
        <v>0</v>
      </c>
      <c r="AP97">
        <v>0</v>
      </c>
      <c r="AQ97">
        <v>0</v>
      </c>
      <c r="AR97">
        <v>0</v>
      </c>
      <c r="AS97">
        <v>0</v>
      </c>
      <c r="AT97">
        <v>0</v>
      </c>
      <c r="AU97">
        <v>0</v>
      </c>
      <c r="AV97">
        <v>0</v>
      </c>
      <c r="AW97">
        <v>0</v>
      </c>
      <c r="AX97">
        <v>0</v>
      </c>
      <c r="AY97">
        <v>0</v>
      </c>
      <c r="AZ97">
        <v>0</v>
      </c>
      <c r="BA97">
        <f t="shared" si="68"/>
        <v>0</v>
      </c>
      <c r="BB97">
        <f t="shared" si="42"/>
        <v>0</v>
      </c>
      <c r="BC97">
        <f t="shared" si="43"/>
        <v>0</v>
      </c>
      <c r="BD97">
        <f t="shared" si="44"/>
        <v>0</v>
      </c>
      <c r="BE97">
        <f t="shared" si="45"/>
        <v>0</v>
      </c>
      <c r="BF97">
        <f t="shared" si="46"/>
        <v>0</v>
      </c>
      <c r="BG97">
        <f t="shared" si="47"/>
        <v>0</v>
      </c>
      <c r="BH97">
        <f t="shared" si="48"/>
        <v>0</v>
      </c>
      <c r="BI97">
        <f t="shared" si="49"/>
        <v>0</v>
      </c>
      <c r="BJ97">
        <f t="shared" si="50"/>
        <v>0</v>
      </c>
      <c r="BK97">
        <f t="shared" si="51"/>
        <v>0</v>
      </c>
      <c r="BL97">
        <f t="shared" si="52"/>
        <v>0</v>
      </c>
      <c r="BM97">
        <f t="shared" si="53"/>
        <v>0</v>
      </c>
      <c r="BN97">
        <f t="shared" si="54"/>
        <v>0</v>
      </c>
      <c r="BO97">
        <f t="shared" si="55"/>
        <v>0</v>
      </c>
      <c r="BP97">
        <f t="shared" si="56"/>
        <v>0</v>
      </c>
      <c r="BQ97">
        <f t="shared" si="57"/>
        <v>0</v>
      </c>
      <c r="BR97">
        <f t="shared" si="58"/>
        <v>0</v>
      </c>
      <c r="BS97">
        <f t="shared" si="59"/>
        <v>0</v>
      </c>
      <c r="BU97" s="27">
        <v>149</v>
      </c>
    </row>
    <row r="98" spans="2:73">
      <c r="B98" s="35" t="s">
        <v>65</v>
      </c>
      <c r="C98" s="25" t="s">
        <v>443</v>
      </c>
      <c r="D98" s="26">
        <v>5</v>
      </c>
      <c r="E98" s="130">
        <v>2.5423999999999998</v>
      </c>
      <c r="F98" s="217">
        <f t="shared" si="67"/>
        <v>146.88</v>
      </c>
      <c r="G98" s="177"/>
      <c r="H98" s="28">
        <f t="shared" si="73"/>
        <v>0</v>
      </c>
      <c r="I98" s="253">
        <f t="shared" si="69"/>
        <v>0</v>
      </c>
      <c r="J98" s="11"/>
      <c r="K98" s="1">
        <v>0</v>
      </c>
      <c r="L98" s="2"/>
      <c r="M98" s="11"/>
      <c r="N98" s="2">
        <v>0</v>
      </c>
      <c r="O98" s="2"/>
      <c r="P98" s="11"/>
      <c r="Q98" s="2">
        <v>0</v>
      </c>
      <c r="R98" s="2"/>
      <c r="T98" s="2">
        <v>0</v>
      </c>
      <c r="U98" s="2"/>
      <c r="W98" s="2">
        <v>0</v>
      </c>
      <c r="X98" s="2"/>
      <c r="Z98" s="176">
        <f t="shared" si="70"/>
        <v>0</v>
      </c>
      <c r="AA98" s="59">
        <f t="shared" si="74"/>
        <v>0</v>
      </c>
      <c r="AB98" s="11">
        <f t="shared" si="71"/>
        <v>0</v>
      </c>
      <c r="AC98" s="58">
        <f t="shared" si="72"/>
        <v>0</v>
      </c>
      <c r="AH98" s="11">
        <v>0</v>
      </c>
      <c r="AI98">
        <v>5</v>
      </c>
      <c r="AJ98">
        <v>0</v>
      </c>
      <c r="AK98">
        <v>0</v>
      </c>
      <c r="AL98">
        <v>0</v>
      </c>
      <c r="AM98">
        <v>0</v>
      </c>
      <c r="AN98">
        <v>0</v>
      </c>
      <c r="AO98">
        <v>0</v>
      </c>
      <c r="AP98">
        <v>0</v>
      </c>
      <c r="AQ98">
        <v>0</v>
      </c>
      <c r="AR98">
        <v>0</v>
      </c>
      <c r="AS98">
        <v>0</v>
      </c>
      <c r="AT98">
        <v>0</v>
      </c>
      <c r="AU98">
        <v>0</v>
      </c>
      <c r="AV98">
        <v>0</v>
      </c>
      <c r="AW98">
        <v>0</v>
      </c>
      <c r="AX98">
        <v>0</v>
      </c>
      <c r="AY98">
        <v>0</v>
      </c>
      <c r="AZ98">
        <v>0</v>
      </c>
      <c r="BA98">
        <f t="shared" si="68"/>
        <v>0</v>
      </c>
      <c r="BB98">
        <f t="shared" si="42"/>
        <v>0</v>
      </c>
      <c r="BC98">
        <f t="shared" si="43"/>
        <v>0</v>
      </c>
      <c r="BD98">
        <f t="shared" si="44"/>
        <v>0</v>
      </c>
      <c r="BE98">
        <f t="shared" si="45"/>
        <v>0</v>
      </c>
      <c r="BF98">
        <f t="shared" si="46"/>
        <v>0</v>
      </c>
      <c r="BG98">
        <f t="shared" si="47"/>
        <v>0</v>
      </c>
      <c r="BH98">
        <f t="shared" si="48"/>
        <v>0</v>
      </c>
      <c r="BI98">
        <f t="shared" si="49"/>
        <v>0</v>
      </c>
      <c r="BJ98">
        <f t="shared" si="50"/>
        <v>0</v>
      </c>
      <c r="BK98">
        <f t="shared" si="51"/>
        <v>0</v>
      </c>
      <c r="BL98">
        <f t="shared" si="52"/>
        <v>0</v>
      </c>
      <c r="BM98">
        <f t="shared" si="53"/>
        <v>0</v>
      </c>
      <c r="BN98">
        <f t="shared" si="54"/>
        <v>0</v>
      </c>
      <c r="BO98">
        <f t="shared" si="55"/>
        <v>0</v>
      </c>
      <c r="BP98">
        <f t="shared" si="56"/>
        <v>0</v>
      </c>
      <c r="BQ98">
        <f t="shared" si="57"/>
        <v>0</v>
      </c>
      <c r="BR98">
        <f t="shared" si="58"/>
        <v>0</v>
      </c>
      <c r="BS98">
        <f t="shared" si="59"/>
        <v>0</v>
      </c>
      <c r="BU98" s="27">
        <v>153</v>
      </c>
    </row>
    <row r="99" spans="2:73">
      <c r="B99" s="35" t="s">
        <v>66</v>
      </c>
      <c r="C99" s="25" t="s">
        <v>444</v>
      </c>
      <c r="D99" s="26">
        <v>5</v>
      </c>
      <c r="E99" s="130">
        <v>3.9043999999999999</v>
      </c>
      <c r="F99" s="217">
        <f t="shared" si="67"/>
        <v>172.79999999999998</v>
      </c>
      <c r="G99" s="177"/>
      <c r="H99" s="28">
        <f t="shared" si="73"/>
        <v>0</v>
      </c>
      <c r="I99" s="253">
        <f t="shared" si="69"/>
        <v>0</v>
      </c>
      <c r="K99" s="1">
        <v>0</v>
      </c>
      <c r="L99" s="2"/>
      <c r="M99" s="11"/>
      <c r="N99" s="2">
        <v>0</v>
      </c>
      <c r="O99" s="2"/>
      <c r="P99" s="11"/>
      <c r="Q99" s="2">
        <v>0</v>
      </c>
      <c r="R99" s="2"/>
      <c r="S99" s="11"/>
      <c r="T99" s="2">
        <v>0</v>
      </c>
      <c r="U99" s="2"/>
      <c r="V99" s="11"/>
      <c r="W99" s="2">
        <v>0</v>
      </c>
      <c r="X99" s="2"/>
      <c r="Z99" s="176">
        <f t="shared" si="70"/>
        <v>0</v>
      </c>
      <c r="AA99" s="59">
        <f t="shared" si="74"/>
        <v>0</v>
      </c>
      <c r="AB99" s="11">
        <f t="shared" si="71"/>
        <v>0</v>
      </c>
      <c r="AC99" s="58">
        <f t="shared" si="72"/>
        <v>0</v>
      </c>
      <c r="AH99" s="11">
        <v>1</v>
      </c>
      <c r="AI99">
        <v>3</v>
      </c>
      <c r="AJ99">
        <v>1</v>
      </c>
      <c r="AK99">
        <v>0</v>
      </c>
      <c r="AL99">
        <v>0</v>
      </c>
      <c r="AM99">
        <v>0</v>
      </c>
      <c r="AN99">
        <v>0</v>
      </c>
      <c r="AO99">
        <v>0</v>
      </c>
      <c r="AP99">
        <v>0</v>
      </c>
      <c r="AQ99">
        <v>0</v>
      </c>
      <c r="AR99">
        <v>0</v>
      </c>
      <c r="AS99">
        <v>0</v>
      </c>
      <c r="AT99">
        <v>0</v>
      </c>
      <c r="AU99">
        <v>0</v>
      </c>
      <c r="AV99">
        <v>0</v>
      </c>
      <c r="AW99">
        <v>0</v>
      </c>
      <c r="AX99">
        <v>0</v>
      </c>
      <c r="AY99">
        <v>0</v>
      </c>
      <c r="AZ99">
        <v>0</v>
      </c>
      <c r="BA99">
        <f t="shared" si="68"/>
        <v>0</v>
      </c>
      <c r="BB99">
        <f t="shared" si="42"/>
        <v>0</v>
      </c>
      <c r="BC99">
        <f t="shared" si="43"/>
        <v>0</v>
      </c>
      <c r="BD99">
        <f t="shared" si="44"/>
        <v>0</v>
      </c>
      <c r="BE99">
        <f t="shared" si="45"/>
        <v>0</v>
      </c>
      <c r="BF99">
        <f t="shared" si="46"/>
        <v>0</v>
      </c>
      <c r="BG99">
        <f t="shared" si="47"/>
        <v>0</v>
      </c>
      <c r="BH99">
        <f t="shared" si="48"/>
        <v>0</v>
      </c>
      <c r="BI99">
        <f t="shared" si="49"/>
        <v>0</v>
      </c>
      <c r="BJ99">
        <f t="shared" si="50"/>
        <v>0</v>
      </c>
      <c r="BK99">
        <f t="shared" si="51"/>
        <v>0</v>
      </c>
      <c r="BL99">
        <f t="shared" si="52"/>
        <v>0</v>
      </c>
      <c r="BM99">
        <f t="shared" si="53"/>
        <v>0</v>
      </c>
      <c r="BN99">
        <f t="shared" si="54"/>
        <v>0</v>
      </c>
      <c r="BO99">
        <f t="shared" si="55"/>
        <v>0</v>
      </c>
      <c r="BP99">
        <f t="shared" si="56"/>
        <v>0</v>
      </c>
      <c r="BQ99">
        <f t="shared" si="57"/>
        <v>0</v>
      </c>
      <c r="BR99">
        <f t="shared" si="58"/>
        <v>0</v>
      </c>
      <c r="BS99">
        <f t="shared" si="59"/>
        <v>0</v>
      </c>
      <c r="BU99" s="27">
        <v>180</v>
      </c>
    </row>
    <row r="100" spans="2:73">
      <c r="B100" s="35" t="s">
        <v>67</v>
      </c>
      <c r="C100" s="25" t="s">
        <v>445</v>
      </c>
      <c r="D100" s="26">
        <v>5</v>
      </c>
      <c r="E100" s="130">
        <v>4.1314000000000002</v>
      </c>
      <c r="F100" s="217">
        <f t="shared" si="67"/>
        <v>178.56</v>
      </c>
      <c r="G100" s="177"/>
      <c r="H100" s="28">
        <f t="shared" si="73"/>
        <v>0</v>
      </c>
      <c r="I100" s="253">
        <f t="shared" si="69"/>
        <v>0</v>
      </c>
      <c r="J100" s="11"/>
      <c r="K100" s="1">
        <v>0</v>
      </c>
      <c r="L100" s="2"/>
      <c r="N100" s="2">
        <v>0</v>
      </c>
      <c r="O100" s="2"/>
      <c r="P100" s="11"/>
      <c r="Q100" s="2">
        <v>0</v>
      </c>
      <c r="R100" s="2"/>
      <c r="S100" s="11"/>
      <c r="T100" s="2">
        <v>0</v>
      </c>
      <c r="U100" s="2"/>
      <c r="V100" s="11"/>
      <c r="W100" s="2">
        <v>0</v>
      </c>
      <c r="X100" s="2"/>
      <c r="Z100" s="176">
        <f t="shared" si="70"/>
        <v>0</v>
      </c>
      <c r="AA100" s="59">
        <f t="shared" si="74"/>
        <v>0</v>
      </c>
      <c r="AB100" s="11">
        <f t="shared" si="71"/>
        <v>0</v>
      </c>
      <c r="AC100" s="58">
        <f t="shared" si="72"/>
        <v>0</v>
      </c>
      <c r="AH100" s="11">
        <v>0</v>
      </c>
      <c r="AI100">
        <v>0</v>
      </c>
      <c r="AJ100">
        <v>1</v>
      </c>
      <c r="AK100">
        <v>4</v>
      </c>
      <c r="AL100">
        <v>0</v>
      </c>
      <c r="AM100">
        <v>0</v>
      </c>
      <c r="AN100">
        <v>0</v>
      </c>
      <c r="AO100">
        <v>0</v>
      </c>
      <c r="AP100">
        <v>0</v>
      </c>
      <c r="AQ100">
        <v>0</v>
      </c>
      <c r="AR100">
        <v>0</v>
      </c>
      <c r="AS100">
        <v>0</v>
      </c>
      <c r="AT100">
        <v>0</v>
      </c>
      <c r="AU100">
        <v>0</v>
      </c>
      <c r="AV100">
        <v>0</v>
      </c>
      <c r="AW100">
        <v>0</v>
      </c>
      <c r="AX100">
        <v>0</v>
      </c>
      <c r="AY100">
        <v>0</v>
      </c>
      <c r="AZ100">
        <v>0</v>
      </c>
      <c r="BA100">
        <f t="shared" si="68"/>
        <v>0</v>
      </c>
      <c r="BB100">
        <f t="shared" si="42"/>
        <v>0</v>
      </c>
      <c r="BC100">
        <f t="shared" si="43"/>
        <v>0</v>
      </c>
      <c r="BD100">
        <f t="shared" si="44"/>
        <v>0</v>
      </c>
      <c r="BE100">
        <f t="shared" si="45"/>
        <v>0</v>
      </c>
      <c r="BF100">
        <f t="shared" si="46"/>
        <v>0</v>
      </c>
      <c r="BG100">
        <f t="shared" si="47"/>
        <v>0</v>
      </c>
      <c r="BH100">
        <f t="shared" si="48"/>
        <v>0</v>
      </c>
      <c r="BI100">
        <f t="shared" si="49"/>
        <v>0</v>
      </c>
      <c r="BJ100">
        <f t="shared" si="50"/>
        <v>0</v>
      </c>
      <c r="BK100">
        <f t="shared" si="51"/>
        <v>0</v>
      </c>
      <c r="BL100">
        <f t="shared" si="52"/>
        <v>0</v>
      </c>
      <c r="BM100">
        <f t="shared" si="53"/>
        <v>0</v>
      </c>
      <c r="BN100">
        <f t="shared" si="54"/>
        <v>0</v>
      </c>
      <c r="BO100">
        <f t="shared" si="55"/>
        <v>0</v>
      </c>
      <c r="BP100">
        <f t="shared" si="56"/>
        <v>0</v>
      </c>
      <c r="BQ100">
        <f t="shared" si="57"/>
        <v>0</v>
      </c>
      <c r="BR100">
        <f t="shared" si="58"/>
        <v>0</v>
      </c>
      <c r="BS100">
        <f t="shared" si="59"/>
        <v>0</v>
      </c>
      <c r="BU100" s="27">
        <v>186</v>
      </c>
    </row>
    <row r="101" spans="2:73">
      <c r="B101" s="35" t="s">
        <v>68</v>
      </c>
      <c r="C101" s="25" t="s">
        <v>446</v>
      </c>
      <c r="D101" s="26">
        <v>5</v>
      </c>
      <c r="E101" s="130">
        <v>5.4934000000000003</v>
      </c>
      <c r="F101" s="217">
        <f t="shared" si="67"/>
        <v>240</v>
      </c>
      <c r="G101" s="177"/>
      <c r="H101" s="28">
        <f t="shared" si="73"/>
        <v>0</v>
      </c>
      <c r="I101" s="253">
        <f t="shared" si="69"/>
        <v>0</v>
      </c>
      <c r="J101" s="11"/>
      <c r="K101" s="1">
        <v>0</v>
      </c>
      <c r="L101" s="2"/>
      <c r="M101" s="11"/>
      <c r="N101" s="2">
        <v>0</v>
      </c>
      <c r="O101" s="2"/>
      <c r="P101" s="11"/>
      <c r="Q101" s="2">
        <v>0</v>
      </c>
      <c r="R101" s="2"/>
      <c r="S101" s="11"/>
      <c r="T101" s="2">
        <v>0</v>
      </c>
      <c r="U101" s="2"/>
      <c r="V101" s="11"/>
      <c r="W101" s="2">
        <v>0</v>
      </c>
      <c r="X101" s="2"/>
      <c r="Z101" s="176">
        <f t="shared" si="70"/>
        <v>0</v>
      </c>
      <c r="AA101" s="59">
        <f t="shared" si="74"/>
        <v>0</v>
      </c>
      <c r="AB101" s="11">
        <f t="shared" si="71"/>
        <v>0</v>
      </c>
      <c r="AC101" s="58">
        <f t="shared" si="72"/>
        <v>0</v>
      </c>
      <c r="AH101" s="11">
        <v>0</v>
      </c>
      <c r="AI101">
        <v>0</v>
      </c>
      <c r="AJ101">
        <v>0</v>
      </c>
      <c r="AK101">
        <v>0</v>
      </c>
      <c r="AL101">
        <v>1</v>
      </c>
      <c r="AM101">
        <v>4</v>
      </c>
      <c r="AN101">
        <v>0</v>
      </c>
      <c r="AO101">
        <v>0</v>
      </c>
      <c r="AP101">
        <v>0</v>
      </c>
      <c r="AQ101">
        <v>0</v>
      </c>
      <c r="AR101">
        <v>0</v>
      </c>
      <c r="AS101">
        <v>0</v>
      </c>
      <c r="AT101">
        <v>0</v>
      </c>
      <c r="AU101">
        <v>0</v>
      </c>
      <c r="AV101">
        <v>0</v>
      </c>
      <c r="AW101">
        <v>0</v>
      </c>
      <c r="AX101">
        <v>0</v>
      </c>
      <c r="AY101">
        <v>0</v>
      </c>
      <c r="AZ101">
        <v>0</v>
      </c>
      <c r="BA101">
        <f t="shared" si="68"/>
        <v>0</v>
      </c>
      <c r="BB101">
        <f t="shared" si="42"/>
        <v>0</v>
      </c>
      <c r="BC101">
        <f t="shared" si="43"/>
        <v>0</v>
      </c>
      <c r="BD101">
        <f t="shared" si="44"/>
        <v>0</v>
      </c>
      <c r="BE101">
        <f t="shared" si="45"/>
        <v>0</v>
      </c>
      <c r="BF101">
        <f t="shared" si="46"/>
        <v>0</v>
      </c>
      <c r="BG101">
        <f t="shared" si="47"/>
        <v>0</v>
      </c>
      <c r="BH101">
        <f t="shared" si="48"/>
        <v>0</v>
      </c>
      <c r="BI101">
        <f t="shared" si="49"/>
        <v>0</v>
      </c>
      <c r="BJ101">
        <f t="shared" si="50"/>
        <v>0</v>
      </c>
      <c r="BK101">
        <f t="shared" si="51"/>
        <v>0</v>
      </c>
      <c r="BL101">
        <f t="shared" si="52"/>
        <v>0</v>
      </c>
      <c r="BM101">
        <f t="shared" si="53"/>
        <v>0</v>
      </c>
      <c r="BN101">
        <f t="shared" si="54"/>
        <v>0</v>
      </c>
      <c r="BO101">
        <f t="shared" si="55"/>
        <v>0</v>
      </c>
      <c r="BP101">
        <f t="shared" si="56"/>
        <v>0</v>
      </c>
      <c r="BQ101">
        <f t="shared" si="57"/>
        <v>0</v>
      </c>
      <c r="BR101">
        <f t="shared" si="58"/>
        <v>0</v>
      </c>
      <c r="BS101">
        <f t="shared" si="59"/>
        <v>0</v>
      </c>
      <c r="BU101" s="27">
        <v>250</v>
      </c>
    </row>
    <row r="102" spans="2:73">
      <c r="B102" s="35" t="s">
        <v>69</v>
      </c>
      <c r="C102" s="25" t="s">
        <v>447</v>
      </c>
      <c r="D102" s="26">
        <v>5</v>
      </c>
      <c r="E102" s="130">
        <v>2.8601999999999999</v>
      </c>
      <c r="F102" s="217">
        <f t="shared" si="67"/>
        <v>206.4</v>
      </c>
      <c r="G102" s="177"/>
      <c r="H102" s="28">
        <f t="shared" si="73"/>
        <v>0</v>
      </c>
      <c r="I102" s="253">
        <f t="shared" si="69"/>
        <v>0</v>
      </c>
      <c r="J102" s="11"/>
      <c r="K102" s="1">
        <v>0</v>
      </c>
      <c r="L102" s="2"/>
      <c r="M102" s="11"/>
      <c r="N102" s="2">
        <v>0</v>
      </c>
      <c r="O102" s="2"/>
      <c r="P102" s="11"/>
      <c r="Q102" s="2">
        <v>0</v>
      </c>
      <c r="R102" s="2"/>
      <c r="S102" s="11"/>
      <c r="T102" s="2">
        <v>0</v>
      </c>
      <c r="U102" s="2"/>
      <c r="V102" s="11"/>
      <c r="W102" s="2">
        <v>0</v>
      </c>
      <c r="X102" s="2"/>
      <c r="Z102" s="176">
        <f t="shared" si="70"/>
        <v>0</v>
      </c>
      <c r="AA102" s="59">
        <f t="shared" si="74"/>
        <v>0</v>
      </c>
      <c r="AB102" s="11">
        <f t="shared" si="71"/>
        <v>0</v>
      </c>
      <c r="AC102" s="58">
        <f t="shared" si="72"/>
        <v>0</v>
      </c>
      <c r="AH102" s="11">
        <v>0</v>
      </c>
      <c r="AI102">
        <v>4</v>
      </c>
      <c r="AJ102">
        <v>1</v>
      </c>
      <c r="AK102">
        <v>0</v>
      </c>
      <c r="AL102">
        <v>0</v>
      </c>
      <c r="AM102">
        <v>0</v>
      </c>
      <c r="AN102">
        <v>0</v>
      </c>
      <c r="AO102">
        <v>0</v>
      </c>
      <c r="AP102">
        <v>0</v>
      </c>
      <c r="AQ102">
        <v>0</v>
      </c>
      <c r="AR102">
        <v>0</v>
      </c>
      <c r="AS102">
        <v>0</v>
      </c>
      <c r="AT102">
        <v>0</v>
      </c>
      <c r="AU102">
        <v>0</v>
      </c>
      <c r="AV102">
        <v>0</v>
      </c>
      <c r="AW102">
        <v>0</v>
      </c>
      <c r="AX102">
        <v>0</v>
      </c>
      <c r="AY102">
        <v>0</v>
      </c>
      <c r="AZ102">
        <v>0</v>
      </c>
      <c r="BA102">
        <f t="shared" si="68"/>
        <v>0</v>
      </c>
      <c r="BB102">
        <f t="shared" si="42"/>
        <v>0</v>
      </c>
      <c r="BC102">
        <f t="shared" si="43"/>
        <v>0</v>
      </c>
      <c r="BD102">
        <f t="shared" si="44"/>
        <v>0</v>
      </c>
      <c r="BE102">
        <f t="shared" si="45"/>
        <v>0</v>
      </c>
      <c r="BF102">
        <f t="shared" si="46"/>
        <v>0</v>
      </c>
      <c r="BG102">
        <f t="shared" si="47"/>
        <v>0</v>
      </c>
      <c r="BH102">
        <f t="shared" si="48"/>
        <v>0</v>
      </c>
      <c r="BI102">
        <f t="shared" si="49"/>
        <v>0</v>
      </c>
      <c r="BJ102">
        <f t="shared" si="50"/>
        <v>0</v>
      </c>
      <c r="BK102">
        <f t="shared" si="51"/>
        <v>0</v>
      </c>
      <c r="BL102">
        <f t="shared" si="52"/>
        <v>0</v>
      </c>
      <c r="BM102">
        <f t="shared" si="53"/>
        <v>0</v>
      </c>
      <c r="BN102">
        <f t="shared" si="54"/>
        <v>0</v>
      </c>
      <c r="BO102">
        <f t="shared" si="55"/>
        <v>0</v>
      </c>
      <c r="BP102">
        <f t="shared" si="56"/>
        <v>0</v>
      </c>
      <c r="BQ102">
        <f t="shared" si="57"/>
        <v>0</v>
      </c>
      <c r="BR102">
        <f t="shared" si="58"/>
        <v>0</v>
      </c>
      <c r="BS102">
        <f t="shared" si="59"/>
        <v>0</v>
      </c>
      <c r="BU102" s="27">
        <v>215</v>
      </c>
    </row>
    <row r="103" spans="2:73">
      <c r="B103" s="35" t="s">
        <v>70</v>
      </c>
      <c r="C103" s="25" t="s">
        <v>448</v>
      </c>
      <c r="D103" s="26">
        <v>4</v>
      </c>
      <c r="E103" s="130">
        <v>4.4492000000000003</v>
      </c>
      <c r="F103" s="217">
        <f t="shared" si="67"/>
        <v>192</v>
      </c>
      <c r="G103" s="177"/>
      <c r="H103" s="28">
        <f t="shared" si="73"/>
        <v>0</v>
      </c>
      <c r="I103" s="253">
        <f t="shared" si="69"/>
        <v>0</v>
      </c>
      <c r="J103" s="11"/>
      <c r="K103" s="1">
        <v>0</v>
      </c>
      <c r="L103" s="2"/>
      <c r="M103" s="11"/>
      <c r="N103" s="2">
        <v>0</v>
      </c>
      <c r="O103" s="2"/>
      <c r="P103" s="11"/>
      <c r="Q103" s="2">
        <v>0</v>
      </c>
      <c r="R103" s="2"/>
      <c r="T103" s="2">
        <v>0</v>
      </c>
      <c r="U103" s="2"/>
      <c r="W103" s="2">
        <v>0</v>
      </c>
      <c r="X103" s="2"/>
      <c r="Z103" s="176">
        <f t="shared" si="70"/>
        <v>0</v>
      </c>
      <c r="AA103" s="59">
        <f t="shared" si="74"/>
        <v>0</v>
      </c>
      <c r="AB103" s="11">
        <f t="shared" si="71"/>
        <v>0</v>
      </c>
      <c r="AC103" s="58">
        <f t="shared" si="72"/>
        <v>0</v>
      </c>
      <c r="AH103" s="11">
        <v>0</v>
      </c>
      <c r="AI103">
        <v>0</v>
      </c>
      <c r="AJ103">
        <v>0</v>
      </c>
      <c r="AK103">
        <v>0</v>
      </c>
      <c r="AL103">
        <v>4</v>
      </c>
      <c r="AM103">
        <v>0</v>
      </c>
      <c r="AN103">
        <v>0</v>
      </c>
      <c r="AO103">
        <v>0</v>
      </c>
      <c r="AP103">
        <v>0</v>
      </c>
      <c r="AQ103">
        <v>0</v>
      </c>
      <c r="AR103">
        <v>0</v>
      </c>
      <c r="AS103">
        <v>0</v>
      </c>
      <c r="AT103">
        <v>0</v>
      </c>
      <c r="AU103">
        <v>0</v>
      </c>
      <c r="AV103">
        <v>0</v>
      </c>
      <c r="AW103">
        <v>0</v>
      </c>
      <c r="AX103">
        <v>0</v>
      </c>
      <c r="AY103">
        <v>0</v>
      </c>
      <c r="AZ103">
        <v>0</v>
      </c>
      <c r="BA103">
        <f t="shared" si="68"/>
        <v>0</v>
      </c>
      <c r="BB103">
        <f t="shared" si="42"/>
        <v>0</v>
      </c>
      <c r="BC103">
        <f t="shared" si="43"/>
        <v>0</v>
      </c>
      <c r="BD103">
        <f t="shared" si="44"/>
        <v>0</v>
      </c>
      <c r="BE103">
        <f t="shared" si="45"/>
        <v>0</v>
      </c>
      <c r="BF103">
        <f t="shared" si="46"/>
        <v>0</v>
      </c>
      <c r="BG103">
        <f t="shared" si="47"/>
        <v>0</v>
      </c>
      <c r="BH103">
        <f t="shared" si="48"/>
        <v>0</v>
      </c>
      <c r="BI103">
        <f t="shared" si="49"/>
        <v>0</v>
      </c>
      <c r="BJ103">
        <f t="shared" si="50"/>
        <v>0</v>
      </c>
      <c r="BK103">
        <f t="shared" si="51"/>
        <v>0</v>
      </c>
      <c r="BL103">
        <f t="shared" si="52"/>
        <v>0</v>
      </c>
      <c r="BM103">
        <f t="shared" si="53"/>
        <v>0</v>
      </c>
      <c r="BN103">
        <f t="shared" si="54"/>
        <v>0</v>
      </c>
      <c r="BO103">
        <f t="shared" si="55"/>
        <v>0</v>
      </c>
      <c r="BP103">
        <f t="shared" si="56"/>
        <v>0</v>
      </c>
      <c r="BQ103">
        <f t="shared" si="57"/>
        <v>0</v>
      </c>
      <c r="BR103">
        <f t="shared" si="58"/>
        <v>0</v>
      </c>
      <c r="BS103">
        <f t="shared" si="59"/>
        <v>0</v>
      </c>
      <c r="BU103" s="27">
        <v>200</v>
      </c>
    </row>
    <row r="104" spans="2:73">
      <c r="B104" s="35" t="s">
        <v>71</v>
      </c>
      <c r="C104" s="25" t="s">
        <v>449</v>
      </c>
      <c r="D104" s="26">
        <v>4</v>
      </c>
      <c r="E104" s="130">
        <v>5.3117999999999999</v>
      </c>
      <c r="F104" s="217">
        <f t="shared" si="67"/>
        <v>222.72</v>
      </c>
      <c r="G104" s="177"/>
      <c r="H104" s="28">
        <f t="shared" si="73"/>
        <v>0</v>
      </c>
      <c r="I104" s="253">
        <f t="shared" si="69"/>
        <v>0</v>
      </c>
      <c r="J104" s="11"/>
      <c r="K104" s="1">
        <v>0</v>
      </c>
      <c r="L104" s="2"/>
      <c r="M104" s="11"/>
      <c r="N104" s="2">
        <v>0</v>
      </c>
      <c r="O104" s="2"/>
      <c r="Q104" s="2">
        <v>0</v>
      </c>
      <c r="R104" s="2"/>
      <c r="S104" s="11"/>
      <c r="T104" s="2">
        <v>0</v>
      </c>
      <c r="U104" s="2"/>
      <c r="V104" s="11"/>
      <c r="W104" s="2">
        <v>0</v>
      </c>
      <c r="X104" s="2"/>
      <c r="Z104" s="176">
        <f t="shared" si="70"/>
        <v>0</v>
      </c>
      <c r="AA104" s="59">
        <f t="shared" si="74"/>
        <v>0</v>
      </c>
      <c r="AB104" s="11">
        <f t="shared" si="71"/>
        <v>0</v>
      </c>
      <c r="AC104" s="58">
        <f t="shared" si="72"/>
        <v>0</v>
      </c>
      <c r="AH104" s="11">
        <v>0</v>
      </c>
      <c r="AI104">
        <v>0</v>
      </c>
      <c r="AJ104">
        <v>0</v>
      </c>
      <c r="AK104">
        <v>0</v>
      </c>
      <c r="AL104">
        <v>4</v>
      </c>
      <c r="AM104">
        <v>0</v>
      </c>
      <c r="AN104">
        <v>0</v>
      </c>
      <c r="AO104">
        <v>0</v>
      </c>
      <c r="AP104">
        <v>0</v>
      </c>
      <c r="AQ104">
        <v>0</v>
      </c>
      <c r="AR104">
        <v>0</v>
      </c>
      <c r="AS104">
        <v>0</v>
      </c>
      <c r="AT104">
        <v>0</v>
      </c>
      <c r="AU104">
        <v>0</v>
      </c>
      <c r="AV104">
        <v>0</v>
      </c>
      <c r="AW104">
        <v>0</v>
      </c>
      <c r="AX104">
        <v>0</v>
      </c>
      <c r="AY104">
        <v>0</v>
      </c>
      <c r="AZ104">
        <v>0</v>
      </c>
      <c r="BA104">
        <f t="shared" si="68"/>
        <v>0</v>
      </c>
      <c r="BB104">
        <f t="shared" si="42"/>
        <v>0</v>
      </c>
      <c r="BC104">
        <f t="shared" si="43"/>
        <v>0</v>
      </c>
      <c r="BD104">
        <f t="shared" si="44"/>
        <v>0</v>
      </c>
      <c r="BE104">
        <f t="shared" si="45"/>
        <v>0</v>
      </c>
      <c r="BF104">
        <f t="shared" si="46"/>
        <v>0</v>
      </c>
      <c r="BG104">
        <f t="shared" si="47"/>
        <v>0</v>
      </c>
      <c r="BH104">
        <f t="shared" si="48"/>
        <v>0</v>
      </c>
      <c r="BI104">
        <f t="shared" si="49"/>
        <v>0</v>
      </c>
      <c r="BJ104">
        <f t="shared" si="50"/>
        <v>0</v>
      </c>
      <c r="BK104">
        <f t="shared" si="51"/>
        <v>0</v>
      </c>
      <c r="BL104">
        <f t="shared" si="52"/>
        <v>0</v>
      </c>
      <c r="BM104">
        <f t="shared" si="53"/>
        <v>0</v>
      </c>
      <c r="BN104">
        <f t="shared" si="54"/>
        <v>0</v>
      </c>
      <c r="BO104">
        <f t="shared" si="55"/>
        <v>0</v>
      </c>
      <c r="BP104">
        <f t="shared" si="56"/>
        <v>0</v>
      </c>
      <c r="BQ104">
        <f t="shared" si="57"/>
        <v>0</v>
      </c>
      <c r="BR104">
        <f t="shared" si="58"/>
        <v>0</v>
      </c>
      <c r="BS104">
        <f t="shared" si="59"/>
        <v>0</v>
      </c>
      <c r="BU104" s="27">
        <v>232</v>
      </c>
    </row>
    <row r="105" spans="2:73">
      <c r="B105" s="35" t="s">
        <v>72</v>
      </c>
      <c r="C105" s="25" t="s">
        <v>450</v>
      </c>
      <c r="D105" s="26">
        <v>3</v>
      </c>
      <c r="E105" s="130">
        <v>4.8124000000000002</v>
      </c>
      <c r="F105" s="217">
        <f t="shared" si="67"/>
        <v>205.44</v>
      </c>
      <c r="G105" s="177"/>
      <c r="H105" s="28">
        <f t="shared" si="73"/>
        <v>0</v>
      </c>
      <c r="I105" s="253">
        <f t="shared" si="69"/>
        <v>0</v>
      </c>
      <c r="J105" s="11"/>
      <c r="K105" s="1">
        <v>0</v>
      </c>
      <c r="L105" s="2"/>
      <c r="N105" s="2">
        <v>0</v>
      </c>
      <c r="O105" s="2"/>
      <c r="P105" s="11"/>
      <c r="Q105" s="2">
        <v>0</v>
      </c>
      <c r="R105" s="2"/>
      <c r="S105" s="11"/>
      <c r="T105" s="2">
        <v>0</v>
      </c>
      <c r="U105" s="2"/>
      <c r="V105" s="11"/>
      <c r="W105" s="2">
        <v>0</v>
      </c>
      <c r="X105" s="2"/>
      <c r="Z105" s="176">
        <f t="shared" si="70"/>
        <v>0</v>
      </c>
      <c r="AA105" s="59">
        <f t="shared" si="74"/>
        <v>0</v>
      </c>
      <c r="AB105" s="11">
        <f t="shared" si="71"/>
        <v>0</v>
      </c>
      <c r="AC105" s="58">
        <f t="shared" si="72"/>
        <v>0</v>
      </c>
      <c r="AH105" s="11">
        <v>0</v>
      </c>
      <c r="AI105">
        <v>0</v>
      </c>
      <c r="AJ105">
        <v>0</v>
      </c>
      <c r="AK105">
        <v>0</v>
      </c>
      <c r="AL105">
        <v>0</v>
      </c>
      <c r="AM105">
        <v>0</v>
      </c>
      <c r="AN105">
        <v>2</v>
      </c>
      <c r="AO105">
        <v>1</v>
      </c>
      <c r="AP105">
        <v>0</v>
      </c>
      <c r="AQ105">
        <v>0</v>
      </c>
      <c r="AR105">
        <v>0</v>
      </c>
      <c r="AS105">
        <v>0</v>
      </c>
      <c r="AT105">
        <v>0</v>
      </c>
      <c r="AU105">
        <v>0</v>
      </c>
      <c r="AV105">
        <v>0</v>
      </c>
      <c r="AW105">
        <v>0</v>
      </c>
      <c r="AX105">
        <v>0</v>
      </c>
      <c r="AY105">
        <v>0</v>
      </c>
      <c r="AZ105">
        <v>0</v>
      </c>
      <c r="BA105">
        <f t="shared" si="68"/>
        <v>0</v>
      </c>
      <c r="BB105">
        <f t="shared" si="42"/>
        <v>0</v>
      </c>
      <c r="BC105">
        <f t="shared" si="43"/>
        <v>0</v>
      </c>
      <c r="BD105">
        <f t="shared" si="44"/>
        <v>0</v>
      </c>
      <c r="BE105">
        <f t="shared" si="45"/>
        <v>0</v>
      </c>
      <c r="BF105">
        <f t="shared" si="46"/>
        <v>0</v>
      </c>
      <c r="BG105">
        <f t="shared" si="47"/>
        <v>0</v>
      </c>
      <c r="BH105">
        <f t="shared" si="48"/>
        <v>0</v>
      </c>
      <c r="BI105">
        <f t="shared" si="49"/>
        <v>0</v>
      </c>
      <c r="BJ105">
        <f t="shared" si="50"/>
        <v>0</v>
      </c>
      <c r="BK105">
        <f t="shared" si="51"/>
        <v>0</v>
      </c>
      <c r="BL105">
        <f t="shared" si="52"/>
        <v>0</v>
      </c>
      <c r="BM105">
        <f t="shared" si="53"/>
        <v>0</v>
      </c>
      <c r="BN105">
        <f t="shared" si="54"/>
        <v>0</v>
      </c>
      <c r="BO105">
        <f t="shared" si="55"/>
        <v>0</v>
      </c>
      <c r="BP105">
        <f t="shared" si="56"/>
        <v>0</v>
      </c>
      <c r="BQ105">
        <f t="shared" si="57"/>
        <v>0</v>
      </c>
      <c r="BR105">
        <f t="shared" si="58"/>
        <v>0</v>
      </c>
      <c r="BS105">
        <f t="shared" si="59"/>
        <v>0</v>
      </c>
      <c r="BU105" s="27">
        <v>214</v>
      </c>
    </row>
    <row r="106" spans="2:73">
      <c r="B106" s="35" t="s">
        <v>73</v>
      </c>
      <c r="C106" s="25" t="s">
        <v>451</v>
      </c>
      <c r="D106" s="26">
        <v>3</v>
      </c>
      <c r="E106" s="130">
        <v>3.1779999999999999</v>
      </c>
      <c r="F106" s="217">
        <f t="shared" si="67"/>
        <v>154.56</v>
      </c>
      <c r="G106" s="177"/>
      <c r="H106" s="28">
        <f t="shared" si="73"/>
        <v>0</v>
      </c>
      <c r="I106" s="253">
        <f t="shared" si="69"/>
        <v>0</v>
      </c>
      <c r="K106" s="1">
        <v>0</v>
      </c>
      <c r="L106" s="2"/>
      <c r="M106" s="11"/>
      <c r="N106" s="2">
        <v>0</v>
      </c>
      <c r="O106" s="2"/>
      <c r="P106" s="11"/>
      <c r="Q106" s="2">
        <v>0</v>
      </c>
      <c r="R106" s="2"/>
      <c r="S106" s="11"/>
      <c r="T106" s="2">
        <v>0</v>
      </c>
      <c r="U106" s="2"/>
      <c r="V106" s="11"/>
      <c r="W106" s="2">
        <v>0</v>
      </c>
      <c r="X106" s="2"/>
      <c r="Z106" s="176">
        <f t="shared" si="70"/>
        <v>0</v>
      </c>
      <c r="AA106" s="59">
        <f t="shared" si="74"/>
        <v>0</v>
      </c>
      <c r="AB106" s="11">
        <f t="shared" si="71"/>
        <v>0</v>
      </c>
      <c r="AC106" s="58">
        <f t="shared" si="72"/>
        <v>0</v>
      </c>
      <c r="AH106" s="11">
        <v>0</v>
      </c>
      <c r="AI106">
        <v>1</v>
      </c>
      <c r="AJ106">
        <v>0</v>
      </c>
      <c r="AK106">
        <v>1</v>
      </c>
      <c r="AL106">
        <v>1</v>
      </c>
      <c r="AM106">
        <v>0</v>
      </c>
      <c r="AN106">
        <v>0</v>
      </c>
      <c r="AO106">
        <v>0</v>
      </c>
      <c r="AP106">
        <v>0</v>
      </c>
      <c r="AQ106">
        <v>0</v>
      </c>
      <c r="AR106">
        <v>0</v>
      </c>
      <c r="AS106">
        <v>0</v>
      </c>
      <c r="AT106">
        <v>0</v>
      </c>
      <c r="AU106">
        <v>0</v>
      </c>
      <c r="AV106">
        <v>0</v>
      </c>
      <c r="AW106">
        <v>0</v>
      </c>
      <c r="AX106">
        <v>0</v>
      </c>
      <c r="AY106">
        <v>0</v>
      </c>
      <c r="AZ106">
        <v>0</v>
      </c>
      <c r="BA106">
        <f t="shared" si="68"/>
        <v>0</v>
      </c>
      <c r="BB106">
        <f t="shared" ref="BB106:BB169" si="75">AI106*H106</f>
        <v>0</v>
      </c>
      <c r="BC106">
        <f t="shared" ref="BC106:BC169" si="76">AJ106*H106</f>
        <v>0</v>
      </c>
      <c r="BD106">
        <f t="shared" ref="BD106:BD169" si="77">AK106*H106</f>
        <v>0</v>
      </c>
      <c r="BE106">
        <f t="shared" ref="BE106:BE169" si="78">AL106*H106</f>
        <v>0</v>
      </c>
      <c r="BF106">
        <f t="shared" ref="BF106:BF169" si="79">AM106*H106</f>
        <v>0</v>
      </c>
      <c r="BG106">
        <f t="shared" ref="BG106:BG169" si="80">AN106*H106</f>
        <v>0</v>
      </c>
      <c r="BH106">
        <f t="shared" ref="BH106:BH169" si="81">AO106*H106</f>
        <v>0</v>
      </c>
      <c r="BI106">
        <f t="shared" ref="BI106:BI169" si="82">AP106*H106</f>
        <v>0</v>
      </c>
      <c r="BJ106">
        <f t="shared" ref="BJ106:BJ169" si="83">AQ106*H106</f>
        <v>0</v>
      </c>
      <c r="BK106">
        <f t="shared" ref="BK106:BK169" si="84">AR106*H106</f>
        <v>0</v>
      </c>
      <c r="BL106">
        <f t="shared" ref="BL106:BL169" si="85">AS106*H106</f>
        <v>0</v>
      </c>
      <c r="BM106">
        <f t="shared" ref="BM106:BM169" si="86">AT106*H106</f>
        <v>0</v>
      </c>
      <c r="BN106">
        <f t="shared" ref="BN106:BN169" si="87">AU106*H106</f>
        <v>0</v>
      </c>
      <c r="BO106">
        <f t="shared" ref="BO106:BO169" si="88">AV106*H106</f>
        <v>0</v>
      </c>
      <c r="BP106">
        <f t="shared" ref="BP106:BP169" si="89">AW106*H106</f>
        <v>0</v>
      </c>
      <c r="BQ106">
        <f t="shared" ref="BQ106:BQ169" si="90">AX106*H106</f>
        <v>0</v>
      </c>
      <c r="BR106">
        <f t="shared" ref="BR106:BR169" si="91">AY106*H106</f>
        <v>0</v>
      </c>
      <c r="BS106">
        <f t="shared" ref="BS106:BS169" si="92">AZ106*H106</f>
        <v>0</v>
      </c>
      <c r="BU106" s="27">
        <v>161</v>
      </c>
    </row>
    <row r="107" spans="2:73">
      <c r="B107" s="35" t="s">
        <v>74</v>
      </c>
      <c r="C107" s="25" t="s">
        <v>452</v>
      </c>
      <c r="D107" s="26">
        <v>3</v>
      </c>
      <c r="E107" s="130">
        <v>6.8554000000000004</v>
      </c>
      <c r="F107" s="217">
        <f t="shared" si="67"/>
        <v>250.56</v>
      </c>
      <c r="G107" s="177"/>
      <c r="H107" s="28">
        <f t="shared" si="73"/>
        <v>0</v>
      </c>
      <c r="I107" s="253">
        <f t="shared" si="69"/>
        <v>0</v>
      </c>
      <c r="J107" s="11"/>
      <c r="K107" s="1">
        <v>0</v>
      </c>
      <c r="L107" s="2"/>
      <c r="M107" s="11"/>
      <c r="N107" s="2">
        <v>0</v>
      </c>
      <c r="O107" s="2"/>
      <c r="P107" s="11"/>
      <c r="Q107" s="2">
        <v>0</v>
      </c>
      <c r="R107" s="2"/>
      <c r="T107" s="2">
        <v>0</v>
      </c>
      <c r="U107" s="2"/>
      <c r="V107" s="11"/>
      <c r="W107" s="2">
        <v>0</v>
      </c>
      <c r="X107" s="2"/>
      <c r="Z107" s="176">
        <f t="shared" si="70"/>
        <v>0</v>
      </c>
      <c r="AA107" s="59">
        <f t="shared" si="74"/>
        <v>0</v>
      </c>
      <c r="AB107" s="11">
        <f t="shared" si="71"/>
        <v>0</v>
      </c>
      <c r="AC107" s="58">
        <f t="shared" si="72"/>
        <v>0</v>
      </c>
      <c r="AH107" s="11">
        <v>0</v>
      </c>
      <c r="AI107">
        <v>0</v>
      </c>
      <c r="AJ107">
        <v>0</v>
      </c>
      <c r="AK107">
        <v>0</v>
      </c>
      <c r="AL107">
        <v>0</v>
      </c>
      <c r="AM107">
        <v>0</v>
      </c>
      <c r="AN107">
        <v>3</v>
      </c>
      <c r="AO107">
        <v>0</v>
      </c>
      <c r="AP107">
        <v>0</v>
      </c>
      <c r="AQ107">
        <v>0</v>
      </c>
      <c r="AR107">
        <v>0</v>
      </c>
      <c r="AS107">
        <v>0</v>
      </c>
      <c r="AT107">
        <v>0</v>
      </c>
      <c r="AU107">
        <v>0</v>
      </c>
      <c r="AV107">
        <v>0</v>
      </c>
      <c r="AW107">
        <v>0</v>
      </c>
      <c r="AX107">
        <v>0</v>
      </c>
      <c r="AY107">
        <v>0</v>
      </c>
      <c r="AZ107">
        <v>0</v>
      </c>
      <c r="BA107">
        <f t="shared" si="68"/>
        <v>0</v>
      </c>
      <c r="BB107">
        <f t="shared" si="75"/>
        <v>0</v>
      </c>
      <c r="BC107">
        <f t="shared" si="76"/>
        <v>0</v>
      </c>
      <c r="BD107">
        <f t="shared" si="77"/>
        <v>0</v>
      </c>
      <c r="BE107">
        <f t="shared" si="78"/>
        <v>0</v>
      </c>
      <c r="BF107">
        <f t="shared" si="79"/>
        <v>0</v>
      </c>
      <c r="BG107">
        <f t="shared" si="80"/>
        <v>0</v>
      </c>
      <c r="BH107">
        <f t="shared" si="81"/>
        <v>0</v>
      </c>
      <c r="BI107">
        <f t="shared" si="82"/>
        <v>0</v>
      </c>
      <c r="BJ107">
        <f t="shared" si="83"/>
        <v>0</v>
      </c>
      <c r="BK107">
        <f t="shared" si="84"/>
        <v>0</v>
      </c>
      <c r="BL107">
        <f t="shared" si="85"/>
        <v>0</v>
      </c>
      <c r="BM107">
        <f t="shared" si="86"/>
        <v>0</v>
      </c>
      <c r="BN107">
        <f t="shared" si="87"/>
        <v>0</v>
      </c>
      <c r="BO107">
        <f t="shared" si="88"/>
        <v>0</v>
      </c>
      <c r="BP107">
        <f t="shared" si="89"/>
        <v>0</v>
      </c>
      <c r="BQ107">
        <f t="shared" si="90"/>
        <v>0</v>
      </c>
      <c r="BR107">
        <f t="shared" si="91"/>
        <v>0</v>
      </c>
      <c r="BS107">
        <f t="shared" si="92"/>
        <v>0</v>
      </c>
      <c r="BU107" s="27">
        <v>261</v>
      </c>
    </row>
    <row r="108" spans="2:73">
      <c r="B108" s="35" t="s">
        <v>75</v>
      </c>
      <c r="C108" s="25" t="s">
        <v>453</v>
      </c>
      <c r="D108" s="26">
        <v>3</v>
      </c>
      <c r="E108" s="130">
        <v>4.6307999999999998</v>
      </c>
      <c r="F108" s="217">
        <f t="shared" si="67"/>
        <v>209.28</v>
      </c>
      <c r="G108" s="177"/>
      <c r="H108" s="28">
        <f t="shared" si="73"/>
        <v>0</v>
      </c>
      <c r="I108" s="253">
        <f t="shared" si="69"/>
        <v>0</v>
      </c>
      <c r="J108" s="11"/>
      <c r="K108" s="1">
        <v>0</v>
      </c>
      <c r="L108" s="2"/>
      <c r="M108" s="11"/>
      <c r="N108" s="2">
        <v>0</v>
      </c>
      <c r="O108" s="2"/>
      <c r="P108" s="11"/>
      <c r="Q108" s="2">
        <v>0</v>
      </c>
      <c r="R108" s="2"/>
      <c r="S108" s="11"/>
      <c r="T108" s="2">
        <v>0</v>
      </c>
      <c r="U108" s="2"/>
      <c r="W108" s="2">
        <v>0</v>
      </c>
      <c r="X108" s="2"/>
      <c r="Z108" s="176">
        <f t="shared" si="70"/>
        <v>0</v>
      </c>
      <c r="AA108" s="59">
        <f t="shared" si="74"/>
        <v>0</v>
      </c>
      <c r="AB108" s="11">
        <f t="shared" si="71"/>
        <v>0</v>
      </c>
      <c r="AC108" s="58">
        <f t="shared" si="72"/>
        <v>0</v>
      </c>
      <c r="AH108" s="11">
        <v>0</v>
      </c>
      <c r="AI108">
        <v>0</v>
      </c>
      <c r="AJ108">
        <v>0</v>
      </c>
      <c r="AK108">
        <v>1</v>
      </c>
      <c r="AL108">
        <v>2</v>
      </c>
      <c r="AM108">
        <v>0</v>
      </c>
      <c r="AN108">
        <v>0</v>
      </c>
      <c r="AO108">
        <v>0</v>
      </c>
      <c r="AP108">
        <v>0</v>
      </c>
      <c r="AQ108">
        <v>0</v>
      </c>
      <c r="AR108">
        <v>0</v>
      </c>
      <c r="AS108">
        <v>0</v>
      </c>
      <c r="AT108">
        <v>0</v>
      </c>
      <c r="AU108">
        <v>0</v>
      </c>
      <c r="AV108">
        <v>0</v>
      </c>
      <c r="AW108">
        <v>0</v>
      </c>
      <c r="AX108">
        <v>0</v>
      </c>
      <c r="AY108">
        <v>0</v>
      </c>
      <c r="AZ108">
        <v>0</v>
      </c>
      <c r="BA108">
        <f t="shared" si="68"/>
        <v>0</v>
      </c>
      <c r="BB108">
        <f t="shared" si="75"/>
        <v>0</v>
      </c>
      <c r="BC108">
        <f t="shared" si="76"/>
        <v>0</v>
      </c>
      <c r="BD108">
        <f t="shared" si="77"/>
        <v>0</v>
      </c>
      <c r="BE108">
        <f t="shared" si="78"/>
        <v>0</v>
      </c>
      <c r="BF108">
        <f t="shared" si="79"/>
        <v>0</v>
      </c>
      <c r="BG108">
        <f t="shared" si="80"/>
        <v>0</v>
      </c>
      <c r="BH108">
        <f t="shared" si="81"/>
        <v>0</v>
      </c>
      <c r="BI108">
        <f t="shared" si="82"/>
        <v>0</v>
      </c>
      <c r="BJ108">
        <f t="shared" si="83"/>
        <v>0</v>
      </c>
      <c r="BK108">
        <f t="shared" si="84"/>
        <v>0</v>
      </c>
      <c r="BL108">
        <f t="shared" si="85"/>
        <v>0</v>
      </c>
      <c r="BM108">
        <f t="shared" si="86"/>
        <v>0</v>
      </c>
      <c r="BN108">
        <f t="shared" si="87"/>
        <v>0</v>
      </c>
      <c r="BO108">
        <f t="shared" si="88"/>
        <v>0</v>
      </c>
      <c r="BP108">
        <f t="shared" si="89"/>
        <v>0</v>
      </c>
      <c r="BQ108">
        <f t="shared" si="90"/>
        <v>0</v>
      </c>
      <c r="BR108">
        <f t="shared" si="91"/>
        <v>0</v>
      </c>
      <c r="BS108">
        <f t="shared" si="92"/>
        <v>0</v>
      </c>
      <c r="BU108" s="27">
        <v>218</v>
      </c>
    </row>
    <row r="109" spans="2:73">
      <c r="B109" s="35" t="s">
        <v>76</v>
      </c>
      <c r="C109" s="25" t="s">
        <v>454</v>
      </c>
      <c r="D109" s="26">
        <v>1</v>
      </c>
      <c r="E109" s="130">
        <v>2.8601999999999999</v>
      </c>
      <c r="F109" s="217">
        <f t="shared" si="67"/>
        <v>138.24</v>
      </c>
      <c r="G109" s="177"/>
      <c r="H109" s="28">
        <f t="shared" si="73"/>
        <v>0</v>
      </c>
      <c r="I109" s="253">
        <f t="shared" si="69"/>
        <v>0</v>
      </c>
      <c r="J109" s="11"/>
      <c r="K109" s="1">
        <v>0</v>
      </c>
      <c r="L109" s="2"/>
      <c r="M109" s="11"/>
      <c r="N109" s="2">
        <v>0</v>
      </c>
      <c r="O109" s="2"/>
      <c r="Q109" s="2">
        <v>0</v>
      </c>
      <c r="R109" s="2"/>
      <c r="S109" s="11"/>
      <c r="T109" s="2">
        <v>0</v>
      </c>
      <c r="U109" s="2"/>
      <c r="V109" s="11"/>
      <c r="W109" s="2">
        <v>0</v>
      </c>
      <c r="X109" s="2"/>
      <c r="Z109" s="176">
        <f t="shared" si="70"/>
        <v>0</v>
      </c>
      <c r="AA109" s="59">
        <f t="shared" si="74"/>
        <v>0</v>
      </c>
      <c r="AB109" s="11">
        <f t="shared" si="71"/>
        <v>0</v>
      </c>
      <c r="AC109" s="58">
        <f t="shared" si="72"/>
        <v>0</v>
      </c>
      <c r="AH109" s="11">
        <v>0</v>
      </c>
      <c r="AI109">
        <v>0</v>
      </c>
      <c r="AJ109">
        <v>0</v>
      </c>
      <c r="AK109">
        <v>0</v>
      </c>
      <c r="AL109">
        <v>0</v>
      </c>
      <c r="AM109">
        <v>0</v>
      </c>
      <c r="AN109">
        <v>0</v>
      </c>
      <c r="AO109">
        <v>1</v>
      </c>
      <c r="AP109">
        <v>0</v>
      </c>
      <c r="AQ109">
        <v>0</v>
      </c>
      <c r="AR109">
        <v>0</v>
      </c>
      <c r="AS109">
        <v>0</v>
      </c>
      <c r="AT109">
        <v>0</v>
      </c>
      <c r="AU109">
        <v>0</v>
      </c>
      <c r="AV109">
        <v>0</v>
      </c>
      <c r="AW109">
        <v>0</v>
      </c>
      <c r="AX109">
        <v>0</v>
      </c>
      <c r="AY109">
        <v>0</v>
      </c>
      <c r="AZ109">
        <v>0</v>
      </c>
      <c r="BA109">
        <f t="shared" si="68"/>
        <v>0</v>
      </c>
      <c r="BB109">
        <f t="shared" si="75"/>
        <v>0</v>
      </c>
      <c r="BC109">
        <f t="shared" si="76"/>
        <v>0</v>
      </c>
      <c r="BD109">
        <f t="shared" si="77"/>
        <v>0</v>
      </c>
      <c r="BE109">
        <f t="shared" si="78"/>
        <v>0</v>
      </c>
      <c r="BF109">
        <f t="shared" si="79"/>
        <v>0</v>
      </c>
      <c r="BG109">
        <f t="shared" si="80"/>
        <v>0</v>
      </c>
      <c r="BH109">
        <f t="shared" si="81"/>
        <v>0</v>
      </c>
      <c r="BI109">
        <f t="shared" si="82"/>
        <v>0</v>
      </c>
      <c r="BJ109">
        <f t="shared" si="83"/>
        <v>0</v>
      </c>
      <c r="BK109">
        <f t="shared" si="84"/>
        <v>0</v>
      </c>
      <c r="BL109">
        <f t="shared" si="85"/>
        <v>0</v>
      </c>
      <c r="BM109">
        <f t="shared" si="86"/>
        <v>0</v>
      </c>
      <c r="BN109">
        <f t="shared" si="87"/>
        <v>0</v>
      </c>
      <c r="BO109">
        <f t="shared" si="88"/>
        <v>0</v>
      </c>
      <c r="BP109">
        <f t="shared" si="89"/>
        <v>0</v>
      </c>
      <c r="BQ109">
        <f t="shared" si="90"/>
        <v>0</v>
      </c>
      <c r="BR109">
        <f t="shared" si="91"/>
        <v>0</v>
      </c>
      <c r="BS109">
        <f t="shared" si="92"/>
        <v>0</v>
      </c>
      <c r="BU109" s="27">
        <v>144</v>
      </c>
    </row>
    <row r="110" spans="2:73">
      <c r="B110" s="35" t="s">
        <v>77</v>
      </c>
      <c r="C110" s="25" t="s">
        <v>455</v>
      </c>
      <c r="D110" s="26">
        <v>1</v>
      </c>
      <c r="E110" s="130">
        <v>2.27</v>
      </c>
      <c r="F110" s="217">
        <f t="shared" si="67"/>
        <v>132.47999999999999</v>
      </c>
      <c r="G110" s="177"/>
      <c r="H110" s="28">
        <f t="shared" si="73"/>
        <v>0</v>
      </c>
      <c r="I110" s="253">
        <f t="shared" si="69"/>
        <v>0</v>
      </c>
      <c r="J110" s="11"/>
      <c r="K110" s="1">
        <v>0</v>
      </c>
      <c r="L110" s="2"/>
      <c r="N110" s="2">
        <v>0</v>
      </c>
      <c r="O110" s="2"/>
      <c r="P110" s="11"/>
      <c r="Q110" s="2">
        <v>0</v>
      </c>
      <c r="R110" s="2"/>
      <c r="S110" s="11"/>
      <c r="T110" s="2">
        <v>0</v>
      </c>
      <c r="U110" s="2"/>
      <c r="V110" s="11"/>
      <c r="W110" s="2">
        <v>0</v>
      </c>
      <c r="X110" s="2"/>
      <c r="Z110" s="176">
        <f t="shared" si="70"/>
        <v>0</v>
      </c>
      <c r="AA110" s="59">
        <f t="shared" si="74"/>
        <v>0</v>
      </c>
      <c r="AB110" s="11">
        <f t="shared" si="71"/>
        <v>0</v>
      </c>
      <c r="AC110" s="58">
        <f t="shared" si="72"/>
        <v>0</v>
      </c>
      <c r="AH110" s="11">
        <v>0</v>
      </c>
      <c r="AI110">
        <v>0</v>
      </c>
      <c r="AJ110">
        <v>0</v>
      </c>
      <c r="AK110">
        <v>0</v>
      </c>
      <c r="AL110">
        <v>0</v>
      </c>
      <c r="AM110">
        <v>0</v>
      </c>
      <c r="AN110">
        <v>1</v>
      </c>
      <c r="AO110">
        <v>0</v>
      </c>
      <c r="AP110">
        <v>0</v>
      </c>
      <c r="AQ110">
        <v>0</v>
      </c>
      <c r="AR110">
        <v>0</v>
      </c>
      <c r="AS110">
        <v>0</v>
      </c>
      <c r="AT110">
        <v>0</v>
      </c>
      <c r="AU110">
        <v>0</v>
      </c>
      <c r="AV110">
        <v>0</v>
      </c>
      <c r="AW110">
        <v>0</v>
      </c>
      <c r="AX110">
        <v>0</v>
      </c>
      <c r="AY110">
        <v>0</v>
      </c>
      <c r="AZ110">
        <v>0</v>
      </c>
      <c r="BA110">
        <f t="shared" si="68"/>
        <v>0</v>
      </c>
      <c r="BB110">
        <f t="shared" si="75"/>
        <v>0</v>
      </c>
      <c r="BC110">
        <f t="shared" si="76"/>
        <v>0</v>
      </c>
      <c r="BD110">
        <f t="shared" si="77"/>
        <v>0</v>
      </c>
      <c r="BE110">
        <f t="shared" si="78"/>
        <v>0</v>
      </c>
      <c r="BF110">
        <f t="shared" si="79"/>
        <v>0</v>
      </c>
      <c r="BG110">
        <f t="shared" si="80"/>
        <v>0</v>
      </c>
      <c r="BH110">
        <f t="shared" si="81"/>
        <v>0</v>
      </c>
      <c r="BI110">
        <f t="shared" si="82"/>
        <v>0</v>
      </c>
      <c r="BJ110">
        <f t="shared" si="83"/>
        <v>0</v>
      </c>
      <c r="BK110">
        <f t="shared" si="84"/>
        <v>0</v>
      </c>
      <c r="BL110">
        <f t="shared" si="85"/>
        <v>0</v>
      </c>
      <c r="BM110">
        <f t="shared" si="86"/>
        <v>0</v>
      </c>
      <c r="BN110">
        <f t="shared" si="87"/>
        <v>0</v>
      </c>
      <c r="BO110">
        <f t="shared" si="88"/>
        <v>0</v>
      </c>
      <c r="BP110">
        <f t="shared" si="89"/>
        <v>0</v>
      </c>
      <c r="BQ110">
        <f t="shared" si="90"/>
        <v>0</v>
      </c>
      <c r="BR110">
        <f t="shared" si="91"/>
        <v>0</v>
      </c>
      <c r="BS110">
        <f t="shared" si="92"/>
        <v>0</v>
      </c>
      <c r="BU110" s="27">
        <v>138</v>
      </c>
    </row>
    <row r="111" spans="2:73">
      <c r="B111" s="35" t="s">
        <v>78</v>
      </c>
      <c r="C111" s="25" t="s">
        <v>456</v>
      </c>
      <c r="D111" s="26">
        <v>1</v>
      </c>
      <c r="E111" s="130">
        <v>1.7796799999999999</v>
      </c>
      <c r="F111" s="217">
        <f t="shared" si="67"/>
        <v>120.96</v>
      </c>
      <c r="G111" s="177"/>
      <c r="H111" s="28">
        <f t="shared" si="73"/>
        <v>0</v>
      </c>
      <c r="I111" s="253">
        <f t="shared" si="69"/>
        <v>0</v>
      </c>
      <c r="J111" s="11"/>
      <c r="K111" s="1">
        <v>0</v>
      </c>
      <c r="L111" s="2"/>
      <c r="M111" s="11"/>
      <c r="N111" s="2">
        <v>0</v>
      </c>
      <c r="O111" s="2"/>
      <c r="P111" s="11"/>
      <c r="Q111" s="2">
        <v>0</v>
      </c>
      <c r="R111" s="2"/>
      <c r="S111" s="11"/>
      <c r="T111" s="2">
        <v>0</v>
      </c>
      <c r="U111" s="2"/>
      <c r="V111" s="11"/>
      <c r="W111" s="2">
        <v>0</v>
      </c>
      <c r="X111" s="2"/>
      <c r="Z111" s="176">
        <f t="shared" si="70"/>
        <v>0</v>
      </c>
      <c r="AA111" s="59">
        <f t="shared" si="74"/>
        <v>0</v>
      </c>
      <c r="AB111" s="11">
        <f t="shared" si="71"/>
        <v>0</v>
      </c>
      <c r="AC111" s="58">
        <f t="shared" si="72"/>
        <v>0</v>
      </c>
      <c r="AH111" s="11">
        <v>0</v>
      </c>
      <c r="AI111">
        <v>0</v>
      </c>
      <c r="AJ111">
        <v>0</v>
      </c>
      <c r="AK111">
        <v>1</v>
      </c>
      <c r="AL111">
        <v>0</v>
      </c>
      <c r="AM111">
        <v>0</v>
      </c>
      <c r="AN111">
        <v>0</v>
      </c>
      <c r="AO111">
        <v>0</v>
      </c>
      <c r="AP111">
        <v>0</v>
      </c>
      <c r="AQ111">
        <v>0</v>
      </c>
      <c r="AR111">
        <v>0</v>
      </c>
      <c r="AS111">
        <v>0</v>
      </c>
      <c r="AT111">
        <v>0</v>
      </c>
      <c r="AU111">
        <v>0</v>
      </c>
      <c r="AV111">
        <v>0</v>
      </c>
      <c r="AW111">
        <v>0</v>
      </c>
      <c r="AX111">
        <v>0</v>
      </c>
      <c r="AY111">
        <v>0</v>
      </c>
      <c r="AZ111">
        <v>0</v>
      </c>
      <c r="BA111">
        <f t="shared" si="68"/>
        <v>0</v>
      </c>
      <c r="BB111">
        <f t="shared" si="75"/>
        <v>0</v>
      </c>
      <c r="BC111">
        <f t="shared" si="76"/>
        <v>0</v>
      </c>
      <c r="BD111">
        <f t="shared" si="77"/>
        <v>0</v>
      </c>
      <c r="BE111">
        <f t="shared" si="78"/>
        <v>0</v>
      </c>
      <c r="BF111">
        <f t="shared" si="79"/>
        <v>0</v>
      </c>
      <c r="BG111">
        <f t="shared" si="80"/>
        <v>0</v>
      </c>
      <c r="BH111">
        <f t="shared" si="81"/>
        <v>0</v>
      </c>
      <c r="BI111">
        <f t="shared" si="82"/>
        <v>0</v>
      </c>
      <c r="BJ111">
        <f t="shared" si="83"/>
        <v>0</v>
      </c>
      <c r="BK111">
        <f t="shared" si="84"/>
        <v>0</v>
      </c>
      <c r="BL111">
        <f t="shared" si="85"/>
        <v>0</v>
      </c>
      <c r="BM111">
        <f t="shared" si="86"/>
        <v>0</v>
      </c>
      <c r="BN111">
        <f t="shared" si="87"/>
        <v>0</v>
      </c>
      <c r="BO111">
        <f t="shared" si="88"/>
        <v>0</v>
      </c>
      <c r="BP111">
        <f t="shared" si="89"/>
        <v>0</v>
      </c>
      <c r="BQ111">
        <f t="shared" si="90"/>
        <v>0</v>
      </c>
      <c r="BR111">
        <f t="shared" si="91"/>
        <v>0</v>
      </c>
      <c r="BS111">
        <f t="shared" si="92"/>
        <v>0</v>
      </c>
      <c r="BU111" s="27">
        <v>126</v>
      </c>
    </row>
    <row r="112" spans="2:73">
      <c r="B112" s="35" t="s">
        <v>79</v>
      </c>
      <c r="C112" s="25" t="s">
        <v>457</v>
      </c>
      <c r="D112" s="26">
        <v>2</v>
      </c>
      <c r="E112" s="130">
        <v>7.1732000000000005</v>
      </c>
      <c r="F112" s="217">
        <f t="shared" si="67"/>
        <v>246.72</v>
      </c>
      <c r="G112" s="177"/>
      <c r="H112" s="28">
        <f t="shared" si="73"/>
        <v>0</v>
      </c>
      <c r="I112" s="253">
        <f t="shared" si="69"/>
        <v>0</v>
      </c>
      <c r="J112" s="11"/>
      <c r="K112" s="1">
        <v>0</v>
      </c>
      <c r="L112" s="2"/>
      <c r="M112" s="11"/>
      <c r="N112" s="2">
        <v>0</v>
      </c>
      <c r="O112" s="2"/>
      <c r="P112" s="11"/>
      <c r="Q112" s="2">
        <v>0</v>
      </c>
      <c r="R112" s="2"/>
      <c r="T112" s="2">
        <v>0</v>
      </c>
      <c r="U112" s="2"/>
      <c r="V112" s="11"/>
      <c r="W112" s="2">
        <v>0</v>
      </c>
      <c r="X112" s="2"/>
      <c r="Z112" s="176">
        <f t="shared" si="70"/>
        <v>0</v>
      </c>
      <c r="AA112" s="59">
        <f t="shared" si="74"/>
        <v>0</v>
      </c>
      <c r="AB112" s="11">
        <f t="shared" si="71"/>
        <v>0</v>
      </c>
      <c r="AC112" s="58">
        <f t="shared" si="72"/>
        <v>0</v>
      </c>
      <c r="AH112" s="11">
        <v>0</v>
      </c>
      <c r="AI112">
        <v>0</v>
      </c>
      <c r="AJ112">
        <v>0</v>
      </c>
      <c r="AK112">
        <v>0</v>
      </c>
      <c r="AL112">
        <v>0</v>
      </c>
      <c r="AM112">
        <v>0</v>
      </c>
      <c r="AN112">
        <v>0</v>
      </c>
      <c r="AO112">
        <v>0</v>
      </c>
      <c r="AP112">
        <v>1</v>
      </c>
      <c r="AQ112">
        <v>1</v>
      </c>
      <c r="AR112">
        <v>0</v>
      </c>
      <c r="AS112">
        <v>0</v>
      </c>
      <c r="AT112">
        <v>0</v>
      </c>
      <c r="AU112">
        <v>0</v>
      </c>
      <c r="AV112">
        <v>0</v>
      </c>
      <c r="AW112">
        <v>0</v>
      </c>
      <c r="AX112">
        <v>0</v>
      </c>
      <c r="AY112">
        <v>0</v>
      </c>
      <c r="AZ112">
        <v>0</v>
      </c>
      <c r="BA112">
        <f t="shared" si="68"/>
        <v>0</v>
      </c>
      <c r="BB112">
        <f t="shared" si="75"/>
        <v>0</v>
      </c>
      <c r="BC112">
        <f t="shared" si="76"/>
        <v>0</v>
      </c>
      <c r="BD112">
        <f t="shared" si="77"/>
        <v>0</v>
      </c>
      <c r="BE112">
        <f t="shared" si="78"/>
        <v>0</v>
      </c>
      <c r="BF112">
        <f t="shared" si="79"/>
        <v>0</v>
      </c>
      <c r="BG112">
        <f t="shared" si="80"/>
        <v>0</v>
      </c>
      <c r="BH112">
        <f t="shared" si="81"/>
        <v>0</v>
      </c>
      <c r="BI112">
        <f t="shared" si="82"/>
        <v>0</v>
      </c>
      <c r="BJ112">
        <f t="shared" si="83"/>
        <v>0</v>
      </c>
      <c r="BK112">
        <f t="shared" si="84"/>
        <v>0</v>
      </c>
      <c r="BL112">
        <f t="shared" si="85"/>
        <v>0</v>
      </c>
      <c r="BM112">
        <f t="shared" si="86"/>
        <v>0</v>
      </c>
      <c r="BN112">
        <f t="shared" si="87"/>
        <v>0</v>
      </c>
      <c r="BO112">
        <f t="shared" si="88"/>
        <v>0</v>
      </c>
      <c r="BP112">
        <f t="shared" si="89"/>
        <v>0</v>
      </c>
      <c r="BQ112">
        <f t="shared" si="90"/>
        <v>0</v>
      </c>
      <c r="BR112">
        <f t="shared" si="91"/>
        <v>0</v>
      </c>
      <c r="BS112">
        <f t="shared" si="92"/>
        <v>0</v>
      </c>
      <c r="BU112" s="27">
        <v>257</v>
      </c>
    </row>
    <row r="113" spans="2:73">
      <c r="B113" s="35" t="s">
        <v>80</v>
      </c>
      <c r="C113" s="25" t="s">
        <v>458</v>
      </c>
      <c r="D113" s="26">
        <v>2</v>
      </c>
      <c r="E113" s="130">
        <v>4.6307999999999998</v>
      </c>
      <c r="F113" s="217">
        <f t="shared" si="67"/>
        <v>190.07999999999998</v>
      </c>
      <c r="G113" s="177"/>
      <c r="H113" s="28">
        <f t="shared" si="73"/>
        <v>0</v>
      </c>
      <c r="I113" s="253">
        <f t="shared" si="69"/>
        <v>0</v>
      </c>
      <c r="K113" s="1">
        <v>0</v>
      </c>
      <c r="L113" s="2"/>
      <c r="M113" s="11"/>
      <c r="N113" s="2">
        <v>0</v>
      </c>
      <c r="O113" s="2"/>
      <c r="P113" s="11"/>
      <c r="Q113" s="2">
        <v>0</v>
      </c>
      <c r="R113" s="2"/>
      <c r="S113" s="11"/>
      <c r="T113" s="2">
        <v>0</v>
      </c>
      <c r="U113" s="2"/>
      <c r="W113" s="2">
        <v>0</v>
      </c>
      <c r="X113" s="2"/>
      <c r="Z113" s="176">
        <f t="shared" si="70"/>
        <v>0</v>
      </c>
      <c r="AA113" s="59">
        <f t="shared" si="74"/>
        <v>0</v>
      </c>
      <c r="AB113" s="11">
        <f t="shared" si="71"/>
        <v>0</v>
      </c>
      <c r="AC113" s="58">
        <f t="shared" si="72"/>
        <v>0</v>
      </c>
      <c r="AH113" s="11">
        <v>0</v>
      </c>
      <c r="AI113">
        <v>0</v>
      </c>
      <c r="AJ113">
        <v>0</v>
      </c>
      <c r="AK113">
        <v>0</v>
      </c>
      <c r="AL113">
        <v>2</v>
      </c>
      <c r="AM113">
        <v>0</v>
      </c>
      <c r="AN113">
        <v>0</v>
      </c>
      <c r="AO113">
        <v>0</v>
      </c>
      <c r="AP113">
        <v>0</v>
      </c>
      <c r="AQ113">
        <v>0</v>
      </c>
      <c r="AR113">
        <v>0</v>
      </c>
      <c r="AS113">
        <v>0</v>
      </c>
      <c r="AT113">
        <v>0</v>
      </c>
      <c r="AU113">
        <v>0</v>
      </c>
      <c r="AV113">
        <v>0</v>
      </c>
      <c r="AW113">
        <v>0</v>
      </c>
      <c r="AX113">
        <v>0</v>
      </c>
      <c r="AY113">
        <v>0</v>
      </c>
      <c r="AZ113">
        <v>0</v>
      </c>
      <c r="BA113">
        <f t="shared" si="68"/>
        <v>0</v>
      </c>
      <c r="BB113">
        <f t="shared" si="75"/>
        <v>0</v>
      </c>
      <c r="BC113">
        <f t="shared" si="76"/>
        <v>0</v>
      </c>
      <c r="BD113">
        <f t="shared" si="77"/>
        <v>0</v>
      </c>
      <c r="BE113">
        <f t="shared" si="78"/>
        <v>0</v>
      </c>
      <c r="BF113">
        <f t="shared" si="79"/>
        <v>0</v>
      </c>
      <c r="BG113">
        <f t="shared" si="80"/>
        <v>0</v>
      </c>
      <c r="BH113">
        <f t="shared" si="81"/>
        <v>0</v>
      </c>
      <c r="BI113">
        <f t="shared" si="82"/>
        <v>0</v>
      </c>
      <c r="BJ113">
        <f t="shared" si="83"/>
        <v>0</v>
      </c>
      <c r="BK113">
        <f t="shared" si="84"/>
        <v>0</v>
      </c>
      <c r="BL113">
        <f t="shared" si="85"/>
        <v>0</v>
      </c>
      <c r="BM113">
        <f t="shared" si="86"/>
        <v>0</v>
      </c>
      <c r="BN113">
        <f t="shared" si="87"/>
        <v>0</v>
      </c>
      <c r="BO113">
        <f t="shared" si="88"/>
        <v>0</v>
      </c>
      <c r="BP113">
        <f t="shared" si="89"/>
        <v>0</v>
      </c>
      <c r="BQ113">
        <f t="shared" si="90"/>
        <v>0</v>
      </c>
      <c r="BR113">
        <f t="shared" si="91"/>
        <v>0</v>
      </c>
      <c r="BS113">
        <f t="shared" si="92"/>
        <v>0</v>
      </c>
      <c r="BU113" s="27">
        <v>198</v>
      </c>
    </row>
    <row r="114" spans="2:73">
      <c r="B114" s="35" t="s">
        <v>81</v>
      </c>
      <c r="C114" s="25" t="s">
        <v>459</v>
      </c>
      <c r="D114" s="26">
        <v>1</v>
      </c>
      <c r="E114" s="130">
        <v>5.7203999999999997</v>
      </c>
      <c r="F114" s="217">
        <f t="shared" si="67"/>
        <v>225.6</v>
      </c>
      <c r="G114" s="177"/>
      <c r="H114" s="28">
        <f t="shared" si="73"/>
        <v>0</v>
      </c>
      <c r="I114" s="253">
        <f t="shared" si="69"/>
        <v>0</v>
      </c>
      <c r="J114" s="11"/>
      <c r="K114" s="1">
        <v>0</v>
      </c>
      <c r="L114" s="2"/>
      <c r="M114" s="11"/>
      <c r="N114" s="2">
        <v>0</v>
      </c>
      <c r="O114" s="2"/>
      <c r="P114" s="11"/>
      <c r="Q114" s="2">
        <v>0</v>
      </c>
      <c r="R114" s="2"/>
      <c r="S114" s="11"/>
      <c r="T114" s="2">
        <v>0</v>
      </c>
      <c r="U114" s="2"/>
      <c r="V114" s="11"/>
      <c r="W114" s="2">
        <v>0</v>
      </c>
      <c r="X114" s="2"/>
      <c r="Z114" s="176">
        <f t="shared" si="70"/>
        <v>0</v>
      </c>
      <c r="AA114" s="59">
        <f t="shared" si="74"/>
        <v>0</v>
      </c>
      <c r="AB114" s="11">
        <f t="shared" si="71"/>
        <v>0</v>
      </c>
      <c r="AC114" s="58">
        <f t="shared" si="72"/>
        <v>0</v>
      </c>
      <c r="AH114" s="11">
        <v>0</v>
      </c>
      <c r="AI114">
        <v>0</v>
      </c>
      <c r="AJ114">
        <v>0</v>
      </c>
      <c r="AK114">
        <v>0</v>
      </c>
      <c r="AL114">
        <v>0</v>
      </c>
      <c r="AM114">
        <v>0</v>
      </c>
      <c r="AN114">
        <v>0</v>
      </c>
      <c r="AO114">
        <v>0</v>
      </c>
      <c r="AP114">
        <v>0</v>
      </c>
      <c r="AQ114">
        <v>2</v>
      </c>
      <c r="AR114">
        <v>0</v>
      </c>
      <c r="AS114">
        <v>0</v>
      </c>
      <c r="AT114">
        <v>0</v>
      </c>
      <c r="AU114">
        <v>0</v>
      </c>
      <c r="AV114">
        <v>0</v>
      </c>
      <c r="AW114">
        <v>0</v>
      </c>
      <c r="AX114">
        <v>0</v>
      </c>
      <c r="AY114">
        <v>0</v>
      </c>
      <c r="AZ114">
        <v>0</v>
      </c>
      <c r="BA114">
        <f t="shared" si="68"/>
        <v>0</v>
      </c>
      <c r="BB114">
        <f t="shared" si="75"/>
        <v>0</v>
      </c>
      <c r="BC114">
        <f t="shared" si="76"/>
        <v>0</v>
      </c>
      <c r="BD114">
        <f t="shared" si="77"/>
        <v>0</v>
      </c>
      <c r="BE114">
        <f t="shared" si="78"/>
        <v>0</v>
      </c>
      <c r="BF114">
        <f t="shared" si="79"/>
        <v>0</v>
      </c>
      <c r="BG114">
        <f t="shared" si="80"/>
        <v>0</v>
      </c>
      <c r="BH114">
        <f t="shared" si="81"/>
        <v>0</v>
      </c>
      <c r="BI114">
        <f t="shared" si="82"/>
        <v>0</v>
      </c>
      <c r="BJ114">
        <f t="shared" si="83"/>
        <v>0</v>
      </c>
      <c r="BK114">
        <f t="shared" si="84"/>
        <v>0</v>
      </c>
      <c r="BL114">
        <f t="shared" si="85"/>
        <v>0</v>
      </c>
      <c r="BM114">
        <f t="shared" si="86"/>
        <v>0</v>
      </c>
      <c r="BN114">
        <f t="shared" si="87"/>
        <v>0</v>
      </c>
      <c r="BO114">
        <f t="shared" si="88"/>
        <v>0</v>
      </c>
      <c r="BP114">
        <f t="shared" si="89"/>
        <v>0</v>
      </c>
      <c r="BQ114">
        <f t="shared" si="90"/>
        <v>0</v>
      </c>
      <c r="BR114">
        <f t="shared" si="91"/>
        <v>0</v>
      </c>
      <c r="BS114">
        <f t="shared" si="92"/>
        <v>0</v>
      </c>
      <c r="BU114" s="27">
        <v>235</v>
      </c>
    </row>
    <row r="115" spans="2:73">
      <c r="B115" s="35" t="s">
        <v>82</v>
      </c>
      <c r="C115" s="25" t="s">
        <v>460</v>
      </c>
      <c r="D115" s="26">
        <v>1</v>
      </c>
      <c r="E115" s="130">
        <v>4.4037999999999995</v>
      </c>
      <c r="F115" s="217">
        <f t="shared" si="67"/>
        <v>177.6</v>
      </c>
      <c r="G115" s="177"/>
      <c r="H115" s="28">
        <f t="shared" si="73"/>
        <v>0</v>
      </c>
      <c r="I115" s="253">
        <f t="shared" si="69"/>
        <v>0</v>
      </c>
      <c r="J115" s="11"/>
      <c r="K115" s="1">
        <v>0</v>
      </c>
      <c r="L115" s="2"/>
      <c r="N115" s="2">
        <v>0</v>
      </c>
      <c r="O115" s="2"/>
      <c r="P115" s="11"/>
      <c r="Q115" s="2">
        <v>0</v>
      </c>
      <c r="R115" s="2"/>
      <c r="S115" s="11"/>
      <c r="T115" s="2">
        <v>0</v>
      </c>
      <c r="U115" s="2"/>
      <c r="V115" s="11"/>
      <c r="W115" s="2">
        <v>0</v>
      </c>
      <c r="X115" s="2"/>
      <c r="Z115" s="176">
        <f t="shared" si="70"/>
        <v>0</v>
      </c>
      <c r="AA115" s="59">
        <f t="shared" si="74"/>
        <v>0</v>
      </c>
      <c r="AB115" s="11">
        <f t="shared" si="71"/>
        <v>0</v>
      </c>
      <c r="AC115" s="58">
        <f t="shared" si="72"/>
        <v>0</v>
      </c>
      <c r="AH115" s="11">
        <v>0</v>
      </c>
      <c r="AI115">
        <v>0</v>
      </c>
      <c r="AJ115">
        <v>0</v>
      </c>
      <c r="AK115">
        <v>0</v>
      </c>
      <c r="AL115">
        <v>0</v>
      </c>
      <c r="AM115">
        <v>0</v>
      </c>
      <c r="AN115">
        <v>0</v>
      </c>
      <c r="AO115">
        <v>0</v>
      </c>
      <c r="AP115">
        <v>0</v>
      </c>
      <c r="AQ115">
        <v>0</v>
      </c>
      <c r="AR115">
        <v>1</v>
      </c>
      <c r="AS115">
        <v>0</v>
      </c>
      <c r="AT115">
        <v>0</v>
      </c>
      <c r="AU115">
        <v>0</v>
      </c>
      <c r="AV115">
        <v>0</v>
      </c>
      <c r="AW115">
        <v>0</v>
      </c>
      <c r="AX115">
        <v>0</v>
      </c>
      <c r="AY115">
        <v>0</v>
      </c>
      <c r="AZ115">
        <v>0</v>
      </c>
      <c r="BA115">
        <f t="shared" si="68"/>
        <v>0</v>
      </c>
      <c r="BB115">
        <f t="shared" si="75"/>
        <v>0</v>
      </c>
      <c r="BC115">
        <f t="shared" si="76"/>
        <v>0</v>
      </c>
      <c r="BD115">
        <f t="shared" si="77"/>
        <v>0</v>
      </c>
      <c r="BE115">
        <f t="shared" si="78"/>
        <v>0</v>
      </c>
      <c r="BF115">
        <f t="shared" si="79"/>
        <v>0</v>
      </c>
      <c r="BG115">
        <f t="shared" si="80"/>
        <v>0</v>
      </c>
      <c r="BH115">
        <f t="shared" si="81"/>
        <v>0</v>
      </c>
      <c r="BI115">
        <f t="shared" si="82"/>
        <v>0</v>
      </c>
      <c r="BJ115">
        <f t="shared" si="83"/>
        <v>0</v>
      </c>
      <c r="BK115">
        <f t="shared" si="84"/>
        <v>0</v>
      </c>
      <c r="BL115">
        <f t="shared" si="85"/>
        <v>0</v>
      </c>
      <c r="BM115">
        <f t="shared" si="86"/>
        <v>0</v>
      </c>
      <c r="BN115">
        <f t="shared" si="87"/>
        <v>0</v>
      </c>
      <c r="BO115">
        <f t="shared" si="88"/>
        <v>0</v>
      </c>
      <c r="BP115">
        <f t="shared" si="89"/>
        <v>0</v>
      </c>
      <c r="BQ115">
        <f t="shared" si="90"/>
        <v>0</v>
      </c>
      <c r="BR115">
        <f t="shared" si="91"/>
        <v>0</v>
      </c>
      <c r="BS115">
        <f t="shared" si="92"/>
        <v>0</v>
      </c>
      <c r="BU115" s="27">
        <v>185</v>
      </c>
    </row>
    <row r="116" spans="2:73">
      <c r="B116" s="35" t="s">
        <v>83</v>
      </c>
      <c r="C116" s="25" t="s">
        <v>461</v>
      </c>
      <c r="D116" s="26">
        <v>1</v>
      </c>
      <c r="E116" s="130">
        <v>4.8578000000000001</v>
      </c>
      <c r="F116" s="217">
        <f t="shared" si="67"/>
        <v>203.51999999999998</v>
      </c>
      <c r="G116" s="177"/>
      <c r="H116" s="28">
        <f t="shared" si="73"/>
        <v>0</v>
      </c>
      <c r="I116" s="253">
        <f t="shared" si="69"/>
        <v>0</v>
      </c>
      <c r="J116" s="11"/>
      <c r="K116" s="1">
        <v>0</v>
      </c>
      <c r="L116" s="2"/>
      <c r="M116" s="11"/>
      <c r="N116" s="2">
        <v>0</v>
      </c>
      <c r="O116" s="2"/>
      <c r="P116" s="11"/>
      <c r="Q116" s="2">
        <v>0</v>
      </c>
      <c r="R116" s="2"/>
      <c r="T116" s="2">
        <v>0</v>
      </c>
      <c r="U116" s="2"/>
      <c r="V116" s="11"/>
      <c r="W116" s="2">
        <v>0</v>
      </c>
      <c r="X116" s="2"/>
      <c r="Z116" s="176">
        <f t="shared" si="70"/>
        <v>0</v>
      </c>
      <c r="AA116" s="59">
        <f t="shared" si="74"/>
        <v>0</v>
      </c>
      <c r="AB116" s="11">
        <f t="shared" si="71"/>
        <v>0</v>
      </c>
      <c r="AC116" s="58">
        <f t="shared" si="72"/>
        <v>0</v>
      </c>
      <c r="AH116" s="11">
        <v>0</v>
      </c>
      <c r="AI116">
        <v>0</v>
      </c>
      <c r="AJ116">
        <v>0</v>
      </c>
      <c r="AK116">
        <v>0</v>
      </c>
      <c r="AL116">
        <v>0</v>
      </c>
      <c r="AM116">
        <v>0</v>
      </c>
      <c r="AN116">
        <v>0</v>
      </c>
      <c r="AO116">
        <v>0</v>
      </c>
      <c r="AP116">
        <v>0</v>
      </c>
      <c r="AQ116">
        <v>0</v>
      </c>
      <c r="AR116">
        <v>0</v>
      </c>
      <c r="AS116">
        <v>1</v>
      </c>
      <c r="AT116">
        <v>0</v>
      </c>
      <c r="AU116">
        <v>0</v>
      </c>
      <c r="AV116">
        <v>0</v>
      </c>
      <c r="AW116">
        <v>0</v>
      </c>
      <c r="AX116">
        <v>0</v>
      </c>
      <c r="AY116">
        <v>0</v>
      </c>
      <c r="AZ116">
        <v>0</v>
      </c>
      <c r="BA116">
        <f t="shared" si="68"/>
        <v>0</v>
      </c>
      <c r="BB116">
        <f t="shared" si="75"/>
        <v>0</v>
      </c>
      <c r="BC116">
        <f t="shared" si="76"/>
        <v>0</v>
      </c>
      <c r="BD116">
        <f t="shared" si="77"/>
        <v>0</v>
      </c>
      <c r="BE116">
        <f t="shared" si="78"/>
        <v>0</v>
      </c>
      <c r="BF116">
        <f t="shared" si="79"/>
        <v>0</v>
      </c>
      <c r="BG116">
        <f t="shared" si="80"/>
        <v>0</v>
      </c>
      <c r="BH116">
        <f t="shared" si="81"/>
        <v>0</v>
      </c>
      <c r="BI116">
        <f t="shared" si="82"/>
        <v>0</v>
      </c>
      <c r="BJ116">
        <f t="shared" si="83"/>
        <v>0</v>
      </c>
      <c r="BK116">
        <f t="shared" si="84"/>
        <v>0</v>
      </c>
      <c r="BL116">
        <f t="shared" si="85"/>
        <v>0</v>
      </c>
      <c r="BM116">
        <f t="shared" si="86"/>
        <v>0</v>
      </c>
      <c r="BN116">
        <f t="shared" si="87"/>
        <v>0</v>
      </c>
      <c r="BO116">
        <f t="shared" si="88"/>
        <v>0</v>
      </c>
      <c r="BP116">
        <f t="shared" si="89"/>
        <v>0</v>
      </c>
      <c r="BQ116">
        <f t="shared" si="90"/>
        <v>0</v>
      </c>
      <c r="BR116">
        <f t="shared" si="91"/>
        <v>0</v>
      </c>
      <c r="BS116">
        <f t="shared" si="92"/>
        <v>0</v>
      </c>
      <c r="BU116" s="27">
        <v>212</v>
      </c>
    </row>
    <row r="117" spans="2:73">
      <c r="B117" s="35" t="s">
        <v>84</v>
      </c>
      <c r="C117" s="25" t="s">
        <v>462</v>
      </c>
      <c r="D117" s="26">
        <v>1</v>
      </c>
      <c r="E117" s="130">
        <v>2.7240000000000002</v>
      </c>
      <c r="F117" s="217">
        <f t="shared" si="67"/>
        <v>133.44</v>
      </c>
      <c r="G117" s="177"/>
      <c r="H117" s="28">
        <f t="shared" si="73"/>
        <v>0</v>
      </c>
      <c r="I117" s="253">
        <f t="shared" si="69"/>
        <v>0</v>
      </c>
      <c r="J117" s="11"/>
      <c r="K117" s="1">
        <v>0</v>
      </c>
      <c r="L117" s="2"/>
      <c r="M117" s="11"/>
      <c r="N117" s="2">
        <v>0</v>
      </c>
      <c r="O117" s="2"/>
      <c r="P117" s="11"/>
      <c r="Q117" s="2">
        <v>0</v>
      </c>
      <c r="R117" s="2"/>
      <c r="S117" s="11"/>
      <c r="T117" s="2">
        <v>0</v>
      </c>
      <c r="U117" s="2"/>
      <c r="V117" s="11"/>
      <c r="W117" s="2">
        <v>0</v>
      </c>
      <c r="X117" s="2"/>
      <c r="Z117" s="176">
        <f t="shared" si="70"/>
        <v>0</v>
      </c>
      <c r="AA117" s="59">
        <f t="shared" si="74"/>
        <v>0</v>
      </c>
      <c r="AB117" s="11">
        <f t="shared" si="71"/>
        <v>0</v>
      </c>
      <c r="AC117" s="58">
        <f t="shared" si="72"/>
        <v>0</v>
      </c>
      <c r="AH117" s="11">
        <v>0</v>
      </c>
      <c r="AI117">
        <v>0</v>
      </c>
      <c r="AJ117">
        <v>0</v>
      </c>
      <c r="AK117">
        <v>0</v>
      </c>
      <c r="AL117">
        <v>1</v>
      </c>
      <c r="AM117">
        <v>0</v>
      </c>
      <c r="AN117">
        <v>0</v>
      </c>
      <c r="AO117">
        <v>0</v>
      </c>
      <c r="AP117">
        <v>0</v>
      </c>
      <c r="AQ117">
        <v>0</v>
      </c>
      <c r="AR117">
        <v>0</v>
      </c>
      <c r="AS117">
        <v>0</v>
      </c>
      <c r="AT117">
        <v>0</v>
      </c>
      <c r="AU117">
        <v>0</v>
      </c>
      <c r="AV117">
        <v>0</v>
      </c>
      <c r="AW117">
        <v>0</v>
      </c>
      <c r="AX117">
        <v>0</v>
      </c>
      <c r="AY117">
        <v>0</v>
      </c>
      <c r="AZ117">
        <v>0</v>
      </c>
      <c r="BA117">
        <f t="shared" si="68"/>
        <v>0</v>
      </c>
      <c r="BB117">
        <f t="shared" si="75"/>
        <v>0</v>
      </c>
      <c r="BC117">
        <f t="shared" si="76"/>
        <v>0</v>
      </c>
      <c r="BD117">
        <f t="shared" si="77"/>
        <v>0</v>
      </c>
      <c r="BE117">
        <f t="shared" si="78"/>
        <v>0</v>
      </c>
      <c r="BF117">
        <f t="shared" si="79"/>
        <v>0</v>
      </c>
      <c r="BG117">
        <f t="shared" si="80"/>
        <v>0</v>
      </c>
      <c r="BH117">
        <f t="shared" si="81"/>
        <v>0</v>
      </c>
      <c r="BI117">
        <f t="shared" si="82"/>
        <v>0</v>
      </c>
      <c r="BJ117">
        <f t="shared" si="83"/>
        <v>0</v>
      </c>
      <c r="BK117">
        <f t="shared" si="84"/>
        <v>0</v>
      </c>
      <c r="BL117">
        <f t="shared" si="85"/>
        <v>0</v>
      </c>
      <c r="BM117">
        <f t="shared" si="86"/>
        <v>0</v>
      </c>
      <c r="BN117">
        <f t="shared" si="87"/>
        <v>0</v>
      </c>
      <c r="BO117">
        <f t="shared" si="88"/>
        <v>0</v>
      </c>
      <c r="BP117">
        <f t="shared" si="89"/>
        <v>0</v>
      </c>
      <c r="BQ117">
        <f t="shared" si="90"/>
        <v>0</v>
      </c>
      <c r="BR117">
        <f t="shared" si="91"/>
        <v>0</v>
      </c>
      <c r="BS117">
        <f t="shared" si="92"/>
        <v>0</v>
      </c>
      <c r="BU117" s="27">
        <v>139</v>
      </c>
    </row>
    <row r="118" spans="2:73">
      <c r="B118" s="35" t="s">
        <v>85</v>
      </c>
      <c r="C118" s="25" t="s">
        <v>463</v>
      </c>
      <c r="D118" s="26">
        <v>1</v>
      </c>
      <c r="E118" s="130">
        <v>6.7192000000000007</v>
      </c>
      <c r="F118" s="217">
        <f t="shared" si="67"/>
        <v>250.56</v>
      </c>
      <c r="G118" s="177"/>
      <c r="H118" s="28">
        <f t="shared" si="73"/>
        <v>0</v>
      </c>
      <c r="I118" s="253">
        <f t="shared" si="69"/>
        <v>0</v>
      </c>
      <c r="J118" s="11"/>
      <c r="K118" s="1">
        <v>0</v>
      </c>
      <c r="L118" s="2"/>
      <c r="M118" s="11"/>
      <c r="N118" s="2">
        <v>0</v>
      </c>
      <c r="O118" s="2"/>
      <c r="Q118" s="2">
        <v>0</v>
      </c>
      <c r="R118" s="2"/>
      <c r="S118" s="11"/>
      <c r="T118" s="2">
        <v>0</v>
      </c>
      <c r="U118" s="2"/>
      <c r="W118" s="2">
        <v>0</v>
      </c>
      <c r="X118" s="2"/>
      <c r="Z118" s="176">
        <f t="shared" si="70"/>
        <v>0</v>
      </c>
      <c r="AA118" s="59">
        <f t="shared" si="74"/>
        <v>0</v>
      </c>
      <c r="AB118" s="11">
        <f t="shared" si="71"/>
        <v>0</v>
      </c>
      <c r="AC118" s="58">
        <f t="shared" si="72"/>
        <v>0</v>
      </c>
      <c r="AH118" s="11">
        <v>0</v>
      </c>
      <c r="AI118">
        <v>0</v>
      </c>
      <c r="AJ118">
        <v>0</v>
      </c>
      <c r="AK118">
        <v>0</v>
      </c>
      <c r="AL118">
        <v>0</v>
      </c>
      <c r="AM118">
        <v>0</v>
      </c>
      <c r="AN118">
        <v>0</v>
      </c>
      <c r="AO118">
        <v>0</v>
      </c>
      <c r="AP118">
        <v>0</v>
      </c>
      <c r="AQ118">
        <v>0</v>
      </c>
      <c r="AR118">
        <v>0</v>
      </c>
      <c r="AS118">
        <v>0</v>
      </c>
      <c r="AT118">
        <v>1</v>
      </c>
      <c r="AU118">
        <v>0</v>
      </c>
      <c r="AV118">
        <v>0</v>
      </c>
      <c r="AW118">
        <v>0</v>
      </c>
      <c r="AX118">
        <v>0</v>
      </c>
      <c r="AY118">
        <v>0</v>
      </c>
      <c r="AZ118">
        <v>0</v>
      </c>
      <c r="BA118">
        <f t="shared" si="68"/>
        <v>0</v>
      </c>
      <c r="BB118">
        <f t="shared" si="75"/>
        <v>0</v>
      </c>
      <c r="BC118">
        <f t="shared" si="76"/>
        <v>0</v>
      </c>
      <c r="BD118">
        <f t="shared" si="77"/>
        <v>0</v>
      </c>
      <c r="BE118">
        <f t="shared" si="78"/>
        <v>0</v>
      </c>
      <c r="BF118">
        <f t="shared" si="79"/>
        <v>0</v>
      </c>
      <c r="BG118">
        <f t="shared" si="80"/>
        <v>0</v>
      </c>
      <c r="BH118">
        <f t="shared" si="81"/>
        <v>0</v>
      </c>
      <c r="BI118">
        <f t="shared" si="82"/>
        <v>0</v>
      </c>
      <c r="BJ118">
        <f t="shared" si="83"/>
        <v>0</v>
      </c>
      <c r="BK118">
        <f t="shared" si="84"/>
        <v>0</v>
      </c>
      <c r="BL118">
        <f t="shared" si="85"/>
        <v>0</v>
      </c>
      <c r="BM118">
        <f t="shared" si="86"/>
        <v>0</v>
      </c>
      <c r="BN118">
        <f t="shared" si="87"/>
        <v>0</v>
      </c>
      <c r="BO118">
        <f t="shared" si="88"/>
        <v>0</v>
      </c>
      <c r="BP118">
        <f t="shared" si="89"/>
        <v>0</v>
      </c>
      <c r="BQ118">
        <f t="shared" si="90"/>
        <v>0</v>
      </c>
      <c r="BR118">
        <f t="shared" si="91"/>
        <v>0</v>
      </c>
      <c r="BS118">
        <f t="shared" si="92"/>
        <v>0</v>
      </c>
      <c r="BU118" s="27">
        <v>261</v>
      </c>
    </row>
    <row r="119" spans="2:73">
      <c r="B119" s="35" t="s">
        <v>86</v>
      </c>
      <c r="C119" s="25" t="s">
        <v>464</v>
      </c>
      <c r="D119" s="26">
        <v>1</v>
      </c>
      <c r="E119" s="130">
        <v>4.8578000000000001</v>
      </c>
      <c r="F119" s="217">
        <f t="shared" si="67"/>
        <v>203.51999999999998</v>
      </c>
      <c r="G119" s="177"/>
      <c r="H119" s="28">
        <f t="shared" si="73"/>
        <v>0</v>
      </c>
      <c r="I119" s="253">
        <f t="shared" si="69"/>
        <v>0</v>
      </c>
      <c r="J119" s="11"/>
      <c r="K119" s="1">
        <v>0</v>
      </c>
      <c r="L119" s="2"/>
      <c r="M119" s="11"/>
      <c r="N119" s="2">
        <v>0</v>
      </c>
      <c r="O119" s="2"/>
      <c r="P119" s="11"/>
      <c r="Q119" s="2">
        <v>0</v>
      </c>
      <c r="R119" s="2"/>
      <c r="S119" s="11"/>
      <c r="T119" s="2">
        <v>0</v>
      </c>
      <c r="U119" s="2"/>
      <c r="V119" s="11"/>
      <c r="W119" s="2">
        <v>0</v>
      </c>
      <c r="X119" s="2"/>
      <c r="Z119" s="176">
        <f t="shared" si="70"/>
        <v>0</v>
      </c>
      <c r="AA119" s="59">
        <f t="shared" si="74"/>
        <v>0</v>
      </c>
      <c r="AB119" s="11">
        <f t="shared" si="71"/>
        <v>0</v>
      </c>
      <c r="AC119" s="58">
        <f t="shared" si="72"/>
        <v>0</v>
      </c>
      <c r="AH119" s="11">
        <v>0</v>
      </c>
      <c r="AI119">
        <v>0</v>
      </c>
      <c r="AJ119">
        <v>0</v>
      </c>
      <c r="AK119">
        <v>0</v>
      </c>
      <c r="AL119">
        <v>0</v>
      </c>
      <c r="AM119">
        <v>0</v>
      </c>
      <c r="AN119">
        <v>0</v>
      </c>
      <c r="AO119">
        <v>0</v>
      </c>
      <c r="AP119">
        <v>1</v>
      </c>
      <c r="AQ119">
        <v>0</v>
      </c>
      <c r="AR119">
        <v>0</v>
      </c>
      <c r="AS119">
        <v>0</v>
      </c>
      <c r="AT119">
        <v>0</v>
      </c>
      <c r="AU119">
        <v>0</v>
      </c>
      <c r="AV119">
        <v>0</v>
      </c>
      <c r="AW119">
        <v>0</v>
      </c>
      <c r="AX119">
        <v>0</v>
      </c>
      <c r="AY119">
        <v>0</v>
      </c>
      <c r="AZ119">
        <v>0</v>
      </c>
      <c r="BA119">
        <f t="shared" si="68"/>
        <v>0</v>
      </c>
      <c r="BB119">
        <f t="shared" si="75"/>
        <v>0</v>
      </c>
      <c r="BC119">
        <f t="shared" si="76"/>
        <v>0</v>
      </c>
      <c r="BD119">
        <f t="shared" si="77"/>
        <v>0</v>
      </c>
      <c r="BE119">
        <f t="shared" si="78"/>
        <v>0</v>
      </c>
      <c r="BF119">
        <f t="shared" si="79"/>
        <v>0</v>
      </c>
      <c r="BG119">
        <f t="shared" si="80"/>
        <v>0</v>
      </c>
      <c r="BH119">
        <f t="shared" si="81"/>
        <v>0</v>
      </c>
      <c r="BI119">
        <f t="shared" si="82"/>
        <v>0</v>
      </c>
      <c r="BJ119">
        <f t="shared" si="83"/>
        <v>0</v>
      </c>
      <c r="BK119">
        <f t="shared" si="84"/>
        <v>0</v>
      </c>
      <c r="BL119">
        <f t="shared" si="85"/>
        <v>0</v>
      </c>
      <c r="BM119">
        <f t="shared" si="86"/>
        <v>0</v>
      </c>
      <c r="BN119">
        <f t="shared" si="87"/>
        <v>0</v>
      </c>
      <c r="BO119">
        <f t="shared" si="88"/>
        <v>0</v>
      </c>
      <c r="BP119">
        <f t="shared" si="89"/>
        <v>0</v>
      </c>
      <c r="BQ119">
        <f t="shared" si="90"/>
        <v>0</v>
      </c>
      <c r="BR119">
        <f t="shared" si="91"/>
        <v>0</v>
      </c>
      <c r="BS119">
        <f t="shared" si="92"/>
        <v>0</v>
      </c>
      <c r="BU119" s="27">
        <v>212</v>
      </c>
    </row>
    <row r="120" spans="2:73" ht="43" customHeight="1">
      <c r="B120" s="22" t="s">
        <v>628</v>
      </c>
      <c r="C120" s="6" t="s">
        <v>634</v>
      </c>
      <c r="D120" s="6" t="s">
        <v>2</v>
      </c>
      <c r="E120" s="98" t="s">
        <v>1203</v>
      </c>
      <c r="F120" s="218" t="s">
        <v>1202</v>
      </c>
      <c r="G120" s="177"/>
      <c r="H120" s="6" t="s">
        <v>633</v>
      </c>
      <c r="I120" s="6" t="s">
        <v>632</v>
      </c>
      <c r="J120" s="11"/>
      <c r="K120" s="6" t="s">
        <v>630</v>
      </c>
      <c r="L120" s="6" t="s">
        <v>631</v>
      </c>
      <c r="N120" s="6" t="s">
        <v>630</v>
      </c>
      <c r="O120" s="6" t="s">
        <v>631</v>
      </c>
      <c r="Q120" s="6" t="s">
        <v>630</v>
      </c>
      <c r="R120" s="6" t="s">
        <v>631</v>
      </c>
      <c r="T120" s="6" t="s">
        <v>630</v>
      </c>
      <c r="U120" s="6" t="s">
        <v>631</v>
      </c>
      <c r="W120" s="23" t="s">
        <v>630</v>
      </c>
      <c r="X120" s="23" t="s">
        <v>631</v>
      </c>
      <c r="Z120" s="176"/>
      <c r="BU120" s="90" t="s">
        <v>1136</v>
      </c>
    </row>
    <row r="121" spans="2:73">
      <c r="C121" s="25" t="s">
        <v>504</v>
      </c>
      <c r="D121" s="26">
        <v>144</v>
      </c>
      <c r="E121" s="130">
        <f>SUM(E122:E139)</f>
        <v>93.433199999999999</v>
      </c>
      <c r="F121" s="217">
        <f t="shared" si="67"/>
        <v>3767.04</v>
      </c>
      <c r="G121" s="177"/>
      <c r="H121" s="28">
        <f>K121+N121+Q121+T121+W121</f>
        <v>0</v>
      </c>
      <c r="I121" s="253">
        <f t="shared" ref="I121:I139" si="93">H121*F121</f>
        <v>0</v>
      </c>
      <c r="J121" s="11"/>
      <c r="K121" s="1">
        <v>0</v>
      </c>
      <c r="L121" s="2"/>
      <c r="M121" s="11"/>
      <c r="N121" s="2">
        <v>0</v>
      </c>
      <c r="O121" s="2"/>
      <c r="P121" s="11"/>
      <c r="Q121" s="2">
        <v>0</v>
      </c>
      <c r="R121" s="2"/>
      <c r="S121" s="11"/>
      <c r="T121" s="2">
        <v>0</v>
      </c>
      <c r="U121" s="2"/>
      <c r="V121" s="11"/>
      <c r="W121" s="2">
        <v>0</v>
      </c>
      <c r="X121" s="2"/>
      <c r="Z121" s="176">
        <f t="shared" ref="Z121:Z139" si="94">H121*F121</f>
        <v>0</v>
      </c>
      <c r="AA121" s="59">
        <f>18*H121</f>
        <v>0</v>
      </c>
      <c r="AB121" s="11">
        <f t="shared" ref="AB121:AB139" si="95">H121*D121</f>
        <v>0</v>
      </c>
      <c r="AC121" s="58">
        <f t="shared" ref="AC121:AC139" si="96">H121*E121</f>
        <v>0</v>
      </c>
      <c r="BU121" s="33">
        <v>3924</v>
      </c>
    </row>
    <row r="122" spans="2:73">
      <c r="B122" s="34" t="s">
        <v>87</v>
      </c>
      <c r="C122" s="25" t="s">
        <v>420</v>
      </c>
      <c r="D122" s="26">
        <v>30</v>
      </c>
      <c r="E122" s="130">
        <v>1.589</v>
      </c>
      <c r="F122" s="217">
        <f t="shared" si="67"/>
        <v>143.04</v>
      </c>
      <c r="G122" s="177"/>
      <c r="H122" s="28">
        <f t="shared" ref="H122:H185" si="97">K122+N122+Q122+T122+W122</f>
        <v>0</v>
      </c>
      <c r="I122" s="253">
        <f t="shared" si="93"/>
        <v>0</v>
      </c>
      <c r="J122" s="11"/>
      <c r="K122" s="1">
        <v>0</v>
      </c>
      <c r="L122" s="2"/>
      <c r="M122" s="11"/>
      <c r="N122" s="2">
        <v>0</v>
      </c>
      <c r="O122" s="2"/>
      <c r="Q122" s="2">
        <v>0</v>
      </c>
      <c r="R122" s="2"/>
      <c r="S122" s="11"/>
      <c r="T122" s="2">
        <v>0</v>
      </c>
      <c r="U122" s="2"/>
      <c r="W122" s="2">
        <v>0</v>
      </c>
      <c r="X122" s="2"/>
      <c r="Z122" s="176">
        <f t="shared" si="94"/>
        <v>0</v>
      </c>
      <c r="AA122" s="59">
        <f>H122</f>
        <v>0</v>
      </c>
      <c r="AB122" s="11">
        <f t="shared" si="95"/>
        <v>0</v>
      </c>
      <c r="AC122" s="58">
        <f t="shared" si="96"/>
        <v>0</v>
      </c>
      <c r="AH122" s="11">
        <v>30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f t="shared" si="68"/>
        <v>0</v>
      </c>
      <c r="BB122">
        <f t="shared" si="75"/>
        <v>0</v>
      </c>
      <c r="BC122">
        <f t="shared" si="76"/>
        <v>0</v>
      </c>
      <c r="BD122">
        <f t="shared" si="77"/>
        <v>0</v>
      </c>
      <c r="BE122">
        <f t="shared" si="78"/>
        <v>0</v>
      </c>
      <c r="BF122">
        <f t="shared" si="79"/>
        <v>0</v>
      </c>
      <c r="BG122">
        <f t="shared" si="80"/>
        <v>0</v>
      </c>
      <c r="BH122">
        <f t="shared" si="81"/>
        <v>0</v>
      </c>
      <c r="BI122">
        <f t="shared" si="82"/>
        <v>0</v>
      </c>
      <c r="BJ122">
        <f t="shared" si="83"/>
        <v>0</v>
      </c>
      <c r="BK122">
        <f t="shared" si="84"/>
        <v>0</v>
      </c>
      <c r="BL122">
        <f t="shared" si="85"/>
        <v>0</v>
      </c>
      <c r="BM122">
        <f t="shared" si="86"/>
        <v>0</v>
      </c>
      <c r="BN122">
        <f t="shared" si="87"/>
        <v>0</v>
      </c>
      <c r="BO122">
        <f t="shared" si="88"/>
        <v>0</v>
      </c>
      <c r="BP122">
        <f t="shared" si="89"/>
        <v>0</v>
      </c>
      <c r="BQ122">
        <f t="shared" si="90"/>
        <v>0</v>
      </c>
      <c r="BR122">
        <f t="shared" si="91"/>
        <v>0</v>
      </c>
      <c r="BS122">
        <f t="shared" si="92"/>
        <v>0</v>
      </c>
      <c r="BU122" s="27">
        <v>149</v>
      </c>
    </row>
    <row r="123" spans="2:73">
      <c r="B123" s="35" t="s">
        <v>88</v>
      </c>
      <c r="C123" s="25" t="s">
        <v>421</v>
      </c>
      <c r="D123" s="26">
        <v>40</v>
      </c>
      <c r="E123" s="130">
        <v>3.0418000000000003</v>
      </c>
      <c r="F123" s="217">
        <f t="shared" si="67"/>
        <v>212.16</v>
      </c>
      <c r="G123" s="177"/>
      <c r="H123" s="28">
        <f t="shared" si="97"/>
        <v>0</v>
      </c>
      <c r="I123" s="253">
        <f t="shared" si="93"/>
        <v>0</v>
      </c>
      <c r="J123" s="11"/>
      <c r="K123" s="1">
        <v>0</v>
      </c>
      <c r="L123" s="2"/>
      <c r="M123" s="11"/>
      <c r="N123" s="2">
        <v>0</v>
      </c>
      <c r="O123" s="2"/>
      <c r="P123" s="11"/>
      <c r="Q123" s="2">
        <v>0</v>
      </c>
      <c r="R123" s="2"/>
      <c r="S123" s="11"/>
      <c r="T123" s="2">
        <v>0</v>
      </c>
      <c r="U123" s="2"/>
      <c r="V123" s="11"/>
      <c r="W123" s="2">
        <v>0</v>
      </c>
      <c r="X123" s="2"/>
      <c r="Z123" s="176">
        <f t="shared" si="94"/>
        <v>0</v>
      </c>
      <c r="AA123" s="59">
        <f t="shared" ref="AA123:AA139" si="98">H123</f>
        <v>0</v>
      </c>
      <c r="AB123" s="11">
        <f t="shared" si="95"/>
        <v>0</v>
      </c>
      <c r="AC123" s="58">
        <f t="shared" si="96"/>
        <v>0</v>
      </c>
      <c r="AH123" s="11">
        <v>0</v>
      </c>
      <c r="AI123">
        <v>0</v>
      </c>
      <c r="AJ123">
        <v>0</v>
      </c>
      <c r="AK123">
        <v>0</v>
      </c>
      <c r="AL123">
        <v>0</v>
      </c>
      <c r="AM123">
        <v>0</v>
      </c>
      <c r="AN123">
        <v>0</v>
      </c>
      <c r="AO123">
        <v>0</v>
      </c>
      <c r="AP123">
        <v>0</v>
      </c>
      <c r="AQ123">
        <v>0</v>
      </c>
      <c r="AR123">
        <v>0</v>
      </c>
      <c r="AS123">
        <v>0</v>
      </c>
      <c r="AT123">
        <v>0</v>
      </c>
      <c r="AU123">
        <v>0</v>
      </c>
      <c r="AV123">
        <v>0</v>
      </c>
      <c r="AW123">
        <v>0</v>
      </c>
      <c r="AX123">
        <v>0</v>
      </c>
      <c r="AY123">
        <v>120</v>
      </c>
      <c r="AZ123">
        <v>0</v>
      </c>
      <c r="BA123">
        <f t="shared" si="68"/>
        <v>0</v>
      </c>
      <c r="BB123">
        <f t="shared" si="75"/>
        <v>0</v>
      </c>
      <c r="BC123">
        <f t="shared" si="76"/>
        <v>0</v>
      </c>
      <c r="BD123">
        <f t="shared" si="77"/>
        <v>0</v>
      </c>
      <c r="BE123">
        <f t="shared" si="78"/>
        <v>0</v>
      </c>
      <c r="BF123">
        <f t="shared" si="79"/>
        <v>0</v>
      </c>
      <c r="BG123">
        <f t="shared" si="80"/>
        <v>0</v>
      </c>
      <c r="BH123">
        <f t="shared" si="81"/>
        <v>0</v>
      </c>
      <c r="BI123">
        <f t="shared" si="82"/>
        <v>0</v>
      </c>
      <c r="BJ123">
        <f t="shared" si="83"/>
        <v>0</v>
      </c>
      <c r="BK123">
        <f t="shared" si="84"/>
        <v>0</v>
      </c>
      <c r="BL123">
        <f t="shared" si="85"/>
        <v>0</v>
      </c>
      <c r="BM123">
        <f t="shared" si="86"/>
        <v>0</v>
      </c>
      <c r="BN123">
        <f t="shared" si="87"/>
        <v>0</v>
      </c>
      <c r="BO123">
        <f t="shared" si="88"/>
        <v>0</v>
      </c>
      <c r="BP123">
        <f t="shared" si="89"/>
        <v>0</v>
      </c>
      <c r="BQ123">
        <f t="shared" si="90"/>
        <v>0</v>
      </c>
      <c r="BR123">
        <f t="shared" si="91"/>
        <v>0</v>
      </c>
      <c r="BS123">
        <f t="shared" si="92"/>
        <v>0</v>
      </c>
      <c r="BU123" s="27">
        <v>221</v>
      </c>
    </row>
    <row r="124" spans="2:73">
      <c r="B124" s="35" t="s">
        <v>89</v>
      </c>
      <c r="C124" s="25" t="s">
        <v>422</v>
      </c>
      <c r="D124" s="26">
        <v>10</v>
      </c>
      <c r="E124" s="130">
        <v>2.5423999999999998</v>
      </c>
      <c r="F124" s="217">
        <f t="shared" si="67"/>
        <v>133.44</v>
      </c>
      <c r="G124" s="177"/>
      <c r="H124" s="28">
        <f t="shared" si="97"/>
        <v>0</v>
      </c>
      <c r="I124" s="253">
        <f t="shared" si="93"/>
        <v>0</v>
      </c>
      <c r="J124" s="11"/>
      <c r="K124" s="1">
        <v>0</v>
      </c>
      <c r="L124" s="2"/>
      <c r="N124" s="2">
        <v>0</v>
      </c>
      <c r="O124" s="2"/>
      <c r="P124" s="11"/>
      <c r="Q124" s="2">
        <v>0</v>
      </c>
      <c r="R124" s="2"/>
      <c r="T124" s="2">
        <v>0</v>
      </c>
      <c r="U124" s="2"/>
      <c r="V124" s="11"/>
      <c r="W124" s="2">
        <v>0</v>
      </c>
      <c r="X124" s="2"/>
      <c r="Z124" s="176">
        <f t="shared" si="94"/>
        <v>0</v>
      </c>
      <c r="AA124" s="59">
        <f t="shared" si="98"/>
        <v>0</v>
      </c>
      <c r="AB124" s="11">
        <f t="shared" si="95"/>
        <v>0</v>
      </c>
      <c r="AC124" s="58">
        <f t="shared" si="96"/>
        <v>0</v>
      </c>
      <c r="AH124" s="11">
        <v>6</v>
      </c>
      <c r="AI124">
        <v>4</v>
      </c>
      <c r="AJ124">
        <v>0</v>
      </c>
      <c r="AK124">
        <v>0</v>
      </c>
      <c r="AL124">
        <v>0</v>
      </c>
      <c r="AM124">
        <v>0</v>
      </c>
      <c r="AN124">
        <v>0</v>
      </c>
      <c r="AO124">
        <v>0</v>
      </c>
      <c r="AP124">
        <v>0</v>
      </c>
      <c r="AQ124">
        <v>0</v>
      </c>
      <c r="AR124">
        <v>0</v>
      </c>
      <c r="AS124">
        <v>0</v>
      </c>
      <c r="AT124">
        <v>0</v>
      </c>
      <c r="AU124">
        <v>0</v>
      </c>
      <c r="AV124">
        <v>0</v>
      </c>
      <c r="AW124">
        <v>0</v>
      </c>
      <c r="AX124">
        <v>0</v>
      </c>
      <c r="AY124">
        <v>0</v>
      </c>
      <c r="AZ124">
        <v>0</v>
      </c>
      <c r="BA124">
        <f t="shared" si="68"/>
        <v>0</v>
      </c>
      <c r="BB124">
        <f t="shared" si="75"/>
        <v>0</v>
      </c>
      <c r="BC124">
        <f t="shared" si="76"/>
        <v>0</v>
      </c>
      <c r="BD124">
        <f t="shared" si="77"/>
        <v>0</v>
      </c>
      <c r="BE124">
        <f t="shared" si="78"/>
        <v>0</v>
      </c>
      <c r="BF124">
        <f t="shared" si="79"/>
        <v>0</v>
      </c>
      <c r="BG124">
        <f t="shared" si="80"/>
        <v>0</v>
      </c>
      <c r="BH124">
        <f t="shared" si="81"/>
        <v>0</v>
      </c>
      <c r="BI124">
        <f t="shared" si="82"/>
        <v>0</v>
      </c>
      <c r="BJ124">
        <f t="shared" si="83"/>
        <v>0</v>
      </c>
      <c r="BK124">
        <f t="shared" si="84"/>
        <v>0</v>
      </c>
      <c r="BL124">
        <f t="shared" si="85"/>
        <v>0</v>
      </c>
      <c r="BM124">
        <f t="shared" si="86"/>
        <v>0</v>
      </c>
      <c r="BN124">
        <f t="shared" si="87"/>
        <v>0</v>
      </c>
      <c r="BO124">
        <f t="shared" si="88"/>
        <v>0</v>
      </c>
      <c r="BP124">
        <f t="shared" si="89"/>
        <v>0</v>
      </c>
      <c r="BQ124">
        <f t="shared" si="90"/>
        <v>0</v>
      </c>
      <c r="BR124">
        <f t="shared" si="91"/>
        <v>0</v>
      </c>
      <c r="BS124">
        <f t="shared" si="92"/>
        <v>0</v>
      </c>
      <c r="BU124" s="27">
        <v>139</v>
      </c>
    </row>
    <row r="125" spans="2:73">
      <c r="B125" s="34" t="s">
        <v>90</v>
      </c>
      <c r="C125" s="25" t="s">
        <v>423</v>
      </c>
      <c r="D125" s="26">
        <v>10</v>
      </c>
      <c r="E125" s="130">
        <v>3.5866000000000002</v>
      </c>
      <c r="F125" s="217">
        <f t="shared" si="67"/>
        <v>172.79999999999998</v>
      </c>
      <c r="G125" s="177"/>
      <c r="H125" s="28">
        <f t="shared" si="97"/>
        <v>0</v>
      </c>
      <c r="I125" s="253">
        <f t="shared" si="93"/>
        <v>0</v>
      </c>
      <c r="J125" s="11"/>
      <c r="K125" s="1">
        <v>0</v>
      </c>
      <c r="L125" s="2"/>
      <c r="M125" s="11"/>
      <c r="N125" s="2">
        <v>0</v>
      </c>
      <c r="O125" s="2"/>
      <c r="P125" s="11"/>
      <c r="Q125" s="2">
        <v>0</v>
      </c>
      <c r="R125" s="2"/>
      <c r="S125" s="11"/>
      <c r="T125" s="2">
        <v>0</v>
      </c>
      <c r="U125" s="2"/>
      <c r="V125" s="11"/>
      <c r="W125" s="2">
        <v>0</v>
      </c>
      <c r="X125" s="2"/>
      <c r="Z125" s="176">
        <f t="shared" si="94"/>
        <v>0</v>
      </c>
      <c r="AA125" s="59">
        <f t="shared" si="98"/>
        <v>0</v>
      </c>
      <c r="AB125" s="11">
        <f t="shared" si="95"/>
        <v>0</v>
      </c>
      <c r="AC125" s="58">
        <f t="shared" si="96"/>
        <v>0</v>
      </c>
      <c r="AH125" s="11">
        <v>8</v>
      </c>
      <c r="AI125">
        <v>2</v>
      </c>
      <c r="AJ125">
        <v>0</v>
      </c>
      <c r="AK125">
        <v>0</v>
      </c>
      <c r="AL125">
        <v>0</v>
      </c>
      <c r="AM125">
        <v>0</v>
      </c>
      <c r="AN125">
        <v>0</v>
      </c>
      <c r="AO125">
        <v>0</v>
      </c>
      <c r="AP125">
        <v>0</v>
      </c>
      <c r="AQ125">
        <v>0</v>
      </c>
      <c r="AR125">
        <v>0</v>
      </c>
      <c r="AS125">
        <v>0</v>
      </c>
      <c r="AT125">
        <v>0</v>
      </c>
      <c r="AU125">
        <v>0</v>
      </c>
      <c r="AV125">
        <v>0</v>
      </c>
      <c r="AW125">
        <v>0</v>
      </c>
      <c r="AX125">
        <v>0</v>
      </c>
      <c r="AY125">
        <v>0</v>
      </c>
      <c r="AZ125">
        <v>0</v>
      </c>
      <c r="BA125">
        <f t="shared" si="68"/>
        <v>0</v>
      </c>
      <c r="BB125">
        <f t="shared" si="75"/>
        <v>0</v>
      </c>
      <c r="BC125">
        <f t="shared" si="76"/>
        <v>0</v>
      </c>
      <c r="BD125">
        <f t="shared" si="77"/>
        <v>0</v>
      </c>
      <c r="BE125">
        <f t="shared" si="78"/>
        <v>0</v>
      </c>
      <c r="BF125">
        <f t="shared" si="79"/>
        <v>0</v>
      </c>
      <c r="BG125">
        <f t="shared" si="80"/>
        <v>0</v>
      </c>
      <c r="BH125">
        <f t="shared" si="81"/>
        <v>0</v>
      </c>
      <c r="BI125">
        <f t="shared" si="82"/>
        <v>0</v>
      </c>
      <c r="BJ125">
        <f t="shared" si="83"/>
        <v>0</v>
      </c>
      <c r="BK125">
        <f t="shared" si="84"/>
        <v>0</v>
      </c>
      <c r="BL125">
        <f t="shared" si="85"/>
        <v>0</v>
      </c>
      <c r="BM125">
        <f t="shared" si="86"/>
        <v>0</v>
      </c>
      <c r="BN125">
        <f t="shared" si="87"/>
        <v>0</v>
      </c>
      <c r="BO125">
        <f t="shared" si="88"/>
        <v>0</v>
      </c>
      <c r="BP125">
        <f t="shared" si="89"/>
        <v>0</v>
      </c>
      <c r="BQ125">
        <f t="shared" si="90"/>
        <v>0</v>
      </c>
      <c r="BR125">
        <f t="shared" si="91"/>
        <v>0</v>
      </c>
      <c r="BS125">
        <f t="shared" si="92"/>
        <v>0</v>
      </c>
      <c r="BU125" s="27">
        <v>180</v>
      </c>
    </row>
    <row r="126" spans="2:73">
      <c r="B126" s="35" t="s">
        <v>91</v>
      </c>
      <c r="C126" s="25" t="s">
        <v>424</v>
      </c>
      <c r="D126" s="26">
        <v>8</v>
      </c>
      <c r="E126" s="130">
        <v>4.5853999999999999</v>
      </c>
      <c r="F126" s="217">
        <f t="shared" si="67"/>
        <v>203.51999999999998</v>
      </c>
      <c r="G126" s="177"/>
      <c r="H126" s="28">
        <f t="shared" si="97"/>
        <v>0</v>
      </c>
      <c r="I126" s="253">
        <f t="shared" si="93"/>
        <v>0</v>
      </c>
      <c r="K126" s="1">
        <v>0</v>
      </c>
      <c r="L126" s="2"/>
      <c r="M126" s="11"/>
      <c r="N126" s="2">
        <v>0</v>
      </c>
      <c r="O126" s="2"/>
      <c r="P126" s="11"/>
      <c r="Q126" s="2">
        <v>0</v>
      </c>
      <c r="R126" s="2"/>
      <c r="S126" s="11"/>
      <c r="T126" s="2">
        <v>0</v>
      </c>
      <c r="U126" s="2"/>
      <c r="V126" s="11"/>
      <c r="W126" s="2">
        <v>0</v>
      </c>
      <c r="X126" s="2"/>
      <c r="Z126" s="176">
        <f t="shared" si="94"/>
        <v>0</v>
      </c>
      <c r="AA126" s="59">
        <f t="shared" si="98"/>
        <v>0</v>
      </c>
      <c r="AB126" s="11">
        <f t="shared" si="95"/>
        <v>0</v>
      </c>
      <c r="AC126" s="58">
        <f t="shared" si="96"/>
        <v>0</v>
      </c>
      <c r="AH126" s="11">
        <v>0</v>
      </c>
      <c r="AI126">
        <v>4</v>
      </c>
      <c r="AJ126">
        <v>4</v>
      </c>
      <c r="AK126">
        <v>0</v>
      </c>
      <c r="AL126">
        <v>0</v>
      </c>
      <c r="AM126">
        <v>0</v>
      </c>
      <c r="AN126">
        <v>0</v>
      </c>
      <c r="AO126">
        <v>0</v>
      </c>
      <c r="AP126">
        <v>0</v>
      </c>
      <c r="AQ126">
        <v>0</v>
      </c>
      <c r="AR126">
        <v>0</v>
      </c>
      <c r="AS126">
        <v>0</v>
      </c>
      <c r="AT126">
        <v>0</v>
      </c>
      <c r="AU126">
        <v>0</v>
      </c>
      <c r="AV126">
        <v>0</v>
      </c>
      <c r="AW126">
        <v>0</v>
      </c>
      <c r="AX126">
        <v>0</v>
      </c>
      <c r="AY126">
        <v>0</v>
      </c>
      <c r="AZ126">
        <v>0</v>
      </c>
      <c r="BA126">
        <f t="shared" si="68"/>
        <v>0</v>
      </c>
      <c r="BB126">
        <f t="shared" si="75"/>
        <v>0</v>
      </c>
      <c r="BC126">
        <f t="shared" si="76"/>
        <v>0</v>
      </c>
      <c r="BD126">
        <f t="shared" si="77"/>
        <v>0</v>
      </c>
      <c r="BE126">
        <f t="shared" si="78"/>
        <v>0</v>
      </c>
      <c r="BF126">
        <f t="shared" si="79"/>
        <v>0</v>
      </c>
      <c r="BG126">
        <f t="shared" si="80"/>
        <v>0</v>
      </c>
      <c r="BH126">
        <f t="shared" si="81"/>
        <v>0</v>
      </c>
      <c r="BI126">
        <f t="shared" si="82"/>
        <v>0</v>
      </c>
      <c r="BJ126">
        <f t="shared" si="83"/>
        <v>0</v>
      </c>
      <c r="BK126">
        <f t="shared" si="84"/>
        <v>0</v>
      </c>
      <c r="BL126">
        <f t="shared" si="85"/>
        <v>0</v>
      </c>
      <c r="BM126">
        <f t="shared" si="86"/>
        <v>0</v>
      </c>
      <c r="BN126">
        <f t="shared" si="87"/>
        <v>0</v>
      </c>
      <c r="BO126">
        <f t="shared" si="88"/>
        <v>0</v>
      </c>
      <c r="BP126">
        <f t="shared" si="89"/>
        <v>0</v>
      </c>
      <c r="BQ126">
        <f t="shared" si="90"/>
        <v>0</v>
      </c>
      <c r="BR126">
        <f t="shared" si="91"/>
        <v>0</v>
      </c>
      <c r="BS126">
        <f t="shared" si="92"/>
        <v>0</v>
      </c>
      <c r="BU126" s="27">
        <v>212</v>
      </c>
    </row>
    <row r="127" spans="2:73">
      <c r="B127" s="35" t="s">
        <v>92</v>
      </c>
      <c r="C127" s="25" t="s">
        <v>425</v>
      </c>
      <c r="D127" s="26">
        <v>8</v>
      </c>
      <c r="E127" s="130">
        <v>4.4037999999999995</v>
      </c>
      <c r="F127" s="217">
        <f t="shared" si="67"/>
        <v>214.07999999999998</v>
      </c>
      <c r="G127" s="177"/>
      <c r="H127" s="28">
        <f t="shared" si="97"/>
        <v>0</v>
      </c>
      <c r="I127" s="253">
        <f t="shared" si="93"/>
        <v>0</v>
      </c>
      <c r="J127" s="11"/>
      <c r="K127" s="1">
        <v>0</v>
      </c>
      <c r="L127" s="2"/>
      <c r="M127" s="11"/>
      <c r="N127" s="2">
        <v>0</v>
      </c>
      <c r="O127" s="2"/>
      <c r="P127" s="11"/>
      <c r="Q127" s="2">
        <v>0</v>
      </c>
      <c r="R127" s="2"/>
      <c r="S127" s="11"/>
      <c r="T127" s="2">
        <v>0</v>
      </c>
      <c r="U127" s="2"/>
      <c r="W127" s="2">
        <v>0</v>
      </c>
      <c r="X127" s="2"/>
      <c r="Z127" s="176">
        <f t="shared" si="94"/>
        <v>0</v>
      </c>
      <c r="AA127" s="59">
        <f t="shared" si="98"/>
        <v>0</v>
      </c>
      <c r="AB127" s="11">
        <f t="shared" si="95"/>
        <v>0</v>
      </c>
      <c r="AC127" s="58">
        <f t="shared" si="96"/>
        <v>0</v>
      </c>
      <c r="AH127" s="11">
        <v>8</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f t="shared" si="68"/>
        <v>0</v>
      </c>
      <c r="BB127">
        <f t="shared" si="75"/>
        <v>0</v>
      </c>
      <c r="BC127">
        <f t="shared" si="76"/>
        <v>0</v>
      </c>
      <c r="BD127">
        <f t="shared" si="77"/>
        <v>0</v>
      </c>
      <c r="BE127">
        <f t="shared" si="78"/>
        <v>0</v>
      </c>
      <c r="BF127">
        <f t="shared" si="79"/>
        <v>0</v>
      </c>
      <c r="BG127">
        <f t="shared" si="80"/>
        <v>0</v>
      </c>
      <c r="BH127">
        <f t="shared" si="81"/>
        <v>0</v>
      </c>
      <c r="BI127">
        <f t="shared" si="82"/>
        <v>0</v>
      </c>
      <c r="BJ127">
        <f t="shared" si="83"/>
        <v>0</v>
      </c>
      <c r="BK127">
        <f t="shared" si="84"/>
        <v>0</v>
      </c>
      <c r="BL127">
        <f t="shared" si="85"/>
        <v>0</v>
      </c>
      <c r="BM127">
        <f t="shared" si="86"/>
        <v>0</v>
      </c>
      <c r="BN127">
        <f t="shared" si="87"/>
        <v>0</v>
      </c>
      <c r="BO127">
        <f t="shared" si="88"/>
        <v>0</v>
      </c>
      <c r="BP127">
        <f t="shared" si="89"/>
        <v>0</v>
      </c>
      <c r="BQ127">
        <f t="shared" si="90"/>
        <v>0</v>
      </c>
      <c r="BR127">
        <f t="shared" si="91"/>
        <v>0</v>
      </c>
      <c r="BS127">
        <f t="shared" si="92"/>
        <v>0</v>
      </c>
      <c r="BU127" s="27">
        <v>223</v>
      </c>
    </row>
    <row r="128" spans="2:73">
      <c r="B128" s="35" t="s">
        <v>93</v>
      </c>
      <c r="C128" s="25" t="s">
        <v>426</v>
      </c>
      <c r="D128" s="26">
        <v>6</v>
      </c>
      <c r="E128" s="130">
        <v>5.1756000000000002</v>
      </c>
      <c r="F128" s="217">
        <f t="shared" si="67"/>
        <v>219.84</v>
      </c>
      <c r="G128" s="177"/>
      <c r="H128" s="28">
        <f t="shared" si="97"/>
        <v>0</v>
      </c>
      <c r="I128" s="253">
        <f t="shared" si="93"/>
        <v>0</v>
      </c>
      <c r="J128" s="11"/>
      <c r="K128" s="1">
        <v>0</v>
      </c>
      <c r="L128" s="2"/>
      <c r="M128" s="11"/>
      <c r="N128" s="2">
        <v>0</v>
      </c>
      <c r="O128" s="2"/>
      <c r="P128" s="11"/>
      <c r="Q128" s="2">
        <v>0</v>
      </c>
      <c r="R128" s="2"/>
      <c r="S128" s="11"/>
      <c r="T128" s="2">
        <v>0</v>
      </c>
      <c r="U128" s="2"/>
      <c r="V128" s="11"/>
      <c r="W128" s="2">
        <v>0</v>
      </c>
      <c r="X128" s="2"/>
      <c r="Z128" s="176">
        <f t="shared" si="94"/>
        <v>0</v>
      </c>
      <c r="AA128" s="59">
        <f t="shared" si="98"/>
        <v>0</v>
      </c>
      <c r="AB128" s="11">
        <f t="shared" si="95"/>
        <v>0</v>
      </c>
      <c r="AC128" s="58">
        <f t="shared" si="96"/>
        <v>0</v>
      </c>
      <c r="AH128" s="11">
        <v>0</v>
      </c>
      <c r="AI128">
        <v>0</v>
      </c>
      <c r="AJ128">
        <v>4</v>
      </c>
      <c r="AK128">
        <v>1</v>
      </c>
      <c r="AL128">
        <v>1</v>
      </c>
      <c r="AM128">
        <v>0</v>
      </c>
      <c r="AN128">
        <v>0</v>
      </c>
      <c r="AO128">
        <v>0</v>
      </c>
      <c r="AP128">
        <v>0</v>
      </c>
      <c r="AQ128">
        <v>0</v>
      </c>
      <c r="AR128">
        <v>0</v>
      </c>
      <c r="AS128">
        <v>0</v>
      </c>
      <c r="AT128">
        <v>0</v>
      </c>
      <c r="AU128">
        <v>0</v>
      </c>
      <c r="AV128">
        <v>0</v>
      </c>
      <c r="AW128">
        <v>0</v>
      </c>
      <c r="AX128">
        <v>0</v>
      </c>
      <c r="AY128">
        <v>0</v>
      </c>
      <c r="AZ128">
        <v>0</v>
      </c>
      <c r="BA128">
        <f t="shared" si="68"/>
        <v>0</v>
      </c>
      <c r="BB128">
        <f t="shared" si="75"/>
        <v>0</v>
      </c>
      <c r="BC128">
        <f t="shared" si="76"/>
        <v>0</v>
      </c>
      <c r="BD128">
        <f t="shared" si="77"/>
        <v>0</v>
      </c>
      <c r="BE128">
        <f t="shared" si="78"/>
        <v>0</v>
      </c>
      <c r="BF128">
        <f t="shared" si="79"/>
        <v>0</v>
      </c>
      <c r="BG128">
        <f t="shared" si="80"/>
        <v>0</v>
      </c>
      <c r="BH128">
        <f t="shared" si="81"/>
        <v>0</v>
      </c>
      <c r="BI128">
        <f t="shared" si="82"/>
        <v>0</v>
      </c>
      <c r="BJ128">
        <f t="shared" si="83"/>
        <v>0</v>
      </c>
      <c r="BK128">
        <f t="shared" si="84"/>
        <v>0</v>
      </c>
      <c r="BL128">
        <f t="shared" si="85"/>
        <v>0</v>
      </c>
      <c r="BM128">
        <f t="shared" si="86"/>
        <v>0</v>
      </c>
      <c r="BN128">
        <f t="shared" si="87"/>
        <v>0</v>
      </c>
      <c r="BO128">
        <f t="shared" si="88"/>
        <v>0</v>
      </c>
      <c r="BP128">
        <f t="shared" si="89"/>
        <v>0</v>
      </c>
      <c r="BQ128">
        <f t="shared" si="90"/>
        <v>0</v>
      </c>
      <c r="BR128">
        <f t="shared" si="91"/>
        <v>0</v>
      </c>
      <c r="BS128">
        <f t="shared" si="92"/>
        <v>0</v>
      </c>
      <c r="BU128" s="27">
        <v>229</v>
      </c>
    </row>
    <row r="129" spans="2:73">
      <c r="B129" s="35" t="s">
        <v>94</v>
      </c>
      <c r="C129" s="25" t="s">
        <v>427</v>
      </c>
      <c r="D129" s="26">
        <v>6</v>
      </c>
      <c r="E129" s="130">
        <v>5.0393999999999997</v>
      </c>
      <c r="F129" s="217">
        <f t="shared" si="67"/>
        <v>214.07999999999998</v>
      </c>
      <c r="G129" s="177"/>
      <c r="H129" s="28">
        <f t="shared" si="97"/>
        <v>0</v>
      </c>
      <c r="I129" s="253">
        <f t="shared" si="93"/>
        <v>0</v>
      </c>
      <c r="J129" s="11"/>
      <c r="K129" s="1">
        <v>0</v>
      </c>
      <c r="L129" s="2"/>
      <c r="M129" s="11"/>
      <c r="N129" s="2">
        <v>0</v>
      </c>
      <c r="O129" s="2"/>
      <c r="P129" s="11"/>
      <c r="Q129" s="2">
        <v>0</v>
      </c>
      <c r="R129" s="2"/>
      <c r="T129" s="2">
        <v>0</v>
      </c>
      <c r="U129" s="2"/>
      <c r="V129" s="11"/>
      <c r="W129" s="2">
        <v>0</v>
      </c>
      <c r="X129" s="2"/>
      <c r="Z129" s="176">
        <f t="shared" si="94"/>
        <v>0</v>
      </c>
      <c r="AA129" s="59">
        <f t="shared" si="98"/>
        <v>0</v>
      </c>
      <c r="AB129" s="11">
        <f t="shared" si="95"/>
        <v>0</v>
      </c>
      <c r="AC129" s="58">
        <f t="shared" si="96"/>
        <v>0</v>
      </c>
      <c r="AH129" s="11">
        <v>0</v>
      </c>
      <c r="AI129">
        <v>0</v>
      </c>
      <c r="AJ129">
        <v>0</v>
      </c>
      <c r="AK129">
        <v>2</v>
      </c>
      <c r="AL129">
        <v>3</v>
      </c>
      <c r="AM129">
        <v>1</v>
      </c>
      <c r="AN129">
        <v>0</v>
      </c>
      <c r="AO129">
        <v>0</v>
      </c>
      <c r="AP129">
        <v>0</v>
      </c>
      <c r="AQ129">
        <v>0</v>
      </c>
      <c r="AR129">
        <v>0</v>
      </c>
      <c r="AS129">
        <v>0</v>
      </c>
      <c r="AT129">
        <v>0</v>
      </c>
      <c r="AU129">
        <v>0</v>
      </c>
      <c r="AV129">
        <v>0</v>
      </c>
      <c r="AW129">
        <v>0</v>
      </c>
      <c r="AX129">
        <v>0</v>
      </c>
      <c r="AY129">
        <v>0</v>
      </c>
      <c r="AZ129">
        <v>0</v>
      </c>
      <c r="BA129">
        <f t="shared" si="68"/>
        <v>0</v>
      </c>
      <c r="BB129">
        <f t="shared" si="75"/>
        <v>0</v>
      </c>
      <c r="BC129">
        <f t="shared" si="76"/>
        <v>0</v>
      </c>
      <c r="BD129">
        <f t="shared" si="77"/>
        <v>0</v>
      </c>
      <c r="BE129">
        <f t="shared" si="78"/>
        <v>0</v>
      </c>
      <c r="BF129">
        <f t="shared" si="79"/>
        <v>0</v>
      </c>
      <c r="BG129">
        <f t="shared" si="80"/>
        <v>0</v>
      </c>
      <c r="BH129">
        <f t="shared" si="81"/>
        <v>0</v>
      </c>
      <c r="BI129">
        <f t="shared" si="82"/>
        <v>0</v>
      </c>
      <c r="BJ129">
        <f t="shared" si="83"/>
        <v>0</v>
      </c>
      <c r="BK129">
        <f t="shared" si="84"/>
        <v>0</v>
      </c>
      <c r="BL129">
        <f t="shared" si="85"/>
        <v>0</v>
      </c>
      <c r="BM129">
        <f t="shared" si="86"/>
        <v>0</v>
      </c>
      <c r="BN129">
        <f t="shared" si="87"/>
        <v>0</v>
      </c>
      <c r="BO129">
        <f t="shared" si="88"/>
        <v>0</v>
      </c>
      <c r="BP129">
        <f t="shared" si="89"/>
        <v>0</v>
      </c>
      <c r="BQ129">
        <f t="shared" si="90"/>
        <v>0</v>
      </c>
      <c r="BR129">
        <f t="shared" si="91"/>
        <v>0</v>
      </c>
      <c r="BS129">
        <f t="shared" si="92"/>
        <v>0</v>
      </c>
      <c r="BU129" s="27">
        <v>223</v>
      </c>
    </row>
    <row r="130" spans="2:73">
      <c r="B130" s="35" t="s">
        <v>95</v>
      </c>
      <c r="C130" s="25" t="s">
        <v>428</v>
      </c>
      <c r="D130" s="26">
        <v>6</v>
      </c>
      <c r="E130" s="130">
        <v>4.0860000000000003</v>
      </c>
      <c r="F130" s="217">
        <f t="shared" si="67"/>
        <v>190.07999999999998</v>
      </c>
      <c r="G130" s="177"/>
      <c r="H130" s="28">
        <f t="shared" si="97"/>
        <v>0</v>
      </c>
      <c r="I130" s="253">
        <f t="shared" si="93"/>
        <v>0</v>
      </c>
      <c r="J130" s="11"/>
      <c r="K130" s="1">
        <v>0</v>
      </c>
      <c r="L130" s="2"/>
      <c r="M130" s="11"/>
      <c r="N130" s="2">
        <v>0</v>
      </c>
      <c r="O130" s="2"/>
      <c r="P130" s="11"/>
      <c r="Q130" s="2">
        <v>0</v>
      </c>
      <c r="R130" s="2"/>
      <c r="S130" s="11"/>
      <c r="T130" s="2">
        <v>0</v>
      </c>
      <c r="U130" s="2"/>
      <c r="V130" s="11"/>
      <c r="W130" s="2">
        <v>0</v>
      </c>
      <c r="X130" s="2"/>
      <c r="Z130" s="176">
        <f t="shared" si="94"/>
        <v>0</v>
      </c>
      <c r="AA130" s="59">
        <f t="shared" si="98"/>
        <v>0</v>
      </c>
      <c r="AB130" s="11">
        <f t="shared" si="95"/>
        <v>0</v>
      </c>
      <c r="AC130" s="58">
        <f t="shared" si="96"/>
        <v>0</v>
      </c>
      <c r="AH130" s="11">
        <v>0</v>
      </c>
      <c r="AI130">
        <v>0</v>
      </c>
      <c r="AJ130">
        <v>6</v>
      </c>
      <c r="AK130">
        <v>0</v>
      </c>
      <c r="AL130">
        <v>0</v>
      </c>
      <c r="AM130">
        <v>0</v>
      </c>
      <c r="AN130">
        <v>0</v>
      </c>
      <c r="AO130">
        <v>0</v>
      </c>
      <c r="AP130">
        <v>0</v>
      </c>
      <c r="AQ130">
        <v>0</v>
      </c>
      <c r="AR130">
        <v>0</v>
      </c>
      <c r="AS130">
        <v>0</v>
      </c>
      <c r="AT130">
        <v>0</v>
      </c>
      <c r="AU130">
        <v>0</v>
      </c>
      <c r="AV130">
        <v>0</v>
      </c>
      <c r="AW130">
        <v>0</v>
      </c>
      <c r="AX130">
        <v>0</v>
      </c>
      <c r="AY130">
        <v>0</v>
      </c>
      <c r="AZ130">
        <v>0</v>
      </c>
      <c r="BA130">
        <f t="shared" si="68"/>
        <v>0</v>
      </c>
      <c r="BB130">
        <f t="shared" si="75"/>
        <v>0</v>
      </c>
      <c r="BC130">
        <f t="shared" si="76"/>
        <v>0</v>
      </c>
      <c r="BD130">
        <f t="shared" si="77"/>
        <v>0</v>
      </c>
      <c r="BE130">
        <f t="shared" si="78"/>
        <v>0</v>
      </c>
      <c r="BF130">
        <f t="shared" si="79"/>
        <v>0</v>
      </c>
      <c r="BG130">
        <f t="shared" si="80"/>
        <v>0</v>
      </c>
      <c r="BH130">
        <f t="shared" si="81"/>
        <v>0</v>
      </c>
      <c r="BI130">
        <f t="shared" si="82"/>
        <v>0</v>
      </c>
      <c r="BJ130">
        <f t="shared" si="83"/>
        <v>0</v>
      </c>
      <c r="BK130">
        <f t="shared" si="84"/>
        <v>0</v>
      </c>
      <c r="BL130">
        <f t="shared" si="85"/>
        <v>0</v>
      </c>
      <c r="BM130">
        <f t="shared" si="86"/>
        <v>0</v>
      </c>
      <c r="BN130">
        <f t="shared" si="87"/>
        <v>0</v>
      </c>
      <c r="BO130">
        <f t="shared" si="88"/>
        <v>0</v>
      </c>
      <c r="BP130">
        <f t="shared" si="89"/>
        <v>0</v>
      </c>
      <c r="BQ130">
        <f t="shared" si="90"/>
        <v>0</v>
      </c>
      <c r="BR130">
        <f t="shared" si="91"/>
        <v>0</v>
      </c>
      <c r="BS130">
        <f t="shared" si="92"/>
        <v>0</v>
      </c>
      <c r="BU130" s="27">
        <v>198</v>
      </c>
    </row>
    <row r="131" spans="2:73">
      <c r="B131" s="35" t="s">
        <v>96</v>
      </c>
      <c r="C131" s="25" t="s">
        <v>429</v>
      </c>
      <c r="D131" s="26">
        <v>4</v>
      </c>
      <c r="E131" s="130">
        <v>6.3106</v>
      </c>
      <c r="F131" s="217">
        <f t="shared" si="67"/>
        <v>247.67999999999998</v>
      </c>
      <c r="G131" s="177"/>
      <c r="H131" s="28">
        <f t="shared" si="97"/>
        <v>0</v>
      </c>
      <c r="I131" s="253">
        <f t="shared" si="93"/>
        <v>0</v>
      </c>
      <c r="J131" s="11"/>
      <c r="K131" s="1">
        <v>0</v>
      </c>
      <c r="L131" s="2"/>
      <c r="N131" s="2">
        <v>0</v>
      </c>
      <c r="O131" s="2"/>
      <c r="Q131" s="2">
        <v>0</v>
      </c>
      <c r="R131" s="2"/>
      <c r="S131" s="11"/>
      <c r="T131" s="2">
        <v>0</v>
      </c>
      <c r="U131" s="2"/>
      <c r="V131" s="11"/>
      <c r="W131" s="2">
        <v>0</v>
      </c>
      <c r="X131" s="2"/>
      <c r="Z131" s="176">
        <f t="shared" si="94"/>
        <v>0</v>
      </c>
      <c r="AA131" s="59">
        <f t="shared" si="98"/>
        <v>0</v>
      </c>
      <c r="AB131" s="11">
        <f t="shared" si="95"/>
        <v>0</v>
      </c>
      <c r="AC131" s="58">
        <f t="shared" si="96"/>
        <v>0</v>
      </c>
      <c r="AH131" s="11">
        <v>0</v>
      </c>
      <c r="AI131">
        <v>0</v>
      </c>
      <c r="AJ131">
        <v>0</v>
      </c>
      <c r="AK131">
        <v>0</v>
      </c>
      <c r="AL131">
        <v>0</v>
      </c>
      <c r="AM131">
        <v>0</v>
      </c>
      <c r="AN131">
        <v>4</v>
      </c>
      <c r="AO131">
        <v>0</v>
      </c>
      <c r="AP131">
        <v>0</v>
      </c>
      <c r="AQ131">
        <v>0</v>
      </c>
      <c r="AR131">
        <v>0</v>
      </c>
      <c r="AS131">
        <v>0</v>
      </c>
      <c r="AT131">
        <v>0</v>
      </c>
      <c r="AU131">
        <v>0</v>
      </c>
      <c r="AV131">
        <v>0</v>
      </c>
      <c r="AW131">
        <v>0</v>
      </c>
      <c r="AX131">
        <v>0</v>
      </c>
      <c r="AY131">
        <v>0</v>
      </c>
      <c r="AZ131">
        <v>0</v>
      </c>
      <c r="BA131">
        <f t="shared" si="68"/>
        <v>0</v>
      </c>
      <c r="BB131">
        <f t="shared" si="75"/>
        <v>0</v>
      </c>
      <c r="BC131">
        <f t="shared" si="76"/>
        <v>0</v>
      </c>
      <c r="BD131">
        <f t="shared" si="77"/>
        <v>0</v>
      </c>
      <c r="BE131">
        <f t="shared" si="78"/>
        <v>0</v>
      </c>
      <c r="BF131">
        <f t="shared" si="79"/>
        <v>0</v>
      </c>
      <c r="BG131">
        <f t="shared" si="80"/>
        <v>0</v>
      </c>
      <c r="BH131">
        <f t="shared" si="81"/>
        <v>0</v>
      </c>
      <c r="BI131">
        <f t="shared" si="82"/>
        <v>0</v>
      </c>
      <c r="BJ131">
        <f t="shared" si="83"/>
        <v>0</v>
      </c>
      <c r="BK131">
        <f t="shared" si="84"/>
        <v>0</v>
      </c>
      <c r="BL131">
        <f t="shared" si="85"/>
        <v>0</v>
      </c>
      <c r="BM131">
        <f t="shared" si="86"/>
        <v>0</v>
      </c>
      <c r="BN131">
        <f t="shared" si="87"/>
        <v>0</v>
      </c>
      <c r="BO131">
        <f t="shared" si="88"/>
        <v>0</v>
      </c>
      <c r="BP131">
        <f t="shared" si="89"/>
        <v>0</v>
      </c>
      <c r="BQ131">
        <f t="shared" si="90"/>
        <v>0</v>
      </c>
      <c r="BR131">
        <f t="shared" si="91"/>
        <v>0</v>
      </c>
      <c r="BS131">
        <f t="shared" si="92"/>
        <v>0</v>
      </c>
      <c r="BU131" s="27">
        <v>258</v>
      </c>
    </row>
    <row r="132" spans="2:73">
      <c r="B132" s="35" t="s">
        <v>97</v>
      </c>
      <c r="C132" s="25" t="s">
        <v>430</v>
      </c>
      <c r="D132" s="26">
        <v>2</v>
      </c>
      <c r="E132" s="130">
        <v>3.1779999999999999</v>
      </c>
      <c r="F132" s="217">
        <f t="shared" si="67"/>
        <v>143.04</v>
      </c>
      <c r="G132" s="177"/>
      <c r="H132" s="28">
        <f t="shared" si="97"/>
        <v>0</v>
      </c>
      <c r="I132" s="253">
        <f t="shared" si="93"/>
        <v>0</v>
      </c>
      <c r="J132" s="11"/>
      <c r="K132" s="1">
        <v>0</v>
      </c>
      <c r="L132" s="2"/>
      <c r="M132" s="11"/>
      <c r="N132" s="2">
        <v>0</v>
      </c>
      <c r="O132" s="2"/>
      <c r="P132" s="11"/>
      <c r="Q132" s="2">
        <v>0</v>
      </c>
      <c r="R132" s="2"/>
      <c r="S132" s="11"/>
      <c r="T132" s="2">
        <v>0</v>
      </c>
      <c r="U132" s="2"/>
      <c r="W132" s="2">
        <v>0</v>
      </c>
      <c r="X132" s="2"/>
      <c r="Z132" s="176">
        <f t="shared" si="94"/>
        <v>0</v>
      </c>
      <c r="AA132" s="59">
        <f t="shared" si="98"/>
        <v>0</v>
      </c>
      <c r="AB132" s="11">
        <f t="shared" si="95"/>
        <v>0</v>
      </c>
      <c r="AC132" s="58">
        <f t="shared" si="96"/>
        <v>0</v>
      </c>
      <c r="AH132" s="11">
        <v>0</v>
      </c>
      <c r="AI132">
        <v>0</v>
      </c>
      <c r="AJ132">
        <v>0</v>
      </c>
      <c r="AK132">
        <v>0</v>
      </c>
      <c r="AL132">
        <v>0</v>
      </c>
      <c r="AM132">
        <v>2</v>
      </c>
      <c r="AN132">
        <v>0</v>
      </c>
      <c r="AO132">
        <v>0</v>
      </c>
      <c r="AP132">
        <v>0</v>
      </c>
      <c r="AQ132">
        <v>0</v>
      </c>
      <c r="AR132">
        <v>0</v>
      </c>
      <c r="AS132">
        <v>0</v>
      </c>
      <c r="AT132">
        <v>0</v>
      </c>
      <c r="AU132">
        <v>0</v>
      </c>
      <c r="AV132">
        <v>0</v>
      </c>
      <c r="AW132">
        <v>0</v>
      </c>
      <c r="AX132">
        <v>0</v>
      </c>
      <c r="AY132">
        <v>0</v>
      </c>
      <c r="AZ132">
        <v>0</v>
      </c>
      <c r="BA132">
        <f t="shared" si="68"/>
        <v>0</v>
      </c>
      <c r="BB132">
        <f t="shared" si="75"/>
        <v>0</v>
      </c>
      <c r="BC132">
        <f t="shared" si="76"/>
        <v>0</v>
      </c>
      <c r="BD132">
        <f t="shared" si="77"/>
        <v>0</v>
      </c>
      <c r="BE132">
        <f t="shared" si="78"/>
        <v>0</v>
      </c>
      <c r="BF132">
        <f t="shared" si="79"/>
        <v>0</v>
      </c>
      <c r="BG132">
        <f t="shared" si="80"/>
        <v>0</v>
      </c>
      <c r="BH132">
        <f t="shared" si="81"/>
        <v>0</v>
      </c>
      <c r="BI132">
        <f t="shared" si="82"/>
        <v>0</v>
      </c>
      <c r="BJ132">
        <f t="shared" si="83"/>
        <v>0</v>
      </c>
      <c r="BK132">
        <f t="shared" si="84"/>
        <v>0</v>
      </c>
      <c r="BL132">
        <f t="shared" si="85"/>
        <v>0</v>
      </c>
      <c r="BM132">
        <f t="shared" si="86"/>
        <v>0</v>
      </c>
      <c r="BN132">
        <f t="shared" si="87"/>
        <v>0</v>
      </c>
      <c r="BO132">
        <f t="shared" si="88"/>
        <v>0</v>
      </c>
      <c r="BP132">
        <f t="shared" si="89"/>
        <v>0</v>
      </c>
      <c r="BQ132">
        <f t="shared" si="90"/>
        <v>0</v>
      </c>
      <c r="BR132">
        <f t="shared" si="91"/>
        <v>0</v>
      </c>
      <c r="BS132">
        <f t="shared" si="92"/>
        <v>0</v>
      </c>
      <c r="BU132" s="27">
        <v>149</v>
      </c>
    </row>
    <row r="133" spans="2:73">
      <c r="B133" s="35" t="s">
        <v>98</v>
      </c>
      <c r="C133" s="25" t="s">
        <v>431</v>
      </c>
      <c r="D133" s="26">
        <v>2</v>
      </c>
      <c r="E133" s="130">
        <v>3.0418000000000003</v>
      </c>
      <c r="F133" s="217">
        <f t="shared" si="67"/>
        <v>143.04</v>
      </c>
      <c r="G133" s="177"/>
      <c r="H133" s="28">
        <f t="shared" si="97"/>
        <v>0</v>
      </c>
      <c r="I133" s="253">
        <f t="shared" si="93"/>
        <v>0</v>
      </c>
      <c r="K133" s="1">
        <v>0</v>
      </c>
      <c r="L133" s="2"/>
      <c r="M133" s="11"/>
      <c r="N133" s="2">
        <v>0</v>
      </c>
      <c r="O133" s="2"/>
      <c r="P133" s="11"/>
      <c r="Q133" s="2">
        <v>0</v>
      </c>
      <c r="R133" s="2"/>
      <c r="T133" s="2">
        <v>0</v>
      </c>
      <c r="U133" s="2"/>
      <c r="V133" s="11"/>
      <c r="W133" s="2">
        <v>0</v>
      </c>
      <c r="X133" s="2"/>
      <c r="Z133" s="176">
        <f t="shared" si="94"/>
        <v>0</v>
      </c>
      <c r="AA133" s="59">
        <f t="shared" si="98"/>
        <v>0</v>
      </c>
      <c r="AB133" s="11">
        <f t="shared" si="95"/>
        <v>0</v>
      </c>
      <c r="AC133" s="58">
        <f t="shared" si="96"/>
        <v>0</v>
      </c>
      <c r="AH133" s="11">
        <v>0</v>
      </c>
      <c r="AI133">
        <v>1</v>
      </c>
      <c r="AJ133">
        <v>1</v>
      </c>
      <c r="AK133">
        <v>0</v>
      </c>
      <c r="AL133">
        <v>0</v>
      </c>
      <c r="AM133">
        <v>0</v>
      </c>
      <c r="AN133">
        <v>0</v>
      </c>
      <c r="AO133">
        <v>0</v>
      </c>
      <c r="AP133">
        <v>0</v>
      </c>
      <c r="AQ133">
        <v>0</v>
      </c>
      <c r="AR133">
        <v>0</v>
      </c>
      <c r="AS133">
        <v>0</v>
      </c>
      <c r="AT133">
        <v>0</v>
      </c>
      <c r="AU133">
        <v>0</v>
      </c>
      <c r="AV133">
        <v>0</v>
      </c>
      <c r="AW133">
        <v>0</v>
      </c>
      <c r="AX133">
        <v>0</v>
      </c>
      <c r="AY133">
        <v>0</v>
      </c>
      <c r="AZ133">
        <v>0</v>
      </c>
      <c r="BA133">
        <f t="shared" si="68"/>
        <v>0</v>
      </c>
      <c r="BB133">
        <f t="shared" si="75"/>
        <v>0</v>
      </c>
      <c r="BC133">
        <f t="shared" si="76"/>
        <v>0</v>
      </c>
      <c r="BD133">
        <f t="shared" si="77"/>
        <v>0</v>
      </c>
      <c r="BE133">
        <f t="shared" si="78"/>
        <v>0</v>
      </c>
      <c r="BF133">
        <f t="shared" si="79"/>
        <v>0</v>
      </c>
      <c r="BG133">
        <f t="shared" si="80"/>
        <v>0</v>
      </c>
      <c r="BH133">
        <f t="shared" si="81"/>
        <v>0</v>
      </c>
      <c r="BI133">
        <f t="shared" si="82"/>
        <v>0</v>
      </c>
      <c r="BJ133">
        <f t="shared" si="83"/>
        <v>0</v>
      </c>
      <c r="BK133">
        <f t="shared" si="84"/>
        <v>0</v>
      </c>
      <c r="BL133">
        <f t="shared" si="85"/>
        <v>0</v>
      </c>
      <c r="BM133">
        <f t="shared" si="86"/>
        <v>0</v>
      </c>
      <c r="BN133">
        <f t="shared" si="87"/>
        <v>0</v>
      </c>
      <c r="BO133">
        <f t="shared" si="88"/>
        <v>0</v>
      </c>
      <c r="BP133">
        <f t="shared" si="89"/>
        <v>0</v>
      </c>
      <c r="BQ133">
        <f t="shared" si="90"/>
        <v>0</v>
      </c>
      <c r="BR133">
        <f t="shared" si="91"/>
        <v>0</v>
      </c>
      <c r="BS133">
        <f t="shared" si="92"/>
        <v>0</v>
      </c>
      <c r="BU133" s="27">
        <v>149</v>
      </c>
    </row>
    <row r="134" spans="2:73">
      <c r="B134" s="35" t="s">
        <v>99</v>
      </c>
      <c r="C134" s="25" t="s">
        <v>432</v>
      </c>
      <c r="D134" s="26">
        <v>2</v>
      </c>
      <c r="E134" s="130">
        <v>3.9952000000000005</v>
      </c>
      <c r="F134" s="217">
        <f t="shared" si="67"/>
        <v>154.56</v>
      </c>
      <c r="G134" s="177"/>
      <c r="H134" s="28">
        <f t="shared" si="97"/>
        <v>0</v>
      </c>
      <c r="I134" s="253">
        <f t="shared" si="93"/>
        <v>0</v>
      </c>
      <c r="J134" s="11"/>
      <c r="K134" s="1">
        <v>0</v>
      </c>
      <c r="L134" s="2"/>
      <c r="M134" s="11"/>
      <c r="N134" s="2">
        <v>0</v>
      </c>
      <c r="O134" s="2"/>
      <c r="P134" s="11"/>
      <c r="Q134" s="2">
        <v>0</v>
      </c>
      <c r="R134" s="2"/>
      <c r="S134" s="11"/>
      <c r="T134" s="2">
        <v>0</v>
      </c>
      <c r="U134" s="2"/>
      <c r="V134" s="11"/>
      <c r="W134" s="2">
        <v>0</v>
      </c>
      <c r="X134" s="2"/>
      <c r="Z134" s="176">
        <f t="shared" si="94"/>
        <v>0</v>
      </c>
      <c r="AA134" s="59">
        <f t="shared" si="98"/>
        <v>0</v>
      </c>
      <c r="AB134" s="11">
        <f t="shared" si="95"/>
        <v>0</v>
      </c>
      <c r="AC134" s="58">
        <f t="shared" si="96"/>
        <v>0</v>
      </c>
      <c r="AH134" s="11">
        <v>0</v>
      </c>
      <c r="AI134">
        <v>0</v>
      </c>
      <c r="AJ134">
        <v>0</v>
      </c>
      <c r="AK134">
        <v>2</v>
      </c>
      <c r="AL134">
        <v>0</v>
      </c>
      <c r="AM134">
        <v>0</v>
      </c>
      <c r="AN134">
        <v>0</v>
      </c>
      <c r="AO134">
        <v>0</v>
      </c>
      <c r="AP134">
        <v>0</v>
      </c>
      <c r="AQ134">
        <v>0</v>
      </c>
      <c r="AR134">
        <v>0</v>
      </c>
      <c r="AS134">
        <v>0</v>
      </c>
      <c r="AT134">
        <v>0</v>
      </c>
      <c r="AU134">
        <v>0</v>
      </c>
      <c r="AV134">
        <v>0</v>
      </c>
      <c r="AW134">
        <v>0</v>
      </c>
      <c r="AX134">
        <v>0</v>
      </c>
      <c r="AY134">
        <v>0</v>
      </c>
      <c r="AZ134">
        <v>0</v>
      </c>
      <c r="BA134">
        <f t="shared" si="68"/>
        <v>0</v>
      </c>
      <c r="BB134">
        <f t="shared" si="75"/>
        <v>0</v>
      </c>
      <c r="BC134">
        <f t="shared" si="76"/>
        <v>0</v>
      </c>
      <c r="BD134">
        <f t="shared" si="77"/>
        <v>0</v>
      </c>
      <c r="BE134">
        <f t="shared" si="78"/>
        <v>0</v>
      </c>
      <c r="BF134">
        <f t="shared" si="79"/>
        <v>0</v>
      </c>
      <c r="BG134">
        <f t="shared" si="80"/>
        <v>0</v>
      </c>
      <c r="BH134">
        <f t="shared" si="81"/>
        <v>0</v>
      </c>
      <c r="BI134">
        <f t="shared" si="82"/>
        <v>0</v>
      </c>
      <c r="BJ134">
        <f t="shared" si="83"/>
        <v>0</v>
      </c>
      <c r="BK134">
        <f t="shared" si="84"/>
        <v>0</v>
      </c>
      <c r="BL134">
        <f t="shared" si="85"/>
        <v>0</v>
      </c>
      <c r="BM134">
        <f t="shared" si="86"/>
        <v>0</v>
      </c>
      <c r="BN134">
        <f t="shared" si="87"/>
        <v>0</v>
      </c>
      <c r="BO134">
        <f t="shared" si="88"/>
        <v>0</v>
      </c>
      <c r="BP134">
        <f t="shared" si="89"/>
        <v>0</v>
      </c>
      <c r="BQ134">
        <f t="shared" si="90"/>
        <v>0</v>
      </c>
      <c r="BR134">
        <f t="shared" si="91"/>
        <v>0</v>
      </c>
      <c r="BS134">
        <f t="shared" si="92"/>
        <v>0</v>
      </c>
      <c r="BU134" s="27">
        <v>161</v>
      </c>
    </row>
    <row r="135" spans="2:73">
      <c r="B135" s="35" t="s">
        <v>100</v>
      </c>
      <c r="C135" s="25" t="s">
        <v>433</v>
      </c>
      <c r="D135" s="26">
        <v>2</v>
      </c>
      <c r="E135" s="130">
        <v>4.2222000000000008</v>
      </c>
      <c r="F135" s="217">
        <f t="shared" si="67"/>
        <v>164.16</v>
      </c>
      <c r="G135" s="177"/>
      <c r="H135" s="28">
        <f t="shared" si="97"/>
        <v>0</v>
      </c>
      <c r="I135" s="253">
        <f t="shared" si="93"/>
        <v>0</v>
      </c>
      <c r="J135" s="11"/>
      <c r="K135" s="1">
        <v>0</v>
      </c>
      <c r="L135" s="2"/>
      <c r="M135" s="11"/>
      <c r="N135" s="2">
        <v>0</v>
      </c>
      <c r="O135" s="2"/>
      <c r="P135" s="11"/>
      <c r="Q135" s="2">
        <v>0</v>
      </c>
      <c r="R135" s="2"/>
      <c r="S135" s="11"/>
      <c r="T135" s="2">
        <v>0</v>
      </c>
      <c r="U135" s="2"/>
      <c r="V135" s="11"/>
      <c r="W135" s="2">
        <v>0</v>
      </c>
      <c r="X135" s="2"/>
      <c r="Z135" s="176">
        <f t="shared" si="94"/>
        <v>0</v>
      </c>
      <c r="AA135" s="59">
        <f t="shared" si="98"/>
        <v>0</v>
      </c>
      <c r="AB135" s="11">
        <f t="shared" si="95"/>
        <v>0</v>
      </c>
      <c r="AC135" s="58">
        <f t="shared" si="96"/>
        <v>0</v>
      </c>
      <c r="AH135" s="11">
        <v>0</v>
      </c>
      <c r="AI135">
        <v>0</v>
      </c>
      <c r="AJ135">
        <v>0</v>
      </c>
      <c r="AK135">
        <v>2</v>
      </c>
      <c r="AL135">
        <v>0</v>
      </c>
      <c r="AM135">
        <v>0</v>
      </c>
      <c r="AN135">
        <v>0</v>
      </c>
      <c r="AO135">
        <v>0</v>
      </c>
      <c r="AP135">
        <v>0</v>
      </c>
      <c r="AQ135">
        <v>0</v>
      </c>
      <c r="AR135">
        <v>0</v>
      </c>
      <c r="AS135">
        <v>0</v>
      </c>
      <c r="AT135">
        <v>0</v>
      </c>
      <c r="AU135">
        <v>0</v>
      </c>
      <c r="AV135">
        <v>0</v>
      </c>
      <c r="AW135">
        <v>0</v>
      </c>
      <c r="AX135">
        <v>0</v>
      </c>
      <c r="AY135">
        <v>0</v>
      </c>
      <c r="AZ135">
        <v>0</v>
      </c>
      <c r="BA135">
        <f t="shared" si="68"/>
        <v>0</v>
      </c>
      <c r="BB135">
        <f t="shared" si="75"/>
        <v>0</v>
      </c>
      <c r="BC135">
        <f t="shared" si="76"/>
        <v>0</v>
      </c>
      <c r="BD135">
        <f t="shared" si="77"/>
        <v>0</v>
      </c>
      <c r="BE135">
        <f t="shared" si="78"/>
        <v>0</v>
      </c>
      <c r="BF135">
        <f t="shared" si="79"/>
        <v>0</v>
      </c>
      <c r="BG135">
        <f t="shared" si="80"/>
        <v>0</v>
      </c>
      <c r="BH135">
        <f t="shared" si="81"/>
        <v>0</v>
      </c>
      <c r="BI135">
        <f t="shared" si="82"/>
        <v>0</v>
      </c>
      <c r="BJ135">
        <f t="shared" si="83"/>
        <v>0</v>
      </c>
      <c r="BK135">
        <f t="shared" si="84"/>
        <v>0</v>
      </c>
      <c r="BL135">
        <f t="shared" si="85"/>
        <v>0</v>
      </c>
      <c r="BM135">
        <f t="shared" si="86"/>
        <v>0</v>
      </c>
      <c r="BN135">
        <f t="shared" si="87"/>
        <v>0</v>
      </c>
      <c r="BO135">
        <f t="shared" si="88"/>
        <v>0</v>
      </c>
      <c r="BP135">
        <f t="shared" si="89"/>
        <v>0</v>
      </c>
      <c r="BQ135">
        <f t="shared" si="90"/>
        <v>0</v>
      </c>
      <c r="BR135">
        <f t="shared" si="91"/>
        <v>0</v>
      </c>
      <c r="BS135">
        <f t="shared" si="92"/>
        <v>0</v>
      </c>
      <c r="BU135" s="27">
        <v>171</v>
      </c>
    </row>
    <row r="136" spans="2:73">
      <c r="B136" s="35" t="s">
        <v>101</v>
      </c>
      <c r="C136" s="25" t="s">
        <v>434</v>
      </c>
      <c r="D136" s="26">
        <v>2</v>
      </c>
      <c r="E136" s="130">
        <v>7.8542000000000005</v>
      </c>
      <c r="F136" s="217">
        <f t="shared" si="67"/>
        <v>264.95999999999998</v>
      </c>
      <c r="G136" s="177"/>
      <c r="H136" s="28">
        <f t="shared" si="97"/>
        <v>0</v>
      </c>
      <c r="I136" s="253">
        <f t="shared" si="93"/>
        <v>0</v>
      </c>
      <c r="J136" s="11"/>
      <c r="K136" s="1">
        <v>0</v>
      </c>
      <c r="L136" s="2"/>
      <c r="N136" s="2">
        <v>0</v>
      </c>
      <c r="O136" s="2"/>
      <c r="Q136" s="2">
        <v>0</v>
      </c>
      <c r="R136" s="2"/>
      <c r="S136" s="11"/>
      <c r="T136" s="2">
        <v>0</v>
      </c>
      <c r="U136" s="2"/>
      <c r="V136" s="11"/>
      <c r="W136" s="2">
        <v>0</v>
      </c>
      <c r="X136" s="2"/>
      <c r="Z136" s="176">
        <f t="shared" si="94"/>
        <v>0</v>
      </c>
      <c r="AA136" s="59">
        <f t="shared" si="98"/>
        <v>0</v>
      </c>
      <c r="AB136" s="11">
        <f t="shared" si="95"/>
        <v>0</v>
      </c>
      <c r="AC136" s="58">
        <f t="shared" si="96"/>
        <v>0</v>
      </c>
      <c r="AH136" s="11">
        <v>0</v>
      </c>
      <c r="AI136">
        <v>0</v>
      </c>
      <c r="AJ136">
        <v>0</v>
      </c>
      <c r="AK136">
        <v>0</v>
      </c>
      <c r="AL136">
        <v>0</v>
      </c>
      <c r="AM136">
        <v>0</v>
      </c>
      <c r="AN136">
        <v>0</v>
      </c>
      <c r="AO136">
        <v>0</v>
      </c>
      <c r="AP136">
        <v>0</v>
      </c>
      <c r="AQ136">
        <v>0</v>
      </c>
      <c r="AR136">
        <v>0</v>
      </c>
      <c r="AS136">
        <v>2</v>
      </c>
      <c r="AT136">
        <v>0</v>
      </c>
      <c r="AU136">
        <v>0</v>
      </c>
      <c r="AV136">
        <v>0</v>
      </c>
      <c r="AW136">
        <v>0</v>
      </c>
      <c r="AX136">
        <v>0</v>
      </c>
      <c r="AY136">
        <v>0</v>
      </c>
      <c r="AZ136">
        <v>0</v>
      </c>
      <c r="BA136">
        <f t="shared" si="68"/>
        <v>0</v>
      </c>
      <c r="BB136">
        <f t="shared" si="75"/>
        <v>0</v>
      </c>
      <c r="BC136">
        <f t="shared" si="76"/>
        <v>0</v>
      </c>
      <c r="BD136">
        <f t="shared" si="77"/>
        <v>0</v>
      </c>
      <c r="BE136">
        <f t="shared" si="78"/>
        <v>0</v>
      </c>
      <c r="BF136">
        <f t="shared" si="79"/>
        <v>0</v>
      </c>
      <c r="BG136">
        <f t="shared" si="80"/>
        <v>0</v>
      </c>
      <c r="BH136">
        <f t="shared" si="81"/>
        <v>0</v>
      </c>
      <c r="BI136">
        <f t="shared" si="82"/>
        <v>0</v>
      </c>
      <c r="BJ136">
        <f t="shared" si="83"/>
        <v>0</v>
      </c>
      <c r="BK136">
        <f t="shared" si="84"/>
        <v>0</v>
      </c>
      <c r="BL136">
        <f t="shared" si="85"/>
        <v>0</v>
      </c>
      <c r="BM136">
        <f t="shared" si="86"/>
        <v>0</v>
      </c>
      <c r="BN136">
        <f t="shared" si="87"/>
        <v>0</v>
      </c>
      <c r="BO136">
        <f t="shared" si="88"/>
        <v>0</v>
      </c>
      <c r="BP136">
        <f t="shared" si="89"/>
        <v>0</v>
      </c>
      <c r="BQ136">
        <f t="shared" si="90"/>
        <v>0</v>
      </c>
      <c r="BR136">
        <f t="shared" si="91"/>
        <v>0</v>
      </c>
      <c r="BS136">
        <f t="shared" si="92"/>
        <v>0</v>
      </c>
      <c r="BU136" s="27">
        <v>276</v>
      </c>
    </row>
    <row r="137" spans="2:73">
      <c r="B137" s="35" t="s">
        <v>102</v>
      </c>
      <c r="C137" s="25" t="s">
        <v>435</v>
      </c>
      <c r="D137" s="26">
        <v>2</v>
      </c>
      <c r="E137" s="130">
        <v>11.3954</v>
      </c>
      <c r="F137" s="217">
        <f t="shared" si="67"/>
        <v>345.59999999999997</v>
      </c>
      <c r="G137" s="177"/>
      <c r="H137" s="28">
        <f t="shared" si="97"/>
        <v>0</v>
      </c>
      <c r="I137" s="253">
        <f t="shared" si="93"/>
        <v>0</v>
      </c>
      <c r="J137" s="11"/>
      <c r="K137" s="1">
        <v>0</v>
      </c>
      <c r="L137" s="2"/>
      <c r="M137" s="11"/>
      <c r="N137" s="2">
        <v>0</v>
      </c>
      <c r="O137" s="2"/>
      <c r="P137" s="11"/>
      <c r="Q137" s="2">
        <v>0</v>
      </c>
      <c r="R137" s="2"/>
      <c r="S137" s="11"/>
      <c r="T137" s="2">
        <v>0</v>
      </c>
      <c r="U137" s="2"/>
      <c r="W137" s="2">
        <v>0</v>
      </c>
      <c r="X137" s="2"/>
      <c r="Z137" s="176">
        <f t="shared" si="94"/>
        <v>0</v>
      </c>
      <c r="AA137" s="59">
        <f t="shared" si="98"/>
        <v>0</v>
      </c>
      <c r="AB137" s="11">
        <f t="shared" si="95"/>
        <v>0</v>
      </c>
      <c r="AC137" s="58">
        <f t="shared" si="96"/>
        <v>0</v>
      </c>
      <c r="AH137" s="11">
        <v>0</v>
      </c>
      <c r="AI137">
        <v>0</v>
      </c>
      <c r="AJ137">
        <v>0</v>
      </c>
      <c r="AK137">
        <v>0</v>
      </c>
      <c r="AL137">
        <v>0</v>
      </c>
      <c r="AM137">
        <v>0</v>
      </c>
      <c r="AN137">
        <v>0</v>
      </c>
      <c r="AO137">
        <v>2</v>
      </c>
      <c r="AP137">
        <v>0</v>
      </c>
      <c r="AQ137">
        <v>0</v>
      </c>
      <c r="AR137">
        <v>0</v>
      </c>
      <c r="AS137">
        <v>0</v>
      </c>
      <c r="AT137">
        <v>0</v>
      </c>
      <c r="AU137">
        <v>0</v>
      </c>
      <c r="AV137">
        <v>0</v>
      </c>
      <c r="AW137">
        <v>0</v>
      </c>
      <c r="AX137">
        <v>0</v>
      </c>
      <c r="AY137">
        <v>0</v>
      </c>
      <c r="AZ137">
        <v>0</v>
      </c>
      <c r="BA137">
        <f t="shared" si="68"/>
        <v>0</v>
      </c>
      <c r="BB137">
        <f t="shared" si="75"/>
        <v>0</v>
      </c>
      <c r="BC137">
        <f t="shared" si="76"/>
        <v>0</v>
      </c>
      <c r="BD137">
        <f t="shared" si="77"/>
        <v>0</v>
      </c>
      <c r="BE137">
        <f t="shared" si="78"/>
        <v>0</v>
      </c>
      <c r="BF137">
        <f t="shared" si="79"/>
        <v>0</v>
      </c>
      <c r="BG137">
        <f t="shared" si="80"/>
        <v>0</v>
      </c>
      <c r="BH137">
        <f t="shared" si="81"/>
        <v>0</v>
      </c>
      <c r="BI137">
        <f t="shared" si="82"/>
        <v>0</v>
      </c>
      <c r="BJ137">
        <f t="shared" si="83"/>
        <v>0</v>
      </c>
      <c r="BK137">
        <f t="shared" si="84"/>
        <v>0</v>
      </c>
      <c r="BL137">
        <f t="shared" si="85"/>
        <v>0</v>
      </c>
      <c r="BM137">
        <f t="shared" si="86"/>
        <v>0</v>
      </c>
      <c r="BN137">
        <f t="shared" si="87"/>
        <v>0</v>
      </c>
      <c r="BO137">
        <f t="shared" si="88"/>
        <v>0</v>
      </c>
      <c r="BP137">
        <f t="shared" si="89"/>
        <v>0</v>
      </c>
      <c r="BQ137">
        <f t="shared" si="90"/>
        <v>0</v>
      </c>
      <c r="BR137">
        <f t="shared" si="91"/>
        <v>0</v>
      </c>
      <c r="BS137">
        <f t="shared" si="92"/>
        <v>0</v>
      </c>
      <c r="BU137" s="27">
        <v>360</v>
      </c>
    </row>
    <row r="138" spans="2:73">
      <c r="B138" s="35" t="s">
        <v>103</v>
      </c>
      <c r="C138" s="25" t="s">
        <v>436</v>
      </c>
      <c r="D138" s="26">
        <v>2</v>
      </c>
      <c r="E138" s="130">
        <v>8.2628000000000004</v>
      </c>
      <c r="F138" s="217">
        <f t="shared" si="67"/>
        <v>272.64</v>
      </c>
      <c r="G138" s="177"/>
      <c r="H138" s="28">
        <f t="shared" si="97"/>
        <v>0</v>
      </c>
      <c r="I138" s="253">
        <f t="shared" si="93"/>
        <v>0</v>
      </c>
      <c r="J138" s="11"/>
      <c r="K138" s="1">
        <v>0</v>
      </c>
      <c r="L138" s="2"/>
      <c r="M138" s="11"/>
      <c r="N138" s="2">
        <v>0</v>
      </c>
      <c r="O138" s="2"/>
      <c r="P138" s="11"/>
      <c r="Q138" s="2">
        <v>0</v>
      </c>
      <c r="R138" s="2"/>
      <c r="T138" s="2">
        <v>0</v>
      </c>
      <c r="U138" s="2"/>
      <c r="V138" s="11"/>
      <c r="W138" s="2">
        <v>0</v>
      </c>
      <c r="X138" s="2"/>
      <c r="Z138" s="176">
        <f t="shared" si="94"/>
        <v>0</v>
      </c>
      <c r="AA138" s="59">
        <f t="shared" si="98"/>
        <v>0</v>
      </c>
      <c r="AB138" s="11">
        <f t="shared" si="95"/>
        <v>0</v>
      </c>
      <c r="AC138" s="58">
        <f t="shared" si="96"/>
        <v>0</v>
      </c>
      <c r="AH138" s="11">
        <v>0</v>
      </c>
      <c r="AI138">
        <v>0</v>
      </c>
      <c r="AJ138">
        <v>0</v>
      </c>
      <c r="AK138">
        <v>0</v>
      </c>
      <c r="AL138">
        <v>0</v>
      </c>
      <c r="AM138">
        <v>0</v>
      </c>
      <c r="AN138">
        <v>0</v>
      </c>
      <c r="AO138">
        <v>0</v>
      </c>
      <c r="AP138">
        <v>0</v>
      </c>
      <c r="AQ138">
        <v>2</v>
      </c>
      <c r="AR138">
        <v>0</v>
      </c>
      <c r="AS138">
        <v>0</v>
      </c>
      <c r="AT138">
        <v>0</v>
      </c>
      <c r="AU138">
        <v>0</v>
      </c>
      <c r="AV138">
        <v>0</v>
      </c>
      <c r="AW138">
        <v>0</v>
      </c>
      <c r="AX138">
        <v>0</v>
      </c>
      <c r="AY138">
        <v>0</v>
      </c>
      <c r="AZ138">
        <v>0</v>
      </c>
      <c r="BA138">
        <f t="shared" si="68"/>
        <v>0</v>
      </c>
      <c r="BB138">
        <f t="shared" si="75"/>
        <v>0</v>
      </c>
      <c r="BC138">
        <f t="shared" si="76"/>
        <v>0</v>
      </c>
      <c r="BD138">
        <f t="shared" si="77"/>
        <v>0</v>
      </c>
      <c r="BE138">
        <f t="shared" si="78"/>
        <v>0</v>
      </c>
      <c r="BF138">
        <f t="shared" si="79"/>
        <v>0</v>
      </c>
      <c r="BG138">
        <f t="shared" si="80"/>
        <v>0</v>
      </c>
      <c r="BH138">
        <f t="shared" si="81"/>
        <v>0</v>
      </c>
      <c r="BI138">
        <f t="shared" si="82"/>
        <v>0</v>
      </c>
      <c r="BJ138">
        <f t="shared" si="83"/>
        <v>0</v>
      </c>
      <c r="BK138">
        <f t="shared" si="84"/>
        <v>0</v>
      </c>
      <c r="BL138">
        <f t="shared" si="85"/>
        <v>0</v>
      </c>
      <c r="BM138">
        <f t="shared" si="86"/>
        <v>0</v>
      </c>
      <c r="BN138">
        <f t="shared" si="87"/>
        <v>0</v>
      </c>
      <c r="BO138">
        <f t="shared" si="88"/>
        <v>0</v>
      </c>
      <c r="BP138">
        <f t="shared" si="89"/>
        <v>0</v>
      </c>
      <c r="BQ138">
        <f t="shared" si="90"/>
        <v>0</v>
      </c>
      <c r="BR138">
        <f t="shared" si="91"/>
        <v>0</v>
      </c>
      <c r="BS138">
        <f t="shared" si="92"/>
        <v>0</v>
      </c>
      <c r="BU138" s="27">
        <v>284</v>
      </c>
    </row>
    <row r="139" spans="2:73">
      <c r="B139" s="35" t="s">
        <v>104</v>
      </c>
      <c r="C139" s="25" t="s">
        <v>437</v>
      </c>
      <c r="D139" s="26">
        <v>2</v>
      </c>
      <c r="E139" s="130">
        <v>11.123000000000001</v>
      </c>
      <c r="F139" s="217">
        <f t="shared" si="67"/>
        <v>334.08</v>
      </c>
      <c r="G139" s="177"/>
      <c r="H139" s="28">
        <f t="shared" si="97"/>
        <v>0</v>
      </c>
      <c r="I139" s="253">
        <f t="shared" si="93"/>
        <v>0</v>
      </c>
      <c r="J139" s="11"/>
      <c r="K139" s="1">
        <v>0</v>
      </c>
      <c r="L139" s="2"/>
      <c r="M139" s="11"/>
      <c r="N139" s="2">
        <v>0</v>
      </c>
      <c r="O139" s="2"/>
      <c r="P139" s="11"/>
      <c r="Q139" s="2">
        <v>0</v>
      </c>
      <c r="R139" s="2"/>
      <c r="S139" s="11"/>
      <c r="T139" s="2">
        <v>0</v>
      </c>
      <c r="U139" s="2"/>
      <c r="V139" s="11"/>
      <c r="W139" s="2">
        <v>0</v>
      </c>
      <c r="X139" s="2"/>
      <c r="Z139" s="176">
        <f t="shared" si="94"/>
        <v>0</v>
      </c>
      <c r="AA139" s="59">
        <f t="shared" si="98"/>
        <v>0</v>
      </c>
      <c r="AB139" s="11">
        <f t="shared" si="95"/>
        <v>0</v>
      </c>
      <c r="AC139" s="58">
        <f t="shared" si="96"/>
        <v>0</v>
      </c>
      <c r="AH139" s="11">
        <v>0</v>
      </c>
      <c r="AI139">
        <v>0</v>
      </c>
      <c r="AJ139">
        <v>0</v>
      </c>
      <c r="AK139">
        <v>0</v>
      </c>
      <c r="AL139">
        <v>0</v>
      </c>
      <c r="AM139">
        <v>0</v>
      </c>
      <c r="AN139">
        <v>0</v>
      </c>
      <c r="AO139">
        <v>0</v>
      </c>
      <c r="AP139">
        <v>0</v>
      </c>
      <c r="AQ139">
        <v>0</v>
      </c>
      <c r="AR139">
        <v>0</v>
      </c>
      <c r="AS139">
        <v>0</v>
      </c>
      <c r="AT139">
        <v>2</v>
      </c>
      <c r="AU139">
        <v>0</v>
      </c>
      <c r="AV139">
        <v>0</v>
      </c>
      <c r="AW139">
        <v>0</v>
      </c>
      <c r="AX139">
        <v>0</v>
      </c>
      <c r="AY139">
        <v>0</v>
      </c>
      <c r="AZ139">
        <v>0</v>
      </c>
      <c r="BA139">
        <f t="shared" si="68"/>
        <v>0</v>
      </c>
      <c r="BB139">
        <f t="shared" si="75"/>
        <v>0</v>
      </c>
      <c r="BC139">
        <f t="shared" si="76"/>
        <v>0</v>
      </c>
      <c r="BD139">
        <f t="shared" si="77"/>
        <v>0</v>
      </c>
      <c r="BE139">
        <f t="shared" si="78"/>
        <v>0</v>
      </c>
      <c r="BF139">
        <f t="shared" si="79"/>
        <v>0</v>
      </c>
      <c r="BG139">
        <f t="shared" si="80"/>
        <v>0</v>
      </c>
      <c r="BH139">
        <f t="shared" si="81"/>
        <v>0</v>
      </c>
      <c r="BI139">
        <f t="shared" si="82"/>
        <v>0</v>
      </c>
      <c r="BJ139">
        <f t="shared" si="83"/>
        <v>0</v>
      </c>
      <c r="BK139">
        <f t="shared" si="84"/>
        <v>0</v>
      </c>
      <c r="BL139">
        <f t="shared" si="85"/>
        <v>0</v>
      </c>
      <c r="BM139">
        <f t="shared" si="86"/>
        <v>0</v>
      </c>
      <c r="BN139">
        <f t="shared" si="87"/>
        <v>0</v>
      </c>
      <c r="BO139">
        <f t="shared" si="88"/>
        <v>0</v>
      </c>
      <c r="BP139">
        <f t="shared" si="89"/>
        <v>0</v>
      </c>
      <c r="BQ139">
        <f t="shared" si="90"/>
        <v>0</v>
      </c>
      <c r="BR139">
        <f t="shared" si="91"/>
        <v>0</v>
      </c>
      <c r="BS139">
        <f t="shared" si="92"/>
        <v>0</v>
      </c>
      <c r="BU139" s="27">
        <v>348</v>
      </c>
    </row>
    <row r="140" spans="2:73" ht="43" customHeight="1">
      <c r="B140" s="22" t="s">
        <v>105</v>
      </c>
      <c r="C140" s="6" t="s">
        <v>634</v>
      </c>
      <c r="D140" s="6" t="s">
        <v>2</v>
      </c>
      <c r="E140" s="98" t="s">
        <v>1203</v>
      </c>
      <c r="F140" s="218" t="s">
        <v>1202</v>
      </c>
      <c r="G140" s="177"/>
      <c r="H140" s="6" t="s">
        <v>633</v>
      </c>
      <c r="I140" s="6" t="s">
        <v>632</v>
      </c>
      <c r="J140" s="11"/>
      <c r="K140" s="6" t="s">
        <v>630</v>
      </c>
      <c r="L140" s="6" t="s">
        <v>631</v>
      </c>
      <c r="N140" s="6" t="s">
        <v>630</v>
      </c>
      <c r="O140" s="6" t="s">
        <v>631</v>
      </c>
      <c r="Q140" s="6" t="s">
        <v>630</v>
      </c>
      <c r="R140" s="6" t="s">
        <v>631</v>
      </c>
      <c r="T140" s="6" t="s">
        <v>630</v>
      </c>
      <c r="U140" s="6" t="s">
        <v>631</v>
      </c>
      <c r="W140" s="23" t="s">
        <v>630</v>
      </c>
      <c r="X140" s="23" t="s">
        <v>631</v>
      </c>
      <c r="Z140" s="176"/>
      <c r="BU140" s="90" t="s">
        <v>1136</v>
      </c>
    </row>
    <row r="141" spans="2:73">
      <c r="C141" s="25" t="s">
        <v>505</v>
      </c>
      <c r="D141" s="26">
        <v>156</v>
      </c>
      <c r="E141" s="130">
        <f>SUM(E142:E193)</f>
        <v>162.89519999999999</v>
      </c>
      <c r="F141" s="217">
        <f t="shared" si="67"/>
        <v>8370.24</v>
      </c>
      <c r="G141" s="177"/>
      <c r="H141" s="28">
        <f t="shared" si="97"/>
        <v>0</v>
      </c>
      <c r="I141" s="253">
        <f t="shared" ref="I141:I172" si="99">H141*F141</f>
        <v>0</v>
      </c>
      <c r="J141" s="11"/>
      <c r="K141" s="1">
        <v>0</v>
      </c>
      <c r="L141" s="2"/>
      <c r="M141" s="11"/>
      <c r="N141" s="2">
        <v>0</v>
      </c>
      <c r="O141" s="2"/>
      <c r="P141" s="11"/>
      <c r="Q141" s="2">
        <v>0</v>
      </c>
      <c r="R141" s="2"/>
      <c r="T141" s="2">
        <v>0</v>
      </c>
      <c r="U141" s="2"/>
      <c r="W141" s="2">
        <v>0</v>
      </c>
      <c r="X141" s="2"/>
      <c r="Z141" s="176">
        <f t="shared" ref="Z141:Z172" si="100">H141*F141</f>
        <v>0</v>
      </c>
      <c r="AA141" s="59">
        <f>19*H141</f>
        <v>0</v>
      </c>
      <c r="AB141" s="11">
        <f t="shared" ref="AB141:AB172" si="101">H141*D141</f>
        <v>0</v>
      </c>
      <c r="AC141" s="58">
        <f t="shared" ref="AC141:AC172" si="102">H141*E141</f>
        <v>0</v>
      </c>
      <c r="BU141" s="33">
        <v>8719</v>
      </c>
    </row>
    <row r="142" spans="2:73" ht="17" customHeight="1">
      <c r="B142" s="34" t="s">
        <v>106</v>
      </c>
      <c r="C142" s="25" t="s">
        <v>265</v>
      </c>
      <c r="D142" s="26">
        <v>15</v>
      </c>
      <c r="E142" s="130">
        <v>0.77180000000000004</v>
      </c>
      <c r="F142" s="217">
        <f t="shared" si="67"/>
        <v>105.6</v>
      </c>
      <c r="G142" s="177"/>
      <c r="H142" s="28">
        <f t="shared" si="97"/>
        <v>0</v>
      </c>
      <c r="I142" s="253">
        <f t="shared" si="99"/>
        <v>0</v>
      </c>
      <c r="J142" s="11"/>
      <c r="K142" s="1">
        <v>0</v>
      </c>
      <c r="L142" s="2"/>
      <c r="M142" s="11"/>
      <c r="N142" s="2">
        <v>0</v>
      </c>
      <c r="O142" s="2"/>
      <c r="P142" s="11"/>
      <c r="Q142" s="2">
        <v>0</v>
      </c>
      <c r="R142" s="2"/>
      <c r="S142" s="11"/>
      <c r="T142" s="2">
        <v>0</v>
      </c>
      <c r="U142" s="2"/>
      <c r="V142" s="11"/>
      <c r="W142" s="2">
        <v>0</v>
      </c>
      <c r="X142" s="2"/>
      <c r="Z142" s="176">
        <f t="shared" si="100"/>
        <v>0</v>
      </c>
      <c r="AA142" s="59">
        <f t="shared" ref="AA142:AA193" si="103">19*H142</f>
        <v>0</v>
      </c>
      <c r="AB142" s="11">
        <f t="shared" si="101"/>
        <v>0</v>
      </c>
      <c r="AC142" s="58">
        <f t="shared" si="102"/>
        <v>0</v>
      </c>
      <c r="AH142" s="11">
        <v>15</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f t="shared" si="68"/>
        <v>0</v>
      </c>
      <c r="BB142">
        <f t="shared" si="75"/>
        <v>0</v>
      </c>
      <c r="BC142">
        <f t="shared" si="76"/>
        <v>0</v>
      </c>
      <c r="BD142">
        <f t="shared" si="77"/>
        <v>0</v>
      </c>
      <c r="BE142">
        <f t="shared" si="78"/>
        <v>0</v>
      </c>
      <c r="BF142">
        <f t="shared" si="79"/>
        <v>0</v>
      </c>
      <c r="BG142">
        <f t="shared" si="80"/>
        <v>0</v>
      </c>
      <c r="BH142">
        <f t="shared" si="81"/>
        <v>0</v>
      </c>
      <c r="BI142">
        <f t="shared" si="82"/>
        <v>0</v>
      </c>
      <c r="BJ142">
        <f t="shared" si="83"/>
        <v>0</v>
      </c>
      <c r="BK142">
        <f t="shared" si="84"/>
        <v>0</v>
      </c>
      <c r="BL142">
        <f t="shared" si="85"/>
        <v>0</v>
      </c>
      <c r="BM142">
        <f t="shared" si="86"/>
        <v>0</v>
      </c>
      <c r="BN142">
        <f t="shared" si="87"/>
        <v>0</v>
      </c>
      <c r="BO142">
        <f t="shared" si="88"/>
        <v>0</v>
      </c>
      <c r="BP142">
        <f t="shared" si="89"/>
        <v>0</v>
      </c>
      <c r="BQ142">
        <f t="shared" si="90"/>
        <v>0</v>
      </c>
      <c r="BR142">
        <f t="shared" si="91"/>
        <v>0</v>
      </c>
      <c r="BS142">
        <f t="shared" si="92"/>
        <v>0</v>
      </c>
      <c r="BU142" s="27">
        <v>110</v>
      </c>
    </row>
    <row r="143" spans="2:73">
      <c r="B143" s="34" t="s">
        <v>932</v>
      </c>
      <c r="C143" s="25" t="s">
        <v>965</v>
      </c>
      <c r="D143" s="26">
        <v>15</v>
      </c>
      <c r="E143" s="130">
        <v>1.0442</v>
      </c>
      <c r="F143" s="217">
        <f t="shared" ref="F143:F206" si="104">BU143*$AA$5</f>
        <v>120</v>
      </c>
      <c r="G143" s="177"/>
      <c r="H143" s="28">
        <f t="shared" si="97"/>
        <v>0</v>
      </c>
      <c r="I143" s="253">
        <f t="shared" si="99"/>
        <v>0</v>
      </c>
      <c r="J143" s="11"/>
      <c r="K143" s="1">
        <v>0</v>
      </c>
      <c r="L143" s="2"/>
      <c r="M143" s="11"/>
      <c r="N143" s="2">
        <v>0</v>
      </c>
      <c r="O143" s="2"/>
      <c r="P143" s="11"/>
      <c r="Q143" s="2">
        <v>0</v>
      </c>
      <c r="R143" s="2"/>
      <c r="S143" s="11"/>
      <c r="T143" s="2">
        <v>0</v>
      </c>
      <c r="U143" s="2"/>
      <c r="V143" s="11"/>
      <c r="W143" s="2">
        <v>0</v>
      </c>
      <c r="X143" s="2"/>
      <c r="Z143" s="176">
        <f t="shared" si="100"/>
        <v>0</v>
      </c>
      <c r="AA143" s="59">
        <f t="shared" si="103"/>
        <v>0</v>
      </c>
      <c r="AB143" s="11">
        <f t="shared" si="101"/>
        <v>0</v>
      </c>
      <c r="AC143" s="58">
        <f t="shared" si="102"/>
        <v>0</v>
      </c>
      <c r="AH143" s="11">
        <v>0</v>
      </c>
      <c r="AI143">
        <v>0</v>
      </c>
      <c r="AJ143">
        <v>0</v>
      </c>
      <c r="AK143">
        <v>0</v>
      </c>
      <c r="AL143">
        <v>0</v>
      </c>
      <c r="AM143">
        <v>0</v>
      </c>
      <c r="AN143">
        <v>0</v>
      </c>
      <c r="AO143">
        <v>0</v>
      </c>
      <c r="AP143">
        <v>0</v>
      </c>
      <c r="AQ143">
        <v>0</v>
      </c>
      <c r="AR143">
        <v>0</v>
      </c>
      <c r="AS143">
        <v>0</v>
      </c>
      <c r="AT143">
        <v>0</v>
      </c>
      <c r="AU143">
        <v>0</v>
      </c>
      <c r="AV143">
        <v>0</v>
      </c>
      <c r="AW143">
        <v>0</v>
      </c>
      <c r="AX143">
        <v>0</v>
      </c>
      <c r="AY143">
        <v>0</v>
      </c>
      <c r="AZ143">
        <v>30</v>
      </c>
      <c r="BA143">
        <f t="shared" si="68"/>
        <v>0</v>
      </c>
      <c r="BB143">
        <f t="shared" si="75"/>
        <v>0</v>
      </c>
      <c r="BC143">
        <f t="shared" si="76"/>
        <v>0</v>
      </c>
      <c r="BD143">
        <f t="shared" si="77"/>
        <v>0</v>
      </c>
      <c r="BE143">
        <f t="shared" si="78"/>
        <v>0</v>
      </c>
      <c r="BF143">
        <f t="shared" si="79"/>
        <v>0</v>
      </c>
      <c r="BG143">
        <f t="shared" si="80"/>
        <v>0</v>
      </c>
      <c r="BH143">
        <f t="shared" si="81"/>
        <v>0</v>
      </c>
      <c r="BI143">
        <f t="shared" si="82"/>
        <v>0</v>
      </c>
      <c r="BJ143">
        <f t="shared" si="83"/>
        <v>0</v>
      </c>
      <c r="BK143">
        <f t="shared" si="84"/>
        <v>0</v>
      </c>
      <c r="BL143">
        <f t="shared" si="85"/>
        <v>0</v>
      </c>
      <c r="BM143">
        <f t="shared" si="86"/>
        <v>0</v>
      </c>
      <c r="BN143">
        <f t="shared" si="87"/>
        <v>0</v>
      </c>
      <c r="BO143">
        <f t="shared" si="88"/>
        <v>0</v>
      </c>
      <c r="BP143">
        <f t="shared" si="89"/>
        <v>0</v>
      </c>
      <c r="BQ143">
        <f t="shared" si="90"/>
        <v>0</v>
      </c>
      <c r="BR143">
        <f t="shared" si="91"/>
        <v>0</v>
      </c>
      <c r="BS143">
        <f t="shared" si="92"/>
        <v>0</v>
      </c>
      <c r="BU143" s="27">
        <v>125</v>
      </c>
    </row>
    <row r="144" spans="2:73">
      <c r="B144" s="35" t="s">
        <v>107</v>
      </c>
      <c r="C144" s="25" t="s">
        <v>266</v>
      </c>
      <c r="D144" s="26">
        <v>10</v>
      </c>
      <c r="E144" s="130">
        <v>2.7240000000000002</v>
      </c>
      <c r="F144" s="217">
        <f t="shared" si="104"/>
        <v>139.19999999999999</v>
      </c>
      <c r="G144" s="177"/>
      <c r="H144" s="28">
        <f t="shared" si="97"/>
        <v>0</v>
      </c>
      <c r="I144" s="253">
        <f t="shared" si="99"/>
        <v>0</v>
      </c>
      <c r="J144" s="11"/>
      <c r="K144" s="1">
        <v>0</v>
      </c>
      <c r="L144" s="2"/>
      <c r="M144" s="11"/>
      <c r="N144" s="2">
        <v>0</v>
      </c>
      <c r="O144" s="2"/>
      <c r="P144" s="11"/>
      <c r="Q144" s="2">
        <v>0</v>
      </c>
      <c r="R144" s="2"/>
      <c r="S144" s="11"/>
      <c r="T144" s="2">
        <v>0</v>
      </c>
      <c r="U144" s="2"/>
      <c r="V144" s="11"/>
      <c r="W144" s="2">
        <v>0</v>
      </c>
      <c r="X144" s="2"/>
      <c r="Z144" s="176">
        <f t="shared" si="100"/>
        <v>0</v>
      </c>
      <c r="AA144" s="59">
        <f t="shared" si="103"/>
        <v>0</v>
      </c>
      <c r="AB144" s="11">
        <f t="shared" si="101"/>
        <v>0</v>
      </c>
      <c r="AC144" s="58">
        <f t="shared" si="102"/>
        <v>0</v>
      </c>
      <c r="AH144" s="11">
        <v>3</v>
      </c>
      <c r="AI144">
        <v>7</v>
      </c>
      <c r="AJ144">
        <v>0</v>
      </c>
      <c r="AK144">
        <v>0</v>
      </c>
      <c r="AL144">
        <v>0</v>
      </c>
      <c r="AM144">
        <v>0</v>
      </c>
      <c r="AN144">
        <v>0</v>
      </c>
      <c r="AO144">
        <v>0</v>
      </c>
      <c r="AP144">
        <v>0</v>
      </c>
      <c r="AQ144">
        <v>0</v>
      </c>
      <c r="AR144">
        <v>0</v>
      </c>
      <c r="AS144">
        <v>0</v>
      </c>
      <c r="AT144">
        <v>0</v>
      </c>
      <c r="AU144">
        <v>0</v>
      </c>
      <c r="AV144">
        <v>0</v>
      </c>
      <c r="AW144">
        <v>0</v>
      </c>
      <c r="AX144">
        <v>0</v>
      </c>
      <c r="AY144">
        <v>0</v>
      </c>
      <c r="AZ144">
        <v>0</v>
      </c>
      <c r="BA144">
        <f t="shared" ref="BA144:BA207" si="105">AH144*H144</f>
        <v>0</v>
      </c>
      <c r="BB144">
        <f t="shared" si="75"/>
        <v>0</v>
      </c>
      <c r="BC144">
        <f t="shared" si="76"/>
        <v>0</v>
      </c>
      <c r="BD144">
        <f t="shared" si="77"/>
        <v>0</v>
      </c>
      <c r="BE144">
        <f t="shared" si="78"/>
        <v>0</v>
      </c>
      <c r="BF144">
        <f t="shared" si="79"/>
        <v>0</v>
      </c>
      <c r="BG144">
        <f t="shared" si="80"/>
        <v>0</v>
      </c>
      <c r="BH144">
        <f t="shared" si="81"/>
        <v>0</v>
      </c>
      <c r="BI144">
        <f t="shared" si="82"/>
        <v>0</v>
      </c>
      <c r="BJ144">
        <f t="shared" si="83"/>
        <v>0</v>
      </c>
      <c r="BK144">
        <f t="shared" si="84"/>
        <v>0</v>
      </c>
      <c r="BL144">
        <f t="shared" si="85"/>
        <v>0</v>
      </c>
      <c r="BM144">
        <f t="shared" si="86"/>
        <v>0</v>
      </c>
      <c r="BN144">
        <f t="shared" si="87"/>
        <v>0</v>
      </c>
      <c r="BO144">
        <f t="shared" si="88"/>
        <v>0</v>
      </c>
      <c r="BP144">
        <f t="shared" si="89"/>
        <v>0</v>
      </c>
      <c r="BQ144">
        <f t="shared" si="90"/>
        <v>0</v>
      </c>
      <c r="BR144">
        <f t="shared" si="91"/>
        <v>0</v>
      </c>
      <c r="BS144">
        <f t="shared" si="92"/>
        <v>0</v>
      </c>
      <c r="BU144" s="27">
        <v>145</v>
      </c>
    </row>
    <row r="145" spans="2:73">
      <c r="B145" s="35" t="s">
        <v>933</v>
      </c>
      <c r="C145" s="25" t="s">
        <v>966</v>
      </c>
      <c r="D145" s="26">
        <v>10</v>
      </c>
      <c r="E145" s="130">
        <v>1.0895999999999999</v>
      </c>
      <c r="F145" s="217">
        <f t="shared" si="104"/>
        <v>90.24</v>
      </c>
      <c r="G145" s="177"/>
      <c r="H145" s="28">
        <f t="shared" si="97"/>
        <v>0</v>
      </c>
      <c r="I145" s="253">
        <f t="shared" si="99"/>
        <v>0</v>
      </c>
      <c r="J145" s="11"/>
      <c r="K145" s="1">
        <v>0</v>
      </c>
      <c r="L145" s="2"/>
      <c r="M145" s="11"/>
      <c r="N145" s="2">
        <v>0</v>
      </c>
      <c r="O145" s="2"/>
      <c r="P145" s="11"/>
      <c r="Q145" s="2">
        <v>0</v>
      </c>
      <c r="R145" s="2"/>
      <c r="S145" s="11"/>
      <c r="T145" s="2">
        <v>0</v>
      </c>
      <c r="U145" s="2"/>
      <c r="V145" s="11"/>
      <c r="W145" s="2">
        <v>0</v>
      </c>
      <c r="X145" s="2"/>
      <c r="Z145" s="176">
        <f t="shared" si="100"/>
        <v>0</v>
      </c>
      <c r="AA145" s="59">
        <f t="shared" si="103"/>
        <v>0</v>
      </c>
      <c r="AB145" s="11">
        <f t="shared" si="101"/>
        <v>0</v>
      </c>
      <c r="AC145" s="58">
        <f t="shared" si="102"/>
        <v>0</v>
      </c>
      <c r="AH145" s="11">
        <v>5</v>
      </c>
      <c r="AI145">
        <v>5</v>
      </c>
      <c r="AJ145">
        <v>0</v>
      </c>
      <c r="AK145">
        <v>0</v>
      </c>
      <c r="AL145">
        <v>0</v>
      </c>
      <c r="AM145">
        <v>0</v>
      </c>
      <c r="AN145">
        <v>0</v>
      </c>
      <c r="AO145">
        <v>0</v>
      </c>
      <c r="AP145">
        <v>0</v>
      </c>
      <c r="AQ145">
        <v>0</v>
      </c>
      <c r="AR145">
        <v>0</v>
      </c>
      <c r="AS145">
        <v>0</v>
      </c>
      <c r="AT145">
        <v>0</v>
      </c>
      <c r="AU145">
        <v>0</v>
      </c>
      <c r="AV145">
        <v>0</v>
      </c>
      <c r="AW145">
        <v>0</v>
      </c>
      <c r="AX145">
        <v>0</v>
      </c>
      <c r="AY145">
        <v>0</v>
      </c>
      <c r="AZ145">
        <v>0</v>
      </c>
      <c r="BA145">
        <f t="shared" si="105"/>
        <v>0</v>
      </c>
      <c r="BB145">
        <f t="shared" si="75"/>
        <v>0</v>
      </c>
      <c r="BC145">
        <f t="shared" si="76"/>
        <v>0</v>
      </c>
      <c r="BD145">
        <f t="shared" si="77"/>
        <v>0</v>
      </c>
      <c r="BE145">
        <f t="shared" si="78"/>
        <v>0</v>
      </c>
      <c r="BF145">
        <f t="shared" si="79"/>
        <v>0</v>
      </c>
      <c r="BG145">
        <f t="shared" si="80"/>
        <v>0</v>
      </c>
      <c r="BH145">
        <f t="shared" si="81"/>
        <v>0</v>
      </c>
      <c r="BI145">
        <f t="shared" si="82"/>
        <v>0</v>
      </c>
      <c r="BJ145">
        <f t="shared" si="83"/>
        <v>0</v>
      </c>
      <c r="BK145">
        <f t="shared" si="84"/>
        <v>0</v>
      </c>
      <c r="BL145">
        <f t="shared" si="85"/>
        <v>0</v>
      </c>
      <c r="BM145">
        <f t="shared" si="86"/>
        <v>0</v>
      </c>
      <c r="BN145">
        <f t="shared" si="87"/>
        <v>0</v>
      </c>
      <c r="BO145">
        <f t="shared" si="88"/>
        <v>0</v>
      </c>
      <c r="BP145">
        <f t="shared" si="89"/>
        <v>0</v>
      </c>
      <c r="BQ145">
        <f t="shared" si="90"/>
        <v>0</v>
      </c>
      <c r="BR145">
        <f t="shared" si="91"/>
        <v>0</v>
      </c>
      <c r="BS145">
        <f t="shared" si="92"/>
        <v>0</v>
      </c>
      <c r="BU145" s="27">
        <v>94</v>
      </c>
    </row>
    <row r="146" spans="2:73">
      <c r="B146" s="35" t="s">
        <v>934</v>
      </c>
      <c r="C146" s="25" t="s">
        <v>967</v>
      </c>
      <c r="D146" s="26">
        <v>5</v>
      </c>
      <c r="E146" s="130">
        <v>1.4982</v>
      </c>
      <c r="F146" s="217">
        <f t="shared" si="104"/>
        <v>95.039999999999992</v>
      </c>
      <c r="G146" s="177"/>
      <c r="H146" s="28">
        <f t="shared" si="97"/>
        <v>0</v>
      </c>
      <c r="I146" s="253">
        <f t="shared" si="99"/>
        <v>0</v>
      </c>
      <c r="J146" s="11"/>
      <c r="K146" s="1">
        <v>0</v>
      </c>
      <c r="L146" s="2"/>
      <c r="M146" s="11"/>
      <c r="N146" s="2">
        <v>0</v>
      </c>
      <c r="O146" s="2"/>
      <c r="P146" s="11"/>
      <c r="Q146" s="2">
        <v>0</v>
      </c>
      <c r="R146" s="2"/>
      <c r="S146" s="11"/>
      <c r="T146" s="2">
        <v>0</v>
      </c>
      <c r="U146" s="2"/>
      <c r="V146" s="11"/>
      <c r="W146" s="2">
        <v>0</v>
      </c>
      <c r="X146" s="2"/>
      <c r="Z146" s="176">
        <f t="shared" si="100"/>
        <v>0</v>
      </c>
      <c r="AA146" s="59">
        <f t="shared" si="103"/>
        <v>0</v>
      </c>
      <c r="AB146" s="11">
        <f t="shared" si="101"/>
        <v>0</v>
      </c>
      <c r="AC146" s="58">
        <f t="shared" si="102"/>
        <v>0</v>
      </c>
      <c r="AH146" s="11">
        <v>0</v>
      </c>
      <c r="AI146">
        <v>2</v>
      </c>
      <c r="AJ146">
        <v>3</v>
      </c>
      <c r="AK146">
        <v>0</v>
      </c>
      <c r="AL146">
        <v>0</v>
      </c>
      <c r="AM146">
        <v>0</v>
      </c>
      <c r="AN146">
        <v>0</v>
      </c>
      <c r="AO146">
        <v>0</v>
      </c>
      <c r="AP146">
        <v>0</v>
      </c>
      <c r="AQ146">
        <v>0</v>
      </c>
      <c r="AR146">
        <v>0</v>
      </c>
      <c r="AS146">
        <v>0</v>
      </c>
      <c r="AT146">
        <v>0</v>
      </c>
      <c r="AU146">
        <v>0</v>
      </c>
      <c r="AV146">
        <v>0</v>
      </c>
      <c r="AW146">
        <v>0</v>
      </c>
      <c r="AX146">
        <v>0</v>
      </c>
      <c r="AY146">
        <v>0</v>
      </c>
      <c r="AZ146">
        <v>0</v>
      </c>
      <c r="BA146">
        <f t="shared" si="105"/>
        <v>0</v>
      </c>
      <c r="BB146">
        <f t="shared" si="75"/>
        <v>0</v>
      </c>
      <c r="BC146">
        <f t="shared" si="76"/>
        <v>0</v>
      </c>
      <c r="BD146">
        <f t="shared" si="77"/>
        <v>0</v>
      </c>
      <c r="BE146">
        <f t="shared" si="78"/>
        <v>0</v>
      </c>
      <c r="BF146">
        <f t="shared" si="79"/>
        <v>0</v>
      </c>
      <c r="BG146">
        <f t="shared" si="80"/>
        <v>0</v>
      </c>
      <c r="BH146">
        <f t="shared" si="81"/>
        <v>0</v>
      </c>
      <c r="BI146">
        <f t="shared" si="82"/>
        <v>0</v>
      </c>
      <c r="BJ146">
        <f t="shared" si="83"/>
        <v>0</v>
      </c>
      <c r="BK146">
        <f t="shared" si="84"/>
        <v>0</v>
      </c>
      <c r="BL146">
        <f t="shared" si="85"/>
        <v>0</v>
      </c>
      <c r="BM146">
        <f t="shared" si="86"/>
        <v>0</v>
      </c>
      <c r="BN146">
        <f t="shared" si="87"/>
        <v>0</v>
      </c>
      <c r="BO146">
        <f t="shared" si="88"/>
        <v>0</v>
      </c>
      <c r="BP146">
        <f t="shared" si="89"/>
        <v>0</v>
      </c>
      <c r="BQ146">
        <f t="shared" si="90"/>
        <v>0</v>
      </c>
      <c r="BR146">
        <f t="shared" si="91"/>
        <v>0</v>
      </c>
      <c r="BS146">
        <f t="shared" si="92"/>
        <v>0</v>
      </c>
      <c r="BU146" s="27">
        <v>99</v>
      </c>
    </row>
    <row r="147" spans="2:73">
      <c r="B147" s="35" t="s">
        <v>935</v>
      </c>
      <c r="C147" s="25" t="s">
        <v>968</v>
      </c>
      <c r="D147" s="26">
        <v>5</v>
      </c>
      <c r="E147" s="130">
        <v>1.6798000000000002</v>
      </c>
      <c r="F147" s="217">
        <f t="shared" si="104"/>
        <v>104.64</v>
      </c>
      <c r="G147" s="177"/>
      <c r="H147" s="28">
        <f t="shared" si="97"/>
        <v>0</v>
      </c>
      <c r="I147" s="253">
        <f t="shared" si="99"/>
        <v>0</v>
      </c>
      <c r="J147" s="11"/>
      <c r="K147" s="1">
        <v>0</v>
      </c>
      <c r="L147" s="2"/>
      <c r="M147" s="11"/>
      <c r="N147" s="2">
        <v>0</v>
      </c>
      <c r="O147" s="2"/>
      <c r="P147" s="11"/>
      <c r="Q147" s="2">
        <v>0</v>
      </c>
      <c r="R147" s="2"/>
      <c r="S147" s="11"/>
      <c r="T147" s="2">
        <v>0</v>
      </c>
      <c r="U147" s="2"/>
      <c r="V147" s="11"/>
      <c r="W147" s="2">
        <v>0</v>
      </c>
      <c r="X147" s="2"/>
      <c r="Z147" s="176">
        <f t="shared" si="100"/>
        <v>0</v>
      </c>
      <c r="AA147" s="59">
        <f t="shared" si="103"/>
        <v>0</v>
      </c>
      <c r="AB147" s="11">
        <f t="shared" si="101"/>
        <v>0</v>
      </c>
      <c r="AC147" s="58">
        <f t="shared" si="102"/>
        <v>0</v>
      </c>
      <c r="AH147" s="11">
        <v>0</v>
      </c>
      <c r="AI147">
        <v>5</v>
      </c>
      <c r="AJ147">
        <v>0</v>
      </c>
      <c r="AK147">
        <v>0</v>
      </c>
      <c r="AL147">
        <v>0</v>
      </c>
      <c r="AM147">
        <v>0</v>
      </c>
      <c r="AN147">
        <v>0</v>
      </c>
      <c r="AO147">
        <v>0</v>
      </c>
      <c r="AP147">
        <v>0</v>
      </c>
      <c r="AQ147">
        <v>0</v>
      </c>
      <c r="AR147">
        <v>0</v>
      </c>
      <c r="AS147">
        <v>0</v>
      </c>
      <c r="AT147">
        <v>0</v>
      </c>
      <c r="AU147">
        <v>0</v>
      </c>
      <c r="AV147">
        <v>0</v>
      </c>
      <c r="AW147">
        <v>0</v>
      </c>
      <c r="AX147">
        <v>0</v>
      </c>
      <c r="AY147">
        <v>0</v>
      </c>
      <c r="AZ147">
        <v>0</v>
      </c>
      <c r="BA147">
        <f t="shared" si="105"/>
        <v>0</v>
      </c>
      <c r="BB147">
        <f t="shared" si="75"/>
        <v>0</v>
      </c>
      <c r="BC147">
        <f t="shared" si="76"/>
        <v>0</v>
      </c>
      <c r="BD147">
        <f t="shared" si="77"/>
        <v>0</v>
      </c>
      <c r="BE147">
        <f t="shared" si="78"/>
        <v>0</v>
      </c>
      <c r="BF147">
        <f t="shared" si="79"/>
        <v>0</v>
      </c>
      <c r="BG147">
        <f t="shared" si="80"/>
        <v>0</v>
      </c>
      <c r="BH147">
        <f t="shared" si="81"/>
        <v>0</v>
      </c>
      <c r="BI147">
        <f t="shared" si="82"/>
        <v>0</v>
      </c>
      <c r="BJ147">
        <f t="shared" si="83"/>
        <v>0</v>
      </c>
      <c r="BK147">
        <f t="shared" si="84"/>
        <v>0</v>
      </c>
      <c r="BL147">
        <f t="shared" si="85"/>
        <v>0</v>
      </c>
      <c r="BM147">
        <f t="shared" si="86"/>
        <v>0</v>
      </c>
      <c r="BN147">
        <f t="shared" si="87"/>
        <v>0</v>
      </c>
      <c r="BO147">
        <f t="shared" si="88"/>
        <v>0</v>
      </c>
      <c r="BP147">
        <f t="shared" si="89"/>
        <v>0</v>
      </c>
      <c r="BQ147">
        <f t="shared" si="90"/>
        <v>0</v>
      </c>
      <c r="BR147">
        <f t="shared" si="91"/>
        <v>0</v>
      </c>
      <c r="BS147">
        <f t="shared" si="92"/>
        <v>0</v>
      </c>
      <c r="BU147" s="27">
        <v>109</v>
      </c>
    </row>
    <row r="148" spans="2:73">
      <c r="B148" s="35" t="s">
        <v>936</v>
      </c>
      <c r="C148" s="25" t="s">
        <v>969</v>
      </c>
      <c r="D148" s="26">
        <v>2</v>
      </c>
      <c r="E148" s="130">
        <v>0.95340000000000003</v>
      </c>
      <c r="F148" s="217">
        <f t="shared" si="104"/>
        <v>61.44</v>
      </c>
      <c r="G148" s="177"/>
      <c r="H148" s="28">
        <f t="shared" si="97"/>
        <v>0</v>
      </c>
      <c r="I148" s="253">
        <f t="shared" si="99"/>
        <v>0</v>
      </c>
      <c r="J148" s="11"/>
      <c r="K148" s="1">
        <v>0</v>
      </c>
      <c r="L148" s="2"/>
      <c r="M148" s="11"/>
      <c r="N148" s="2">
        <v>0</v>
      </c>
      <c r="O148" s="2"/>
      <c r="P148" s="11"/>
      <c r="Q148" s="2">
        <v>0</v>
      </c>
      <c r="R148" s="2"/>
      <c r="S148" s="11"/>
      <c r="T148" s="2">
        <v>0</v>
      </c>
      <c r="U148" s="2"/>
      <c r="V148" s="11"/>
      <c r="W148" s="2">
        <v>0</v>
      </c>
      <c r="X148" s="2"/>
      <c r="Z148" s="176">
        <f t="shared" si="100"/>
        <v>0</v>
      </c>
      <c r="AA148" s="59">
        <f t="shared" si="103"/>
        <v>0</v>
      </c>
      <c r="AB148" s="11">
        <f t="shared" si="101"/>
        <v>0</v>
      </c>
      <c r="AC148" s="58">
        <f t="shared" si="102"/>
        <v>0</v>
      </c>
      <c r="AH148" s="11">
        <v>0</v>
      </c>
      <c r="AI148">
        <v>1</v>
      </c>
      <c r="AJ148">
        <v>0</v>
      </c>
      <c r="AK148">
        <v>0</v>
      </c>
      <c r="AL148">
        <v>0</v>
      </c>
      <c r="AM148">
        <v>0</v>
      </c>
      <c r="AN148">
        <v>0</v>
      </c>
      <c r="AO148">
        <v>0</v>
      </c>
      <c r="AP148">
        <v>0</v>
      </c>
      <c r="AQ148">
        <v>0</v>
      </c>
      <c r="AR148">
        <v>0</v>
      </c>
      <c r="AS148">
        <v>0</v>
      </c>
      <c r="AT148">
        <v>0</v>
      </c>
      <c r="AU148">
        <v>0</v>
      </c>
      <c r="AV148">
        <v>0</v>
      </c>
      <c r="AW148">
        <v>0</v>
      </c>
      <c r="AX148">
        <v>0</v>
      </c>
      <c r="AY148">
        <v>0</v>
      </c>
      <c r="AZ148">
        <v>0</v>
      </c>
      <c r="BA148">
        <f t="shared" si="105"/>
        <v>0</v>
      </c>
      <c r="BB148">
        <f t="shared" si="75"/>
        <v>0</v>
      </c>
      <c r="BC148">
        <f t="shared" si="76"/>
        <v>0</v>
      </c>
      <c r="BD148">
        <f t="shared" si="77"/>
        <v>0</v>
      </c>
      <c r="BE148">
        <f t="shared" si="78"/>
        <v>0</v>
      </c>
      <c r="BF148">
        <f t="shared" si="79"/>
        <v>0</v>
      </c>
      <c r="BG148">
        <f t="shared" si="80"/>
        <v>0</v>
      </c>
      <c r="BH148">
        <f t="shared" si="81"/>
        <v>0</v>
      </c>
      <c r="BI148">
        <f t="shared" si="82"/>
        <v>0</v>
      </c>
      <c r="BJ148">
        <f t="shared" si="83"/>
        <v>0</v>
      </c>
      <c r="BK148">
        <f t="shared" si="84"/>
        <v>0</v>
      </c>
      <c r="BL148">
        <f t="shared" si="85"/>
        <v>0</v>
      </c>
      <c r="BM148">
        <f t="shared" si="86"/>
        <v>0</v>
      </c>
      <c r="BN148">
        <f t="shared" si="87"/>
        <v>0</v>
      </c>
      <c r="BO148">
        <f t="shared" si="88"/>
        <v>0</v>
      </c>
      <c r="BP148">
        <f t="shared" si="89"/>
        <v>0</v>
      </c>
      <c r="BQ148">
        <f t="shared" si="90"/>
        <v>0</v>
      </c>
      <c r="BR148">
        <f t="shared" si="91"/>
        <v>0</v>
      </c>
      <c r="BS148">
        <f t="shared" si="92"/>
        <v>0</v>
      </c>
      <c r="BU148" s="27">
        <v>64</v>
      </c>
    </row>
    <row r="149" spans="2:73">
      <c r="B149" s="35" t="s">
        <v>937</v>
      </c>
      <c r="C149" s="25" t="s">
        <v>970</v>
      </c>
      <c r="D149" s="26">
        <v>2</v>
      </c>
      <c r="E149" s="130">
        <v>1.8160000000000001</v>
      </c>
      <c r="F149" s="217">
        <f t="shared" si="104"/>
        <v>90.24</v>
      </c>
      <c r="G149" s="177"/>
      <c r="H149" s="28">
        <f t="shared" si="97"/>
        <v>0</v>
      </c>
      <c r="I149" s="253">
        <f t="shared" si="99"/>
        <v>0</v>
      </c>
      <c r="J149" s="11"/>
      <c r="K149" s="1">
        <v>0</v>
      </c>
      <c r="L149" s="2"/>
      <c r="M149" s="11"/>
      <c r="N149" s="2">
        <v>0</v>
      </c>
      <c r="O149" s="2"/>
      <c r="P149" s="11"/>
      <c r="Q149" s="2">
        <v>0</v>
      </c>
      <c r="R149" s="2"/>
      <c r="S149" s="11"/>
      <c r="T149" s="2">
        <v>0</v>
      </c>
      <c r="U149" s="2"/>
      <c r="V149" s="11"/>
      <c r="W149" s="2">
        <v>0</v>
      </c>
      <c r="X149" s="2"/>
      <c r="Z149" s="176">
        <f t="shared" si="100"/>
        <v>0</v>
      </c>
      <c r="AA149" s="59">
        <f t="shared" si="103"/>
        <v>0</v>
      </c>
      <c r="AB149" s="11">
        <f t="shared" si="101"/>
        <v>0</v>
      </c>
      <c r="AC149" s="58">
        <f t="shared" si="102"/>
        <v>0</v>
      </c>
      <c r="AH149" s="11">
        <v>0</v>
      </c>
      <c r="AI149">
        <v>0</v>
      </c>
      <c r="AJ149">
        <v>0</v>
      </c>
      <c r="AK149">
        <v>1</v>
      </c>
      <c r="AL149">
        <v>0</v>
      </c>
      <c r="AM149">
        <v>0</v>
      </c>
      <c r="AN149">
        <v>0</v>
      </c>
      <c r="AO149">
        <v>0</v>
      </c>
      <c r="AP149">
        <v>0</v>
      </c>
      <c r="AQ149">
        <v>0</v>
      </c>
      <c r="AR149">
        <v>0</v>
      </c>
      <c r="AS149">
        <v>0</v>
      </c>
      <c r="AT149">
        <v>0</v>
      </c>
      <c r="AU149">
        <v>0</v>
      </c>
      <c r="AV149">
        <v>0</v>
      </c>
      <c r="AW149">
        <v>0</v>
      </c>
      <c r="AX149">
        <v>0</v>
      </c>
      <c r="AY149">
        <v>0</v>
      </c>
      <c r="AZ149">
        <v>0</v>
      </c>
      <c r="BA149">
        <f t="shared" si="105"/>
        <v>0</v>
      </c>
      <c r="BB149">
        <f t="shared" si="75"/>
        <v>0</v>
      </c>
      <c r="BC149">
        <f t="shared" si="76"/>
        <v>0</v>
      </c>
      <c r="BD149">
        <f t="shared" si="77"/>
        <v>0</v>
      </c>
      <c r="BE149">
        <f t="shared" si="78"/>
        <v>0</v>
      </c>
      <c r="BF149">
        <f t="shared" si="79"/>
        <v>0</v>
      </c>
      <c r="BG149">
        <f t="shared" si="80"/>
        <v>0</v>
      </c>
      <c r="BH149">
        <f t="shared" si="81"/>
        <v>0</v>
      </c>
      <c r="BI149">
        <f t="shared" si="82"/>
        <v>0</v>
      </c>
      <c r="BJ149">
        <f t="shared" si="83"/>
        <v>0</v>
      </c>
      <c r="BK149">
        <f t="shared" si="84"/>
        <v>0</v>
      </c>
      <c r="BL149">
        <f t="shared" si="85"/>
        <v>0</v>
      </c>
      <c r="BM149">
        <f t="shared" si="86"/>
        <v>0</v>
      </c>
      <c r="BN149">
        <f t="shared" si="87"/>
        <v>0</v>
      </c>
      <c r="BO149">
        <f t="shared" si="88"/>
        <v>0</v>
      </c>
      <c r="BP149">
        <f t="shared" si="89"/>
        <v>0</v>
      </c>
      <c r="BQ149">
        <f t="shared" si="90"/>
        <v>0</v>
      </c>
      <c r="BR149">
        <f t="shared" si="91"/>
        <v>0</v>
      </c>
      <c r="BS149">
        <f t="shared" si="92"/>
        <v>0</v>
      </c>
      <c r="BU149" s="27">
        <v>94</v>
      </c>
    </row>
    <row r="150" spans="2:73">
      <c r="B150" s="35" t="s">
        <v>108</v>
      </c>
      <c r="C150" s="25" t="s">
        <v>267</v>
      </c>
      <c r="D150" s="26">
        <v>5</v>
      </c>
      <c r="E150" s="130">
        <v>2.8148</v>
      </c>
      <c r="F150" s="217">
        <f t="shared" si="104"/>
        <v>154.56</v>
      </c>
      <c r="G150" s="177"/>
      <c r="H150" s="28">
        <f t="shared" si="97"/>
        <v>0</v>
      </c>
      <c r="I150" s="253">
        <f t="shared" si="99"/>
        <v>0</v>
      </c>
      <c r="J150" s="11"/>
      <c r="K150" s="1">
        <v>0</v>
      </c>
      <c r="L150" s="2"/>
      <c r="M150" s="11"/>
      <c r="N150" s="2">
        <v>0</v>
      </c>
      <c r="O150" s="2"/>
      <c r="Q150" s="2">
        <v>0</v>
      </c>
      <c r="R150" s="2"/>
      <c r="S150" s="11"/>
      <c r="T150" s="2">
        <v>0</v>
      </c>
      <c r="U150" s="2"/>
      <c r="V150" s="11"/>
      <c r="W150" s="2">
        <v>0</v>
      </c>
      <c r="X150" s="2"/>
      <c r="Z150" s="176">
        <f t="shared" si="100"/>
        <v>0</v>
      </c>
      <c r="AA150" s="59">
        <f t="shared" si="103"/>
        <v>0</v>
      </c>
      <c r="AB150" s="11">
        <f t="shared" si="101"/>
        <v>0</v>
      </c>
      <c r="AC150" s="58">
        <f t="shared" si="102"/>
        <v>0</v>
      </c>
      <c r="AH150" s="11">
        <v>0</v>
      </c>
      <c r="AI150">
        <v>5</v>
      </c>
      <c r="AJ150">
        <v>0</v>
      </c>
      <c r="AK150">
        <v>0</v>
      </c>
      <c r="AL150">
        <v>0</v>
      </c>
      <c r="AM150">
        <v>0</v>
      </c>
      <c r="AN150">
        <v>0</v>
      </c>
      <c r="AO150">
        <v>0</v>
      </c>
      <c r="AP150">
        <v>0</v>
      </c>
      <c r="AQ150">
        <v>0</v>
      </c>
      <c r="AR150">
        <v>0</v>
      </c>
      <c r="AS150">
        <v>0</v>
      </c>
      <c r="AT150">
        <v>0</v>
      </c>
      <c r="AU150">
        <v>0</v>
      </c>
      <c r="AV150">
        <v>0</v>
      </c>
      <c r="AW150">
        <v>0</v>
      </c>
      <c r="AX150">
        <v>0</v>
      </c>
      <c r="AY150">
        <v>0</v>
      </c>
      <c r="AZ150">
        <v>0</v>
      </c>
      <c r="BA150">
        <f t="shared" si="105"/>
        <v>0</v>
      </c>
      <c r="BB150">
        <f t="shared" si="75"/>
        <v>0</v>
      </c>
      <c r="BC150">
        <f t="shared" si="76"/>
        <v>0</v>
      </c>
      <c r="BD150">
        <f t="shared" si="77"/>
        <v>0</v>
      </c>
      <c r="BE150">
        <f t="shared" si="78"/>
        <v>0</v>
      </c>
      <c r="BF150">
        <f t="shared" si="79"/>
        <v>0</v>
      </c>
      <c r="BG150">
        <f t="shared" si="80"/>
        <v>0</v>
      </c>
      <c r="BH150">
        <f t="shared" si="81"/>
        <v>0</v>
      </c>
      <c r="BI150">
        <f t="shared" si="82"/>
        <v>0</v>
      </c>
      <c r="BJ150">
        <f t="shared" si="83"/>
        <v>0</v>
      </c>
      <c r="BK150">
        <f t="shared" si="84"/>
        <v>0</v>
      </c>
      <c r="BL150">
        <f t="shared" si="85"/>
        <v>0</v>
      </c>
      <c r="BM150">
        <f t="shared" si="86"/>
        <v>0</v>
      </c>
      <c r="BN150">
        <f t="shared" si="87"/>
        <v>0</v>
      </c>
      <c r="BO150">
        <f t="shared" si="88"/>
        <v>0</v>
      </c>
      <c r="BP150">
        <f t="shared" si="89"/>
        <v>0</v>
      </c>
      <c r="BQ150">
        <f t="shared" si="90"/>
        <v>0</v>
      </c>
      <c r="BR150">
        <f t="shared" si="91"/>
        <v>0</v>
      </c>
      <c r="BS150">
        <f t="shared" si="92"/>
        <v>0</v>
      </c>
      <c r="BU150" s="27">
        <v>161</v>
      </c>
    </row>
    <row r="151" spans="2:73">
      <c r="B151" s="34" t="s">
        <v>109</v>
      </c>
      <c r="C151" s="25" t="s">
        <v>268</v>
      </c>
      <c r="D151" s="26">
        <v>5</v>
      </c>
      <c r="E151" s="130">
        <v>2.6786000000000003</v>
      </c>
      <c r="F151" s="217">
        <f t="shared" si="104"/>
        <v>154.56</v>
      </c>
      <c r="G151" s="177"/>
      <c r="H151" s="28">
        <f t="shared" si="97"/>
        <v>0</v>
      </c>
      <c r="I151" s="253">
        <f t="shared" si="99"/>
        <v>0</v>
      </c>
      <c r="J151" s="11"/>
      <c r="K151" s="1">
        <v>0</v>
      </c>
      <c r="L151" s="2"/>
      <c r="N151" s="2">
        <v>0</v>
      </c>
      <c r="O151" s="2"/>
      <c r="P151" s="11"/>
      <c r="Q151" s="2">
        <v>0</v>
      </c>
      <c r="R151" s="2"/>
      <c r="S151" s="11"/>
      <c r="T151" s="2">
        <v>0</v>
      </c>
      <c r="U151" s="2"/>
      <c r="V151" s="11"/>
      <c r="W151" s="2">
        <v>0</v>
      </c>
      <c r="X151" s="2"/>
      <c r="Z151" s="176">
        <f t="shared" si="100"/>
        <v>0</v>
      </c>
      <c r="AA151" s="59">
        <f t="shared" si="103"/>
        <v>0</v>
      </c>
      <c r="AB151" s="11">
        <f t="shared" si="101"/>
        <v>0</v>
      </c>
      <c r="AC151" s="58">
        <f t="shared" si="102"/>
        <v>0</v>
      </c>
      <c r="AH151" s="11">
        <v>0</v>
      </c>
      <c r="AI151">
        <v>0</v>
      </c>
      <c r="AJ151">
        <v>0</v>
      </c>
      <c r="AK151">
        <v>5</v>
      </c>
      <c r="AL151">
        <v>0</v>
      </c>
      <c r="AM151">
        <v>0</v>
      </c>
      <c r="AN151">
        <v>0</v>
      </c>
      <c r="AO151">
        <v>0</v>
      </c>
      <c r="AP151">
        <v>0</v>
      </c>
      <c r="AQ151">
        <v>0</v>
      </c>
      <c r="AR151">
        <v>0</v>
      </c>
      <c r="AS151">
        <v>0</v>
      </c>
      <c r="AT151">
        <v>0</v>
      </c>
      <c r="AU151">
        <v>0</v>
      </c>
      <c r="AV151">
        <v>0</v>
      </c>
      <c r="AW151">
        <v>0</v>
      </c>
      <c r="AX151">
        <v>0</v>
      </c>
      <c r="AY151">
        <v>0</v>
      </c>
      <c r="AZ151">
        <v>0</v>
      </c>
      <c r="BA151">
        <f t="shared" si="105"/>
        <v>0</v>
      </c>
      <c r="BB151">
        <f t="shared" si="75"/>
        <v>0</v>
      </c>
      <c r="BC151">
        <f t="shared" si="76"/>
        <v>0</v>
      </c>
      <c r="BD151">
        <f t="shared" si="77"/>
        <v>0</v>
      </c>
      <c r="BE151">
        <f t="shared" si="78"/>
        <v>0</v>
      </c>
      <c r="BF151">
        <f t="shared" si="79"/>
        <v>0</v>
      </c>
      <c r="BG151">
        <f t="shared" si="80"/>
        <v>0</v>
      </c>
      <c r="BH151">
        <f t="shared" si="81"/>
        <v>0</v>
      </c>
      <c r="BI151">
        <f t="shared" si="82"/>
        <v>0</v>
      </c>
      <c r="BJ151">
        <f t="shared" si="83"/>
        <v>0</v>
      </c>
      <c r="BK151">
        <f t="shared" si="84"/>
        <v>0</v>
      </c>
      <c r="BL151">
        <f t="shared" si="85"/>
        <v>0</v>
      </c>
      <c r="BM151">
        <f t="shared" si="86"/>
        <v>0</v>
      </c>
      <c r="BN151">
        <f t="shared" si="87"/>
        <v>0</v>
      </c>
      <c r="BO151">
        <f t="shared" si="88"/>
        <v>0</v>
      </c>
      <c r="BP151">
        <f t="shared" si="89"/>
        <v>0</v>
      </c>
      <c r="BQ151">
        <f t="shared" si="90"/>
        <v>0</v>
      </c>
      <c r="BR151">
        <f t="shared" si="91"/>
        <v>0</v>
      </c>
      <c r="BS151">
        <f t="shared" si="92"/>
        <v>0</v>
      </c>
      <c r="BU151" s="27">
        <v>161</v>
      </c>
    </row>
    <row r="152" spans="2:73">
      <c r="B152" s="34" t="s">
        <v>938</v>
      </c>
      <c r="C152" s="25" t="s">
        <v>971</v>
      </c>
      <c r="D152" s="26">
        <v>4</v>
      </c>
      <c r="E152" s="130">
        <v>2.0884</v>
      </c>
      <c r="F152" s="217">
        <f t="shared" si="104"/>
        <v>137.28</v>
      </c>
      <c r="G152" s="177"/>
      <c r="H152" s="28">
        <f t="shared" si="97"/>
        <v>0</v>
      </c>
      <c r="I152" s="253">
        <f t="shared" si="99"/>
        <v>0</v>
      </c>
      <c r="J152" s="11"/>
      <c r="K152" s="1">
        <v>0</v>
      </c>
      <c r="L152" s="2"/>
      <c r="N152" s="2">
        <v>0</v>
      </c>
      <c r="O152" s="2"/>
      <c r="P152" s="11"/>
      <c r="Q152" s="2">
        <v>0</v>
      </c>
      <c r="R152" s="2"/>
      <c r="S152" s="11"/>
      <c r="T152" s="2">
        <v>0</v>
      </c>
      <c r="U152" s="2"/>
      <c r="V152" s="11"/>
      <c r="W152" s="2">
        <v>0</v>
      </c>
      <c r="X152" s="2"/>
      <c r="Z152" s="176">
        <f t="shared" si="100"/>
        <v>0</v>
      </c>
      <c r="AA152" s="59">
        <f t="shared" si="103"/>
        <v>0</v>
      </c>
      <c r="AB152" s="11">
        <f t="shared" si="101"/>
        <v>0</v>
      </c>
      <c r="AC152" s="58">
        <f t="shared" si="102"/>
        <v>0</v>
      </c>
      <c r="AH152" s="11">
        <v>0</v>
      </c>
      <c r="AI152">
        <v>2</v>
      </c>
      <c r="AJ152">
        <v>1</v>
      </c>
      <c r="AK152">
        <v>1</v>
      </c>
      <c r="AL152">
        <v>0</v>
      </c>
      <c r="AM152">
        <v>0</v>
      </c>
      <c r="AN152">
        <v>0</v>
      </c>
      <c r="AO152">
        <v>0</v>
      </c>
      <c r="AP152">
        <v>0</v>
      </c>
      <c r="AQ152">
        <v>0</v>
      </c>
      <c r="AR152">
        <v>0</v>
      </c>
      <c r="AS152">
        <v>0</v>
      </c>
      <c r="AT152">
        <v>0</v>
      </c>
      <c r="AU152">
        <v>0</v>
      </c>
      <c r="AV152">
        <v>0</v>
      </c>
      <c r="AW152">
        <v>0</v>
      </c>
      <c r="AX152">
        <v>0</v>
      </c>
      <c r="AY152">
        <v>0</v>
      </c>
      <c r="AZ152">
        <v>0</v>
      </c>
      <c r="BA152">
        <f t="shared" si="105"/>
        <v>0</v>
      </c>
      <c r="BB152">
        <f t="shared" si="75"/>
        <v>0</v>
      </c>
      <c r="BC152">
        <f t="shared" si="76"/>
        <v>0</v>
      </c>
      <c r="BD152">
        <f t="shared" si="77"/>
        <v>0</v>
      </c>
      <c r="BE152">
        <f t="shared" si="78"/>
        <v>0</v>
      </c>
      <c r="BF152">
        <f t="shared" si="79"/>
        <v>0</v>
      </c>
      <c r="BG152">
        <f t="shared" si="80"/>
        <v>0</v>
      </c>
      <c r="BH152">
        <f t="shared" si="81"/>
        <v>0</v>
      </c>
      <c r="BI152">
        <f t="shared" si="82"/>
        <v>0</v>
      </c>
      <c r="BJ152">
        <f t="shared" si="83"/>
        <v>0</v>
      </c>
      <c r="BK152">
        <f t="shared" si="84"/>
        <v>0</v>
      </c>
      <c r="BL152">
        <f t="shared" si="85"/>
        <v>0</v>
      </c>
      <c r="BM152">
        <f t="shared" si="86"/>
        <v>0</v>
      </c>
      <c r="BN152">
        <f t="shared" si="87"/>
        <v>0</v>
      </c>
      <c r="BO152">
        <f t="shared" si="88"/>
        <v>0</v>
      </c>
      <c r="BP152">
        <f t="shared" si="89"/>
        <v>0</v>
      </c>
      <c r="BQ152">
        <f t="shared" si="90"/>
        <v>0</v>
      </c>
      <c r="BR152">
        <f t="shared" si="91"/>
        <v>0</v>
      </c>
      <c r="BS152">
        <f t="shared" si="92"/>
        <v>0</v>
      </c>
      <c r="BU152" s="27">
        <v>143</v>
      </c>
    </row>
    <row r="153" spans="2:73">
      <c r="B153" s="34" t="s">
        <v>939</v>
      </c>
      <c r="C153" s="25" t="s">
        <v>972</v>
      </c>
      <c r="D153" s="26">
        <v>4</v>
      </c>
      <c r="E153" s="130">
        <v>2.0430000000000001</v>
      </c>
      <c r="F153" s="217">
        <f t="shared" si="104"/>
        <v>130.56</v>
      </c>
      <c r="G153" s="177"/>
      <c r="H153" s="28">
        <f t="shared" si="97"/>
        <v>0</v>
      </c>
      <c r="I153" s="253">
        <f t="shared" si="99"/>
        <v>0</v>
      </c>
      <c r="J153" s="11"/>
      <c r="K153" s="1">
        <v>0</v>
      </c>
      <c r="L153" s="2"/>
      <c r="N153" s="2">
        <v>0</v>
      </c>
      <c r="O153" s="2"/>
      <c r="P153" s="11"/>
      <c r="Q153" s="2">
        <v>0</v>
      </c>
      <c r="R153" s="2"/>
      <c r="S153" s="11"/>
      <c r="T153" s="2">
        <v>0</v>
      </c>
      <c r="U153" s="2"/>
      <c r="V153" s="11"/>
      <c r="W153" s="2">
        <v>0</v>
      </c>
      <c r="X153" s="2"/>
      <c r="Z153" s="176">
        <f t="shared" si="100"/>
        <v>0</v>
      </c>
      <c r="AA153" s="59">
        <f t="shared" si="103"/>
        <v>0</v>
      </c>
      <c r="AB153" s="11">
        <f t="shared" si="101"/>
        <v>0</v>
      </c>
      <c r="AC153" s="58">
        <f t="shared" si="102"/>
        <v>0</v>
      </c>
      <c r="AH153" s="11">
        <v>0</v>
      </c>
      <c r="AI153">
        <v>0</v>
      </c>
      <c r="AJ153">
        <v>4</v>
      </c>
      <c r="AK153">
        <v>0</v>
      </c>
      <c r="AL153">
        <v>0</v>
      </c>
      <c r="AM153">
        <v>0</v>
      </c>
      <c r="AN153">
        <v>0</v>
      </c>
      <c r="AO153">
        <v>0</v>
      </c>
      <c r="AP153">
        <v>0</v>
      </c>
      <c r="AQ153">
        <v>0</v>
      </c>
      <c r="AR153">
        <v>0</v>
      </c>
      <c r="AS153">
        <v>0</v>
      </c>
      <c r="AT153">
        <v>0</v>
      </c>
      <c r="AU153">
        <v>0</v>
      </c>
      <c r="AV153">
        <v>0</v>
      </c>
      <c r="AW153">
        <v>0</v>
      </c>
      <c r="AX153">
        <v>0</v>
      </c>
      <c r="AY153">
        <v>0</v>
      </c>
      <c r="AZ153">
        <v>0</v>
      </c>
      <c r="BA153">
        <f t="shared" si="105"/>
        <v>0</v>
      </c>
      <c r="BB153">
        <f t="shared" si="75"/>
        <v>0</v>
      </c>
      <c r="BC153">
        <f t="shared" si="76"/>
        <v>0</v>
      </c>
      <c r="BD153">
        <f t="shared" si="77"/>
        <v>0</v>
      </c>
      <c r="BE153">
        <f t="shared" si="78"/>
        <v>0</v>
      </c>
      <c r="BF153">
        <f t="shared" si="79"/>
        <v>0</v>
      </c>
      <c r="BG153">
        <f t="shared" si="80"/>
        <v>0</v>
      </c>
      <c r="BH153">
        <f t="shared" si="81"/>
        <v>0</v>
      </c>
      <c r="BI153">
        <f t="shared" si="82"/>
        <v>0</v>
      </c>
      <c r="BJ153">
        <f t="shared" si="83"/>
        <v>0</v>
      </c>
      <c r="BK153">
        <f t="shared" si="84"/>
        <v>0</v>
      </c>
      <c r="BL153">
        <f t="shared" si="85"/>
        <v>0</v>
      </c>
      <c r="BM153">
        <f t="shared" si="86"/>
        <v>0</v>
      </c>
      <c r="BN153">
        <f t="shared" si="87"/>
        <v>0</v>
      </c>
      <c r="BO153">
        <f t="shared" si="88"/>
        <v>0</v>
      </c>
      <c r="BP153">
        <f t="shared" si="89"/>
        <v>0</v>
      </c>
      <c r="BQ153">
        <f t="shared" si="90"/>
        <v>0</v>
      </c>
      <c r="BR153">
        <f t="shared" si="91"/>
        <v>0</v>
      </c>
      <c r="BS153">
        <f t="shared" si="92"/>
        <v>0</v>
      </c>
      <c r="BU153" s="27">
        <v>136</v>
      </c>
    </row>
    <row r="154" spans="2:73">
      <c r="B154" s="34" t="s">
        <v>940</v>
      </c>
      <c r="C154" s="25" t="s">
        <v>973</v>
      </c>
      <c r="D154" s="26">
        <v>2</v>
      </c>
      <c r="E154" s="130">
        <v>1.4982</v>
      </c>
      <c r="F154" s="217">
        <f t="shared" si="104"/>
        <v>79.679999999999993</v>
      </c>
      <c r="G154" s="177"/>
      <c r="H154" s="28">
        <f t="shared" si="97"/>
        <v>0</v>
      </c>
      <c r="I154" s="253">
        <f t="shared" si="99"/>
        <v>0</v>
      </c>
      <c r="J154" s="11"/>
      <c r="K154" s="1">
        <v>0</v>
      </c>
      <c r="L154" s="2"/>
      <c r="N154" s="2">
        <v>0</v>
      </c>
      <c r="O154" s="2"/>
      <c r="P154" s="11"/>
      <c r="Q154" s="2">
        <v>0</v>
      </c>
      <c r="R154" s="2"/>
      <c r="S154" s="11"/>
      <c r="T154" s="2">
        <v>0</v>
      </c>
      <c r="U154" s="2"/>
      <c r="V154" s="11"/>
      <c r="W154" s="2">
        <v>0</v>
      </c>
      <c r="X154" s="2"/>
      <c r="Z154" s="176">
        <f t="shared" si="100"/>
        <v>0</v>
      </c>
      <c r="AA154" s="59">
        <f t="shared" si="103"/>
        <v>0</v>
      </c>
      <c r="AB154" s="11">
        <f t="shared" si="101"/>
        <v>0</v>
      </c>
      <c r="AC154" s="58">
        <f t="shared" si="102"/>
        <v>0</v>
      </c>
      <c r="AH154" s="11">
        <v>0</v>
      </c>
      <c r="AI154">
        <v>0</v>
      </c>
      <c r="AJ154">
        <v>1</v>
      </c>
      <c r="AK154">
        <v>0</v>
      </c>
      <c r="AL154">
        <v>0</v>
      </c>
      <c r="AM154">
        <v>0</v>
      </c>
      <c r="AN154">
        <v>0</v>
      </c>
      <c r="AO154">
        <v>0</v>
      </c>
      <c r="AP154">
        <v>0</v>
      </c>
      <c r="AQ154">
        <v>0</v>
      </c>
      <c r="AR154">
        <v>0</v>
      </c>
      <c r="AS154">
        <v>0</v>
      </c>
      <c r="AT154">
        <v>0</v>
      </c>
      <c r="AU154">
        <v>0</v>
      </c>
      <c r="AV154">
        <v>0</v>
      </c>
      <c r="AW154">
        <v>0</v>
      </c>
      <c r="AX154">
        <v>0</v>
      </c>
      <c r="AY154">
        <v>0</v>
      </c>
      <c r="AZ154">
        <v>0</v>
      </c>
      <c r="BA154">
        <f t="shared" si="105"/>
        <v>0</v>
      </c>
      <c r="BB154">
        <f t="shared" si="75"/>
        <v>0</v>
      </c>
      <c r="BC154">
        <f t="shared" si="76"/>
        <v>0</v>
      </c>
      <c r="BD154">
        <f t="shared" si="77"/>
        <v>0</v>
      </c>
      <c r="BE154">
        <f t="shared" si="78"/>
        <v>0</v>
      </c>
      <c r="BF154">
        <f t="shared" si="79"/>
        <v>0</v>
      </c>
      <c r="BG154">
        <f t="shared" si="80"/>
        <v>0</v>
      </c>
      <c r="BH154">
        <f t="shared" si="81"/>
        <v>0</v>
      </c>
      <c r="BI154">
        <f t="shared" si="82"/>
        <v>0</v>
      </c>
      <c r="BJ154">
        <f t="shared" si="83"/>
        <v>0</v>
      </c>
      <c r="BK154">
        <f t="shared" si="84"/>
        <v>0</v>
      </c>
      <c r="BL154">
        <f t="shared" si="85"/>
        <v>0</v>
      </c>
      <c r="BM154">
        <f t="shared" si="86"/>
        <v>0</v>
      </c>
      <c r="BN154">
        <f t="shared" si="87"/>
        <v>0</v>
      </c>
      <c r="BO154">
        <f t="shared" si="88"/>
        <v>0</v>
      </c>
      <c r="BP154">
        <f t="shared" si="89"/>
        <v>0</v>
      </c>
      <c r="BQ154">
        <f t="shared" si="90"/>
        <v>0</v>
      </c>
      <c r="BR154">
        <f t="shared" si="91"/>
        <v>0</v>
      </c>
      <c r="BS154">
        <f t="shared" si="92"/>
        <v>0</v>
      </c>
      <c r="BU154" s="27">
        <v>83</v>
      </c>
    </row>
    <row r="155" spans="2:73">
      <c r="B155" s="34" t="s">
        <v>941</v>
      </c>
      <c r="C155" s="25" t="s">
        <v>974</v>
      </c>
      <c r="D155" s="26">
        <v>2</v>
      </c>
      <c r="E155" s="130">
        <v>2.9510000000000001</v>
      </c>
      <c r="F155" s="217">
        <f t="shared" si="104"/>
        <v>137.28</v>
      </c>
      <c r="G155" s="177"/>
      <c r="H155" s="28">
        <f t="shared" si="97"/>
        <v>0</v>
      </c>
      <c r="I155" s="253">
        <f t="shared" si="99"/>
        <v>0</v>
      </c>
      <c r="J155" s="11"/>
      <c r="K155" s="1">
        <v>0</v>
      </c>
      <c r="L155" s="2"/>
      <c r="N155" s="2">
        <v>0</v>
      </c>
      <c r="O155" s="2"/>
      <c r="P155" s="11"/>
      <c r="Q155" s="2">
        <v>0</v>
      </c>
      <c r="R155" s="2"/>
      <c r="S155" s="11"/>
      <c r="T155" s="2">
        <v>0</v>
      </c>
      <c r="U155" s="2"/>
      <c r="V155" s="11"/>
      <c r="W155" s="2">
        <v>0</v>
      </c>
      <c r="X155" s="2"/>
      <c r="Z155" s="176">
        <f t="shared" si="100"/>
        <v>0</v>
      </c>
      <c r="AA155" s="59">
        <f t="shared" si="103"/>
        <v>0</v>
      </c>
      <c r="AB155" s="11">
        <f t="shared" si="101"/>
        <v>0</v>
      </c>
      <c r="AC155" s="58">
        <f t="shared" si="102"/>
        <v>0</v>
      </c>
      <c r="AH155" s="11">
        <v>0</v>
      </c>
      <c r="AI155">
        <v>0</v>
      </c>
      <c r="AJ155">
        <v>0</v>
      </c>
      <c r="AK155">
        <v>1</v>
      </c>
      <c r="AL155">
        <v>0</v>
      </c>
      <c r="AM155">
        <v>0</v>
      </c>
      <c r="AN155">
        <v>0</v>
      </c>
      <c r="AO155">
        <v>0</v>
      </c>
      <c r="AP155">
        <v>0</v>
      </c>
      <c r="AQ155">
        <v>0</v>
      </c>
      <c r="AR155">
        <v>0</v>
      </c>
      <c r="AS155">
        <v>0</v>
      </c>
      <c r="AT155">
        <v>0</v>
      </c>
      <c r="AU155">
        <v>0</v>
      </c>
      <c r="AV155">
        <v>0</v>
      </c>
      <c r="AW155">
        <v>0</v>
      </c>
      <c r="AX155">
        <v>0</v>
      </c>
      <c r="AY155">
        <v>0</v>
      </c>
      <c r="AZ155">
        <v>0</v>
      </c>
      <c r="BA155">
        <f t="shared" si="105"/>
        <v>0</v>
      </c>
      <c r="BB155">
        <f t="shared" si="75"/>
        <v>0</v>
      </c>
      <c r="BC155">
        <f t="shared" si="76"/>
        <v>0</v>
      </c>
      <c r="BD155">
        <f t="shared" si="77"/>
        <v>0</v>
      </c>
      <c r="BE155">
        <f t="shared" si="78"/>
        <v>0</v>
      </c>
      <c r="BF155">
        <f t="shared" si="79"/>
        <v>0</v>
      </c>
      <c r="BG155">
        <f t="shared" si="80"/>
        <v>0</v>
      </c>
      <c r="BH155">
        <f t="shared" si="81"/>
        <v>0</v>
      </c>
      <c r="BI155">
        <f t="shared" si="82"/>
        <v>0</v>
      </c>
      <c r="BJ155">
        <f t="shared" si="83"/>
        <v>0</v>
      </c>
      <c r="BK155">
        <f t="shared" si="84"/>
        <v>0</v>
      </c>
      <c r="BL155">
        <f t="shared" si="85"/>
        <v>0</v>
      </c>
      <c r="BM155">
        <f t="shared" si="86"/>
        <v>0</v>
      </c>
      <c r="BN155">
        <f t="shared" si="87"/>
        <v>0</v>
      </c>
      <c r="BO155">
        <f t="shared" si="88"/>
        <v>0</v>
      </c>
      <c r="BP155">
        <f t="shared" si="89"/>
        <v>0</v>
      </c>
      <c r="BQ155">
        <f t="shared" si="90"/>
        <v>0</v>
      </c>
      <c r="BR155">
        <f t="shared" si="91"/>
        <v>0</v>
      </c>
      <c r="BS155">
        <f t="shared" si="92"/>
        <v>0</v>
      </c>
      <c r="BU155" s="27">
        <v>143</v>
      </c>
    </row>
    <row r="156" spans="2:73">
      <c r="B156" s="35" t="s">
        <v>110</v>
      </c>
      <c r="C156" s="25" t="s">
        <v>269</v>
      </c>
      <c r="D156" s="26">
        <v>4</v>
      </c>
      <c r="E156" s="130">
        <v>3.0872000000000002</v>
      </c>
      <c r="F156" s="217">
        <f t="shared" si="104"/>
        <v>149.76</v>
      </c>
      <c r="G156" s="177"/>
      <c r="H156" s="28">
        <f t="shared" si="97"/>
        <v>0</v>
      </c>
      <c r="I156" s="253">
        <f t="shared" si="99"/>
        <v>0</v>
      </c>
      <c r="K156" s="1">
        <v>0</v>
      </c>
      <c r="L156" s="2"/>
      <c r="M156" s="11"/>
      <c r="N156" s="2">
        <v>0</v>
      </c>
      <c r="O156" s="2"/>
      <c r="P156" s="11"/>
      <c r="Q156" s="2">
        <v>0</v>
      </c>
      <c r="R156" s="2"/>
      <c r="T156" s="2">
        <v>0</v>
      </c>
      <c r="U156" s="2"/>
      <c r="W156" s="2">
        <v>0</v>
      </c>
      <c r="X156" s="2"/>
      <c r="Z156" s="176">
        <f t="shared" si="100"/>
        <v>0</v>
      </c>
      <c r="AA156" s="59">
        <f t="shared" si="103"/>
        <v>0</v>
      </c>
      <c r="AB156" s="11">
        <f t="shared" si="101"/>
        <v>0</v>
      </c>
      <c r="AC156" s="58">
        <f t="shared" si="102"/>
        <v>0</v>
      </c>
      <c r="AH156" s="11">
        <v>0</v>
      </c>
      <c r="AI156">
        <v>1</v>
      </c>
      <c r="AJ156">
        <v>1</v>
      </c>
      <c r="AK156">
        <v>2</v>
      </c>
      <c r="AL156">
        <v>0</v>
      </c>
      <c r="AM156">
        <v>0</v>
      </c>
      <c r="AN156">
        <v>0</v>
      </c>
      <c r="AO156">
        <v>0</v>
      </c>
      <c r="AP156">
        <v>0</v>
      </c>
      <c r="AQ156">
        <v>0</v>
      </c>
      <c r="AR156">
        <v>0</v>
      </c>
      <c r="AS156">
        <v>0</v>
      </c>
      <c r="AT156">
        <v>0</v>
      </c>
      <c r="AU156">
        <v>0</v>
      </c>
      <c r="AV156">
        <v>0</v>
      </c>
      <c r="AW156">
        <v>0</v>
      </c>
      <c r="AX156">
        <v>0</v>
      </c>
      <c r="AY156">
        <v>0</v>
      </c>
      <c r="AZ156">
        <v>0</v>
      </c>
      <c r="BA156">
        <f t="shared" si="105"/>
        <v>0</v>
      </c>
      <c r="BB156">
        <f t="shared" si="75"/>
        <v>0</v>
      </c>
      <c r="BC156">
        <f t="shared" si="76"/>
        <v>0</v>
      </c>
      <c r="BD156">
        <f t="shared" si="77"/>
        <v>0</v>
      </c>
      <c r="BE156">
        <f t="shared" si="78"/>
        <v>0</v>
      </c>
      <c r="BF156">
        <f t="shared" si="79"/>
        <v>0</v>
      </c>
      <c r="BG156">
        <f t="shared" si="80"/>
        <v>0</v>
      </c>
      <c r="BH156">
        <f t="shared" si="81"/>
        <v>0</v>
      </c>
      <c r="BI156">
        <f t="shared" si="82"/>
        <v>0</v>
      </c>
      <c r="BJ156">
        <f t="shared" si="83"/>
        <v>0</v>
      </c>
      <c r="BK156">
        <f t="shared" si="84"/>
        <v>0</v>
      </c>
      <c r="BL156">
        <f t="shared" si="85"/>
        <v>0</v>
      </c>
      <c r="BM156">
        <f t="shared" si="86"/>
        <v>0</v>
      </c>
      <c r="BN156">
        <f t="shared" si="87"/>
        <v>0</v>
      </c>
      <c r="BO156">
        <f t="shared" si="88"/>
        <v>0</v>
      </c>
      <c r="BP156">
        <f t="shared" si="89"/>
        <v>0</v>
      </c>
      <c r="BQ156">
        <f t="shared" si="90"/>
        <v>0</v>
      </c>
      <c r="BR156">
        <f t="shared" si="91"/>
        <v>0</v>
      </c>
      <c r="BS156">
        <f t="shared" si="92"/>
        <v>0</v>
      </c>
      <c r="BU156" s="27">
        <v>156</v>
      </c>
    </row>
    <row r="157" spans="2:73">
      <c r="B157" s="35" t="s">
        <v>111</v>
      </c>
      <c r="C157" s="25" t="s">
        <v>270</v>
      </c>
      <c r="D157" s="26">
        <v>1</v>
      </c>
      <c r="E157" s="130">
        <v>1.135</v>
      </c>
      <c r="F157" s="217">
        <f t="shared" si="104"/>
        <v>94.08</v>
      </c>
      <c r="G157" s="177"/>
      <c r="H157" s="28">
        <f t="shared" si="97"/>
        <v>0</v>
      </c>
      <c r="I157" s="253">
        <f t="shared" si="99"/>
        <v>0</v>
      </c>
      <c r="J157" s="11"/>
      <c r="K157" s="1">
        <v>0</v>
      </c>
      <c r="L157" s="2"/>
      <c r="M157" s="11"/>
      <c r="N157" s="2">
        <v>0</v>
      </c>
      <c r="O157" s="2"/>
      <c r="P157" s="11"/>
      <c r="Q157" s="2">
        <v>0</v>
      </c>
      <c r="R157" s="2"/>
      <c r="S157" s="11"/>
      <c r="T157" s="2">
        <v>0</v>
      </c>
      <c r="U157" s="2"/>
      <c r="V157" s="11"/>
      <c r="W157" s="2">
        <v>0</v>
      </c>
      <c r="X157" s="2"/>
      <c r="Z157" s="176">
        <f t="shared" si="100"/>
        <v>0</v>
      </c>
      <c r="AA157" s="59">
        <f t="shared" si="103"/>
        <v>0</v>
      </c>
      <c r="AB157" s="11">
        <f t="shared" si="101"/>
        <v>0</v>
      </c>
      <c r="AC157" s="58">
        <f t="shared" si="102"/>
        <v>0</v>
      </c>
      <c r="AH157" s="11">
        <v>0</v>
      </c>
      <c r="AI157">
        <v>0</v>
      </c>
      <c r="AJ157">
        <v>0</v>
      </c>
      <c r="AK157">
        <v>0</v>
      </c>
      <c r="AL157">
        <v>1</v>
      </c>
      <c r="AM157">
        <v>0</v>
      </c>
      <c r="AN157">
        <v>0</v>
      </c>
      <c r="AO157">
        <v>0</v>
      </c>
      <c r="AP157">
        <v>0</v>
      </c>
      <c r="AQ157">
        <v>0</v>
      </c>
      <c r="AR157">
        <v>0</v>
      </c>
      <c r="AS157">
        <v>0</v>
      </c>
      <c r="AT157">
        <v>0</v>
      </c>
      <c r="AU157">
        <v>0</v>
      </c>
      <c r="AV157">
        <v>0</v>
      </c>
      <c r="AW157">
        <v>0</v>
      </c>
      <c r="AX157">
        <v>0</v>
      </c>
      <c r="AY157">
        <v>0</v>
      </c>
      <c r="AZ157">
        <v>0</v>
      </c>
      <c r="BA157">
        <f t="shared" si="105"/>
        <v>0</v>
      </c>
      <c r="BB157">
        <f t="shared" si="75"/>
        <v>0</v>
      </c>
      <c r="BC157">
        <f t="shared" si="76"/>
        <v>0</v>
      </c>
      <c r="BD157">
        <f t="shared" si="77"/>
        <v>0</v>
      </c>
      <c r="BE157">
        <f t="shared" si="78"/>
        <v>0</v>
      </c>
      <c r="BF157">
        <f t="shared" si="79"/>
        <v>0</v>
      </c>
      <c r="BG157">
        <f t="shared" si="80"/>
        <v>0</v>
      </c>
      <c r="BH157">
        <f t="shared" si="81"/>
        <v>0</v>
      </c>
      <c r="BI157">
        <f t="shared" si="82"/>
        <v>0</v>
      </c>
      <c r="BJ157">
        <f t="shared" si="83"/>
        <v>0</v>
      </c>
      <c r="BK157">
        <f t="shared" si="84"/>
        <v>0</v>
      </c>
      <c r="BL157">
        <f t="shared" si="85"/>
        <v>0</v>
      </c>
      <c r="BM157">
        <f t="shared" si="86"/>
        <v>0</v>
      </c>
      <c r="BN157">
        <f t="shared" si="87"/>
        <v>0</v>
      </c>
      <c r="BO157">
        <f t="shared" si="88"/>
        <v>0</v>
      </c>
      <c r="BP157">
        <f t="shared" si="89"/>
        <v>0</v>
      </c>
      <c r="BQ157">
        <f t="shared" si="90"/>
        <v>0</v>
      </c>
      <c r="BR157">
        <f t="shared" si="91"/>
        <v>0</v>
      </c>
      <c r="BS157">
        <f t="shared" si="92"/>
        <v>0</v>
      </c>
      <c r="BU157" s="27">
        <v>98</v>
      </c>
    </row>
    <row r="158" spans="2:73">
      <c r="B158" s="35" t="s">
        <v>112</v>
      </c>
      <c r="C158" s="25" t="s">
        <v>271</v>
      </c>
      <c r="D158" s="26">
        <v>4</v>
      </c>
      <c r="E158" s="130">
        <v>2.6332</v>
      </c>
      <c r="F158" s="217">
        <f t="shared" si="104"/>
        <v>143.04</v>
      </c>
      <c r="G158" s="177"/>
      <c r="H158" s="28">
        <f t="shared" si="97"/>
        <v>0</v>
      </c>
      <c r="I158" s="253">
        <f t="shared" si="99"/>
        <v>0</v>
      </c>
      <c r="J158" s="11"/>
      <c r="K158" s="1">
        <v>0</v>
      </c>
      <c r="L158" s="2"/>
      <c r="M158" s="11"/>
      <c r="N158" s="2">
        <v>0</v>
      </c>
      <c r="O158" s="2"/>
      <c r="P158" s="11"/>
      <c r="Q158" s="2">
        <v>0</v>
      </c>
      <c r="R158" s="2"/>
      <c r="S158" s="11"/>
      <c r="T158" s="2">
        <v>0</v>
      </c>
      <c r="U158" s="2"/>
      <c r="V158" s="11"/>
      <c r="W158" s="2">
        <v>0</v>
      </c>
      <c r="X158" s="2"/>
      <c r="Z158" s="176">
        <f t="shared" si="100"/>
        <v>0</v>
      </c>
      <c r="AA158" s="59">
        <f t="shared" si="103"/>
        <v>0</v>
      </c>
      <c r="AB158" s="11">
        <f t="shared" si="101"/>
        <v>0</v>
      </c>
      <c r="AC158" s="58">
        <f t="shared" si="102"/>
        <v>0</v>
      </c>
      <c r="AH158" s="11">
        <v>0</v>
      </c>
      <c r="AI158">
        <v>0</v>
      </c>
      <c r="AJ158">
        <v>2</v>
      </c>
      <c r="AK158">
        <v>2</v>
      </c>
      <c r="AL158">
        <v>0</v>
      </c>
      <c r="AM158">
        <v>0</v>
      </c>
      <c r="AN158">
        <v>0</v>
      </c>
      <c r="AO158">
        <v>0</v>
      </c>
      <c r="AP158">
        <v>0</v>
      </c>
      <c r="AQ158">
        <v>0</v>
      </c>
      <c r="AR158">
        <v>0</v>
      </c>
      <c r="AS158">
        <v>0</v>
      </c>
      <c r="AT158">
        <v>0</v>
      </c>
      <c r="AU158">
        <v>0</v>
      </c>
      <c r="AV158">
        <v>0</v>
      </c>
      <c r="AW158">
        <v>0</v>
      </c>
      <c r="AX158">
        <v>0</v>
      </c>
      <c r="AY158">
        <v>0</v>
      </c>
      <c r="AZ158">
        <v>0</v>
      </c>
      <c r="BA158">
        <f t="shared" si="105"/>
        <v>0</v>
      </c>
      <c r="BB158">
        <f t="shared" si="75"/>
        <v>0</v>
      </c>
      <c r="BC158">
        <f t="shared" si="76"/>
        <v>0</v>
      </c>
      <c r="BD158">
        <f t="shared" si="77"/>
        <v>0</v>
      </c>
      <c r="BE158">
        <f t="shared" si="78"/>
        <v>0</v>
      </c>
      <c r="BF158">
        <f t="shared" si="79"/>
        <v>0</v>
      </c>
      <c r="BG158">
        <f t="shared" si="80"/>
        <v>0</v>
      </c>
      <c r="BH158">
        <f t="shared" si="81"/>
        <v>0</v>
      </c>
      <c r="BI158">
        <f t="shared" si="82"/>
        <v>0</v>
      </c>
      <c r="BJ158">
        <f t="shared" si="83"/>
        <v>0</v>
      </c>
      <c r="BK158">
        <f t="shared" si="84"/>
        <v>0</v>
      </c>
      <c r="BL158">
        <f t="shared" si="85"/>
        <v>0</v>
      </c>
      <c r="BM158">
        <f t="shared" si="86"/>
        <v>0</v>
      </c>
      <c r="BN158">
        <f t="shared" si="87"/>
        <v>0</v>
      </c>
      <c r="BO158">
        <f t="shared" si="88"/>
        <v>0</v>
      </c>
      <c r="BP158">
        <f t="shared" si="89"/>
        <v>0</v>
      </c>
      <c r="BQ158">
        <f t="shared" si="90"/>
        <v>0</v>
      </c>
      <c r="BR158">
        <f t="shared" si="91"/>
        <v>0</v>
      </c>
      <c r="BS158">
        <f t="shared" si="92"/>
        <v>0</v>
      </c>
      <c r="BU158" s="27">
        <v>149</v>
      </c>
    </row>
    <row r="159" spans="2:73">
      <c r="B159" s="35" t="s">
        <v>942</v>
      </c>
      <c r="C159" s="25" t="s">
        <v>975</v>
      </c>
      <c r="D159" s="26">
        <v>3</v>
      </c>
      <c r="E159" s="130">
        <v>3.1779999999999999</v>
      </c>
      <c r="F159" s="217">
        <f t="shared" si="104"/>
        <v>155.51999999999998</v>
      </c>
      <c r="G159" s="177"/>
      <c r="H159" s="28">
        <f t="shared" si="97"/>
        <v>0</v>
      </c>
      <c r="I159" s="253">
        <f t="shared" si="99"/>
        <v>0</v>
      </c>
      <c r="J159" s="11"/>
      <c r="K159" s="1">
        <v>0</v>
      </c>
      <c r="L159" s="2"/>
      <c r="M159" s="11"/>
      <c r="N159" s="2">
        <v>0</v>
      </c>
      <c r="O159" s="2"/>
      <c r="P159" s="11"/>
      <c r="Q159" s="2">
        <v>0</v>
      </c>
      <c r="R159" s="2"/>
      <c r="S159" s="11"/>
      <c r="T159" s="2">
        <v>0</v>
      </c>
      <c r="U159" s="2"/>
      <c r="V159" s="11"/>
      <c r="W159" s="2">
        <v>0</v>
      </c>
      <c r="X159" s="2"/>
      <c r="Z159" s="176">
        <f t="shared" si="100"/>
        <v>0</v>
      </c>
      <c r="AA159" s="59">
        <f t="shared" si="103"/>
        <v>0</v>
      </c>
      <c r="AB159" s="11">
        <f t="shared" si="101"/>
        <v>0</v>
      </c>
      <c r="AC159" s="58">
        <f t="shared" si="102"/>
        <v>0</v>
      </c>
      <c r="AH159" s="11">
        <v>0</v>
      </c>
      <c r="AI159">
        <v>0</v>
      </c>
      <c r="AJ159">
        <v>0</v>
      </c>
      <c r="AK159">
        <v>1</v>
      </c>
      <c r="AL159">
        <v>0</v>
      </c>
      <c r="AM159">
        <v>2</v>
      </c>
      <c r="AN159">
        <v>0</v>
      </c>
      <c r="AO159">
        <v>0</v>
      </c>
      <c r="AP159">
        <v>0</v>
      </c>
      <c r="AQ159">
        <v>0</v>
      </c>
      <c r="AR159">
        <v>0</v>
      </c>
      <c r="AS159">
        <v>0</v>
      </c>
      <c r="AT159">
        <v>0</v>
      </c>
      <c r="AU159">
        <v>0</v>
      </c>
      <c r="AV159">
        <v>0</v>
      </c>
      <c r="AW159">
        <v>0</v>
      </c>
      <c r="AX159">
        <v>0</v>
      </c>
      <c r="AY159">
        <v>0</v>
      </c>
      <c r="AZ159">
        <v>0</v>
      </c>
      <c r="BA159">
        <f t="shared" si="105"/>
        <v>0</v>
      </c>
      <c r="BB159">
        <f t="shared" si="75"/>
        <v>0</v>
      </c>
      <c r="BC159">
        <f t="shared" si="76"/>
        <v>0</v>
      </c>
      <c r="BD159">
        <f t="shared" si="77"/>
        <v>0</v>
      </c>
      <c r="BE159">
        <f t="shared" si="78"/>
        <v>0</v>
      </c>
      <c r="BF159">
        <f t="shared" si="79"/>
        <v>0</v>
      </c>
      <c r="BG159">
        <f t="shared" si="80"/>
        <v>0</v>
      </c>
      <c r="BH159">
        <f t="shared" si="81"/>
        <v>0</v>
      </c>
      <c r="BI159">
        <f t="shared" si="82"/>
        <v>0</v>
      </c>
      <c r="BJ159">
        <f t="shared" si="83"/>
        <v>0</v>
      </c>
      <c r="BK159">
        <f t="shared" si="84"/>
        <v>0</v>
      </c>
      <c r="BL159">
        <f t="shared" si="85"/>
        <v>0</v>
      </c>
      <c r="BM159">
        <f t="shared" si="86"/>
        <v>0</v>
      </c>
      <c r="BN159">
        <f t="shared" si="87"/>
        <v>0</v>
      </c>
      <c r="BO159">
        <f t="shared" si="88"/>
        <v>0</v>
      </c>
      <c r="BP159">
        <f t="shared" si="89"/>
        <v>0</v>
      </c>
      <c r="BQ159">
        <f t="shared" si="90"/>
        <v>0</v>
      </c>
      <c r="BR159">
        <f t="shared" si="91"/>
        <v>0</v>
      </c>
      <c r="BS159">
        <f t="shared" si="92"/>
        <v>0</v>
      </c>
      <c r="BU159" s="27">
        <v>162</v>
      </c>
    </row>
    <row r="160" spans="2:73">
      <c r="B160" s="35" t="s">
        <v>943</v>
      </c>
      <c r="C160" s="25" t="s">
        <v>976</v>
      </c>
      <c r="D160" s="26">
        <v>3</v>
      </c>
      <c r="E160" s="130">
        <v>2.9964</v>
      </c>
      <c r="F160" s="217">
        <f t="shared" si="104"/>
        <v>143.04</v>
      </c>
      <c r="G160" s="177"/>
      <c r="H160" s="28">
        <f t="shared" si="97"/>
        <v>0</v>
      </c>
      <c r="I160" s="253">
        <f t="shared" si="99"/>
        <v>0</v>
      </c>
      <c r="J160" s="11"/>
      <c r="K160" s="1">
        <v>0</v>
      </c>
      <c r="L160" s="2"/>
      <c r="M160" s="11"/>
      <c r="N160" s="2">
        <v>0</v>
      </c>
      <c r="O160" s="2"/>
      <c r="P160" s="11"/>
      <c r="Q160" s="2">
        <v>0</v>
      </c>
      <c r="R160" s="2"/>
      <c r="S160" s="11"/>
      <c r="T160" s="2">
        <v>0</v>
      </c>
      <c r="U160" s="2"/>
      <c r="V160" s="11"/>
      <c r="W160" s="2">
        <v>0</v>
      </c>
      <c r="X160" s="2"/>
      <c r="Z160" s="176">
        <f t="shared" si="100"/>
        <v>0</v>
      </c>
      <c r="AA160" s="59">
        <f t="shared" si="103"/>
        <v>0</v>
      </c>
      <c r="AB160" s="11">
        <f t="shared" si="101"/>
        <v>0</v>
      </c>
      <c r="AC160" s="58">
        <f t="shared" si="102"/>
        <v>0</v>
      </c>
      <c r="AH160" s="11">
        <v>0</v>
      </c>
      <c r="AI160">
        <v>0</v>
      </c>
      <c r="AJ160">
        <v>1</v>
      </c>
      <c r="AK160">
        <v>2</v>
      </c>
      <c r="AL160">
        <v>0</v>
      </c>
      <c r="AM160">
        <v>0</v>
      </c>
      <c r="AN160">
        <v>0</v>
      </c>
      <c r="AO160">
        <v>0</v>
      </c>
      <c r="AP160">
        <v>0</v>
      </c>
      <c r="AQ160">
        <v>0</v>
      </c>
      <c r="AR160">
        <v>0</v>
      </c>
      <c r="AS160">
        <v>0</v>
      </c>
      <c r="AT160">
        <v>0</v>
      </c>
      <c r="AU160">
        <v>0</v>
      </c>
      <c r="AV160">
        <v>0</v>
      </c>
      <c r="AW160">
        <v>0</v>
      </c>
      <c r="AX160">
        <v>0</v>
      </c>
      <c r="AY160">
        <v>0</v>
      </c>
      <c r="AZ160">
        <v>0</v>
      </c>
      <c r="BA160">
        <f t="shared" si="105"/>
        <v>0</v>
      </c>
      <c r="BB160">
        <f t="shared" si="75"/>
        <v>0</v>
      </c>
      <c r="BC160">
        <f t="shared" si="76"/>
        <v>0</v>
      </c>
      <c r="BD160">
        <f t="shared" si="77"/>
        <v>0</v>
      </c>
      <c r="BE160">
        <f t="shared" si="78"/>
        <v>0</v>
      </c>
      <c r="BF160">
        <f t="shared" si="79"/>
        <v>0</v>
      </c>
      <c r="BG160">
        <f t="shared" si="80"/>
        <v>0</v>
      </c>
      <c r="BH160">
        <f t="shared" si="81"/>
        <v>0</v>
      </c>
      <c r="BI160">
        <f t="shared" si="82"/>
        <v>0</v>
      </c>
      <c r="BJ160">
        <f t="shared" si="83"/>
        <v>0</v>
      </c>
      <c r="BK160">
        <f t="shared" si="84"/>
        <v>0</v>
      </c>
      <c r="BL160">
        <f t="shared" si="85"/>
        <v>0</v>
      </c>
      <c r="BM160">
        <f t="shared" si="86"/>
        <v>0</v>
      </c>
      <c r="BN160">
        <f t="shared" si="87"/>
        <v>0</v>
      </c>
      <c r="BO160">
        <f t="shared" si="88"/>
        <v>0</v>
      </c>
      <c r="BP160">
        <f t="shared" si="89"/>
        <v>0</v>
      </c>
      <c r="BQ160">
        <f t="shared" si="90"/>
        <v>0</v>
      </c>
      <c r="BR160">
        <f t="shared" si="91"/>
        <v>0</v>
      </c>
      <c r="BS160">
        <f t="shared" si="92"/>
        <v>0</v>
      </c>
      <c r="BU160" s="27">
        <v>149</v>
      </c>
    </row>
    <row r="161" spans="2:73" ht="17" customHeight="1">
      <c r="B161" s="35" t="s">
        <v>944</v>
      </c>
      <c r="C161" s="25" t="s">
        <v>977</v>
      </c>
      <c r="D161" s="26">
        <v>2</v>
      </c>
      <c r="E161" s="130">
        <v>1.6798000000000002</v>
      </c>
      <c r="F161" s="217">
        <f t="shared" si="104"/>
        <v>95.039999999999992</v>
      </c>
      <c r="G161" s="177"/>
      <c r="H161" s="28">
        <f t="shared" si="97"/>
        <v>0</v>
      </c>
      <c r="I161" s="253">
        <f t="shared" si="99"/>
        <v>0</v>
      </c>
      <c r="J161" s="11"/>
      <c r="K161" s="1">
        <v>0</v>
      </c>
      <c r="L161" s="2"/>
      <c r="M161" s="11"/>
      <c r="N161" s="2">
        <v>0</v>
      </c>
      <c r="O161" s="2"/>
      <c r="P161" s="11"/>
      <c r="Q161" s="2">
        <v>0</v>
      </c>
      <c r="R161" s="2"/>
      <c r="S161" s="11"/>
      <c r="T161" s="2">
        <v>0</v>
      </c>
      <c r="U161" s="2"/>
      <c r="V161" s="11"/>
      <c r="W161" s="2">
        <v>0</v>
      </c>
      <c r="X161" s="2"/>
      <c r="Z161" s="176">
        <f t="shared" si="100"/>
        <v>0</v>
      </c>
      <c r="AA161" s="59">
        <f t="shared" si="103"/>
        <v>0</v>
      </c>
      <c r="AB161" s="11">
        <f t="shared" si="101"/>
        <v>0</v>
      </c>
      <c r="AC161" s="58">
        <f t="shared" si="102"/>
        <v>0</v>
      </c>
      <c r="AH161" s="11">
        <v>0</v>
      </c>
      <c r="AI161">
        <v>0</v>
      </c>
      <c r="AJ161">
        <v>1</v>
      </c>
      <c r="AK161">
        <v>0</v>
      </c>
      <c r="AL161">
        <v>0</v>
      </c>
      <c r="AM161">
        <v>0</v>
      </c>
      <c r="AN161">
        <v>0</v>
      </c>
      <c r="AO161">
        <v>0</v>
      </c>
      <c r="AP161">
        <v>0</v>
      </c>
      <c r="AQ161">
        <v>0</v>
      </c>
      <c r="AR161">
        <v>0</v>
      </c>
      <c r="AS161">
        <v>0</v>
      </c>
      <c r="AT161">
        <v>0</v>
      </c>
      <c r="AU161">
        <v>0</v>
      </c>
      <c r="AV161">
        <v>0</v>
      </c>
      <c r="AW161">
        <v>0</v>
      </c>
      <c r="AX161">
        <v>0</v>
      </c>
      <c r="AY161">
        <v>0</v>
      </c>
      <c r="AZ161">
        <v>0</v>
      </c>
      <c r="BA161">
        <f t="shared" si="105"/>
        <v>0</v>
      </c>
      <c r="BB161">
        <f t="shared" si="75"/>
        <v>0</v>
      </c>
      <c r="BC161">
        <f t="shared" si="76"/>
        <v>0</v>
      </c>
      <c r="BD161">
        <f t="shared" si="77"/>
        <v>0</v>
      </c>
      <c r="BE161">
        <f t="shared" si="78"/>
        <v>0</v>
      </c>
      <c r="BF161">
        <f t="shared" si="79"/>
        <v>0</v>
      </c>
      <c r="BG161">
        <f t="shared" si="80"/>
        <v>0</v>
      </c>
      <c r="BH161">
        <f t="shared" si="81"/>
        <v>0</v>
      </c>
      <c r="BI161">
        <f t="shared" si="82"/>
        <v>0</v>
      </c>
      <c r="BJ161">
        <f t="shared" si="83"/>
        <v>0</v>
      </c>
      <c r="BK161">
        <f t="shared" si="84"/>
        <v>0</v>
      </c>
      <c r="BL161">
        <f t="shared" si="85"/>
        <v>0</v>
      </c>
      <c r="BM161">
        <f t="shared" si="86"/>
        <v>0</v>
      </c>
      <c r="BN161">
        <f t="shared" si="87"/>
        <v>0</v>
      </c>
      <c r="BO161">
        <f t="shared" si="88"/>
        <v>0</v>
      </c>
      <c r="BP161">
        <f t="shared" si="89"/>
        <v>0</v>
      </c>
      <c r="BQ161">
        <f t="shared" si="90"/>
        <v>0</v>
      </c>
      <c r="BR161">
        <f t="shared" si="91"/>
        <v>0</v>
      </c>
      <c r="BS161">
        <f t="shared" si="92"/>
        <v>0</v>
      </c>
      <c r="BU161" s="27">
        <v>99</v>
      </c>
    </row>
    <row r="162" spans="2:73">
      <c r="B162" s="35" t="s">
        <v>945</v>
      </c>
      <c r="C162" s="25" t="s">
        <v>978</v>
      </c>
      <c r="D162" s="26">
        <v>2</v>
      </c>
      <c r="E162" s="130">
        <v>3.4504000000000001</v>
      </c>
      <c r="F162" s="217">
        <f t="shared" si="104"/>
        <v>143.04</v>
      </c>
      <c r="G162" s="177"/>
      <c r="H162" s="28">
        <f t="shared" si="97"/>
        <v>0</v>
      </c>
      <c r="I162" s="253">
        <f t="shared" si="99"/>
        <v>0</v>
      </c>
      <c r="J162" s="11"/>
      <c r="K162" s="1">
        <v>0</v>
      </c>
      <c r="L162" s="2"/>
      <c r="M162" s="11"/>
      <c r="N162" s="2">
        <v>0</v>
      </c>
      <c r="O162" s="2"/>
      <c r="P162" s="11"/>
      <c r="Q162" s="2">
        <v>0</v>
      </c>
      <c r="R162" s="2"/>
      <c r="S162" s="11"/>
      <c r="T162" s="2">
        <v>0</v>
      </c>
      <c r="U162" s="2"/>
      <c r="V162" s="11"/>
      <c r="W162" s="2">
        <v>0</v>
      </c>
      <c r="X162" s="2"/>
      <c r="Z162" s="176">
        <f t="shared" si="100"/>
        <v>0</v>
      </c>
      <c r="AA162" s="59">
        <f t="shared" si="103"/>
        <v>0</v>
      </c>
      <c r="AB162" s="11">
        <f t="shared" si="101"/>
        <v>0</v>
      </c>
      <c r="AC162" s="58">
        <f t="shared" si="102"/>
        <v>0</v>
      </c>
      <c r="AH162" s="11">
        <v>0</v>
      </c>
      <c r="AI162">
        <v>0</v>
      </c>
      <c r="AJ162">
        <v>0</v>
      </c>
      <c r="AK162">
        <v>1</v>
      </c>
      <c r="AL162">
        <v>0</v>
      </c>
      <c r="AM162">
        <v>0</v>
      </c>
      <c r="AN162">
        <v>0</v>
      </c>
      <c r="AO162">
        <v>0</v>
      </c>
      <c r="AP162">
        <v>0</v>
      </c>
      <c r="AQ162">
        <v>0</v>
      </c>
      <c r="AR162">
        <v>0</v>
      </c>
      <c r="AS162">
        <v>0</v>
      </c>
      <c r="AT162">
        <v>0</v>
      </c>
      <c r="AU162">
        <v>0</v>
      </c>
      <c r="AV162">
        <v>0</v>
      </c>
      <c r="AW162">
        <v>0</v>
      </c>
      <c r="AX162">
        <v>0</v>
      </c>
      <c r="AY162">
        <v>0</v>
      </c>
      <c r="AZ162">
        <v>0</v>
      </c>
      <c r="BA162">
        <f t="shared" si="105"/>
        <v>0</v>
      </c>
      <c r="BB162">
        <f t="shared" si="75"/>
        <v>0</v>
      </c>
      <c r="BC162">
        <f t="shared" si="76"/>
        <v>0</v>
      </c>
      <c r="BD162">
        <f t="shared" si="77"/>
        <v>0</v>
      </c>
      <c r="BE162">
        <f t="shared" si="78"/>
        <v>0</v>
      </c>
      <c r="BF162">
        <f t="shared" si="79"/>
        <v>0</v>
      </c>
      <c r="BG162">
        <f t="shared" si="80"/>
        <v>0</v>
      </c>
      <c r="BH162">
        <f t="shared" si="81"/>
        <v>0</v>
      </c>
      <c r="BI162">
        <f t="shared" si="82"/>
        <v>0</v>
      </c>
      <c r="BJ162">
        <f t="shared" si="83"/>
        <v>0</v>
      </c>
      <c r="BK162">
        <f t="shared" si="84"/>
        <v>0</v>
      </c>
      <c r="BL162">
        <f t="shared" si="85"/>
        <v>0</v>
      </c>
      <c r="BM162">
        <f t="shared" si="86"/>
        <v>0</v>
      </c>
      <c r="BN162">
        <f t="shared" si="87"/>
        <v>0</v>
      </c>
      <c r="BO162">
        <f t="shared" si="88"/>
        <v>0</v>
      </c>
      <c r="BP162">
        <f t="shared" si="89"/>
        <v>0</v>
      </c>
      <c r="BQ162">
        <f t="shared" si="90"/>
        <v>0</v>
      </c>
      <c r="BR162">
        <f t="shared" si="91"/>
        <v>0</v>
      </c>
      <c r="BS162">
        <f t="shared" si="92"/>
        <v>0</v>
      </c>
      <c r="BU162" s="27">
        <v>149</v>
      </c>
    </row>
    <row r="163" spans="2:73">
      <c r="B163" s="35" t="s">
        <v>113</v>
      </c>
      <c r="C163" s="25" t="s">
        <v>272</v>
      </c>
      <c r="D163" s="26">
        <v>1</v>
      </c>
      <c r="E163" s="130">
        <v>1.4982</v>
      </c>
      <c r="F163" s="217">
        <f t="shared" si="104"/>
        <v>88.32</v>
      </c>
      <c r="G163" s="177"/>
      <c r="H163" s="28">
        <f t="shared" si="97"/>
        <v>0</v>
      </c>
      <c r="I163" s="253">
        <f t="shared" si="99"/>
        <v>0</v>
      </c>
      <c r="J163" s="11"/>
      <c r="K163" s="1">
        <v>0</v>
      </c>
      <c r="L163" s="2"/>
      <c r="M163" s="11"/>
      <c r="N163" s="2">
        <v>0</v>
      </c>
      <c r="O163" s="2"/>
      <c r="Q163" s="2">
        <v>0</v>
      </c>
      <c r="R163" s="2"/>
      <c r="S163" s="11"/>
      <c r="T163" s="2">
        <v>0</v>
      </c>
      <c r="U163" s="2"/>
      <c r="V163" s="11"/>
      <c r="W163" s="2">
        <v>0</v>
      </c>
      <c r="X163" s="2"/>
      <c r="Z163" s="176">
        <f t="shared" si="100"/>
        <v>0</v>
      </c>
      <c r="AA163" s="59">
        <f t="shared" si="103"/>
        <v>0</v>
      </c>
      <c r="AB163" s="11">
        <f t="shared" si="101"/>
        <v>0</v>
      </c>
      <c r="AC163" s="58">
        <f t="shared" si="102"/>
        <v>0</v>
      </c>
      <c r="AH163" s="11">
        <v>0</v>
      </c>
      <c r="AI163">
        <v>0</v>
      </c>
      <c r="AJ163">
        <v>0</v>
      </c>
      <c r="AK163">
        <v>0</v>
      </c>
      <c r="AL163">
        <v>0</v>
      </c>
      <c r="AM163">
        <v>1</v>
      </c>
      <c r="AN163">
        <v>0</v>
      </c>
      <c r="AO163">
        <v>0</v>
      </c>
      <c r="AP163">
        <v>0</v>
      </c>
      <c r="AQ163">
        <v>0</v>
      </c>
      <c r="AR163">
        <v>0</v>
      </c>
      <c r="AS163">
        <v>0</v>
      </c>
      <c r="AT163">
        <v>0</v>
      </c>
      <c r="AU163">
        <v>0</v>
      </c>
      <c r="AV163">
        <v>0</v>
      </c>
      <c r="AW163">
        <v>0</v>
      </c>
      <c r="AX163">
        <v>0</v>
      </c>
      <c r="AY163">
        <v>0</v>
      </c>
      <c r="AZ163">
        <v>0</v>
      </c>
      <c r="BA163">
        <f t="shared" si="105"/>
        <v>0</v>
      </c>
      <c r="BB163">
        <f t="shared" si="75"/>
        <v>0</v>
      </c>
      <c r="BC163">
        <f t="shared" si="76"/>
        <v>0</v>
      </c>
      <c r="BD163">
        <f t="shared" si="77"/>
        <v>0</v>
      </c>
      <c r="BE163">
        <f t="shared" si="78"/>
        <v>0</v>
      </c>
      <c r="BF163">
        <f t="shared" si="79"/>
        <v>0</v>
      </c>
      <c r="BG163">
        <f t="shared" si="80"/>
        <v>0</v>
      </c>
      <c r="BH163">
        <f t="shared" si="81"/>
        <v>0</v>
      </c>
      <c r="BI163">
        <f t="shared" si="82"/>
        <v>0</v>
      </c>
      <c r="BJ163">
        <f t="shared" si="83"/>
        <v>0</v>
      </c>
      <c r="BK163">
        <f t="shared" si="84"/>
        <v>0</v>
      </c>
      <c r="BL163">
        <f t="shared" si="85"/>
        <v>0</v>
      </c>
      <c r="BM163">
        <f t="shared" si="86"/>
        <v>0</v>
      </c>
      <c r="BN163">
        <f t="shared" si="87"/>
        <v>0</v>
      </c>
      <c r="BO163">
        <f t="shared" si="88"/>
        <v>0</v>
      </c>
      <c r="BP163">
        <f t="shared" si="89"/>
        <v>0</v>
      </c>
      <c r="BQ163">
        <f t="shared" si="90"/>
        <v>0</v>
      </c>
      <c r="BR163">
        <f t="shared" si="91"/>
        <v>0</v>
      </c>
      <c r="BS163">
        <f t="shared" si="92"/>
        <v>0</v>
      </c>
      <c r="BU163" s="27">
        <v>92</v>
      </c>
    </row>
    <row r="164" spans="2:73">
      <c r="B164" s="35" t="s">
        <v>114</v>
      </c>
      <c r="C164" s="25" t="s">
        <v>273</v>
      </c>
      <c r="D164" s="26">
        <v>4</v>
      </c>
      <c r="E164" s="130">
        <v>2.7240000000000002</v>
      </c>
      <c r="F164" s="217">
        <f t="shared" si="104"/>
        <v>165.12</v>
      </c>
      <c r="G164" s="177"/>
      <c r="H164" s="28">
        <f t="shared" si="97"/>
        <v>0</v>
      </c>
      <c r="I164" s="253">
        <f t="shared" si="99"/>
        <v>0</v>
      </c>
      <c r="J164" s="11"/>
      <c r="K164" s="1">
        <v>0</v>
      </c>
      <c r="L164" s="2"/>
      <c r="N164" s="2">
        <v>0</v>
      </c>
      <c r="O164" s="2"/>
      <c r="P164" s="11"/>
      <c r="Q164" s="2">
        <v>0</v>
      </c>
      <c r="R164" s="2"/>
      <c r="T164" s="2">
        <v>0</v>
      </c>
      <c r="U164" s="2"/>
      <c r="V164" s="11"/>
      <c r="W164" s="2">
        <v>0</v>
      </c>
      <c r="X164" s="2"/>
      <c r="Z164" s="176">
        <f t="shared" si="100"/>
        <v>0</v>
      </c>
      <c r="AA164" s="59">
        <f t="shared" si="103"/>
        <v>0</v>
      </c>
      <c r="AB164" s="11">
        <f t="shared" si="101"/>
        <v>0</v>
      </c>
      <c r="AC164" s="58">
        <f t="shared" si="102"/>
        <v>0</v>
      </c>
      <c r="AH164" s="11">
        <v>0</v>
      </c>
      <c r="AI164">
        <v>2</v>
      </c>
      <c r="AJ164">
        <v>1</v>
      </c>
      <c r="AK164">
        <v>1</v>
      </c>
      <c r="AL164">
        <v>0</v>
      </c>
      <c r="AM164">
        <v>0</v>
      </c>
      <c r="AN164">
        <v>0</v>
      </c>
      <c r="AO164">
        <v>0</v>
      </c>
      <c r="AP164">
        <v>0</v>
      </c>
      <c r="AQ164">
        <v>0</v>
      </c>
      <c r="AR164">
        <v>0</v>
      </c>
      <c r="AS164">
        <v>0</v>
      </c>
      <c r="AT164">
        <v>0</v>
      </c>
      <c r="AU164">
        <v>0</v>
      </c>
      <c r="AV164">
        <v>0</v>
      </c>
      <c r="AW164">
        <v>0</v>
      </c>
      <c r="AX164">
        <v>0</v>
      </c>
      <c r="AY164">
        <v>0</v>
      </c>
      <c r="AZ164">
        <v>0</v>
      </c>
      <c r="BA164">
        <f t="shared" si="105"/>
        <v>0</v>
      </c>
      <c r="BB164">
        <f t="shared" si="75"/>
        <v>0</v>
      </c>
      <c r="BC164">
        <f t="shared" si="76"/>
        <v>0</v>
      </c>
      <c r="BD164">
        <f t="shared" si="77"/>
        <v>0</v>
      </c>
      <c r="BE164">
        <f t="shared" si="78"/>
        <v>0</v>
      </c>
      <c r="BF164">
        <f t="shared" si="79"/>
        <v>0</v>
      </c>
      <c r="BG164">
        <f t="shared" si="80"/>
        <v>0</v>
      </c>
      <c r="BH164">
        <f t="shared" si="81"/>
        <v>0</v>
      </c>
      <c r="BI164">
        <f t="shared" si="82"/>
        <v>0</v>
      </c>
      <c r="BJ164">
        <f t="shared" si="83"/>
        <v>0</v>
      </c>
      <c r="BK164">
        <f t="shared" si="84"/>
        <v>0</v>
      </c>
      <c r="BL164">
        <f t="shared" si="85"/>
        <v>0</v>
      </c>
      <c r="BM164">
        <f t="shared" si="86"/>
        <v>0</v>
      </c>
      <c r="BN164">
        <f t="shared" si="87"/>
        <v>0</v>
      </c>
      <c r="BO164">
        <f t="shared" si="88"/>
        <v>0</v>
      </c>
      <c r="BP164">
        <f t="shared" si="89"/>
        <v>0</v>
      </c>
      <c r="BQ164">
        <f t="shared" si="90"/>
        <v>0</v>
      </c>
      <c r="BR164">
        <f t="shared" si="91"/>
        <v>0</v>
      </c>
      <c r="BS164">
        <f t="shared" si="92"/>
        <v>0</v>
      </c>
      <c r="BU164" s="27">
        <v>172</v>
      </c>
    </row>
    <row r="165" spans="2:73">
      <c r="B165" s="35" t="s">
        <v>115</v>
      </c>
      <c r="C165" s="25" t="s">
        <v>274</v>
      </c>
      <c r="D165" s="26">
        <v>2</v>
      </c>
      <c r="E165" s="130">
        <v>2.4516000000000004</v>
      </c>
      <c r="F165" s="217">
        <f t="shared" si="104"/>
        <v>120.96</v>
      </c>
      <c r="G165" s="177"/>
      <c r="H165" s="28">
        <f t="shared" si="97"/>
        <v>0</v>
      </c>
      <c r="I165" s="253">
        <f t="shared" si="99"/>
        <v>0</v>
      </c>
      <c r="J165" s="11"/>
      <c r="K165" s="1">
        <v>0</v>
      </c>
      <c r="L165" s="2"/>
      <c r="M165" s="11"/>
      <c r="N165" s="2">
        <v>0</v>
      </c>
      <c r="O165" s="2"/>
      <c r="P165" s="11"/>
      <c r="Q165" s="2">
        <v>0</v>
      </c>
      <c r="R165" s="2"/>
      <c r="S165" s="11"/>
      <c r="T165" s="2">
        <v>0</v>
      </c>
      <c r="U165" s="2"/>
      <c r="W165" s="2">
        <v>0</v>
      </c>
      <c r="X165" s="2"/>
      <c r="Z165" s="176">
        <f t="shared" si="100"/>
        <v>0</v>
      </c>
      <c r="AA165" s="59">
        <f t="shared" si="103"/>
        <v>0</v>
      </c>
      <c r="AB165" s="11">
        <f t="shared" si="101"/>
        <v>0</v>
      </c>
      <c r="AC165" s="58">
        <f t="shared" si="102"/>
        <v>0</v>
      </c>
      <c r="AH165" s="11">
        <v>0</v>
      </c>
      <c r="AI165">
        <v>2</v>
      </c>
      <c r="AJ165">
        <v>0</v>
      </c>
      <c r="AK165">
        <v>0</v>
      </c>
      <c r="AL165">
        <v>0</v>
      </c>
      <c r="AM165">
        <v>0</v>
      </c>
      <c r="AN165">
        <v>0</v>
      </c>
      <c r="AO165">
        <v>0</v>
      </c>
      <c r="AP165">
        <v>0</v>
      </c>
      <c r="AQ165">
        <v>0</v>
      </c>
      <c r="AR165">
        <v>0</v>
      </c>
      <c r="AS165">
        <v>0</v>
      </c>
      <c r="AT165">
        <v>0</v>
      </c>
      <c r="AU165">
        <v>0</v>
      </c>
      <c r="AV165">
        <v>0</v>
      </c>
      <c r="AW165">
        <v>0</v>
      </c>
      <c r="AX165">
        <v>0</v>
      </c>
      <c r="AY165">
        <v>0</v>
      </c>
      <c r="AZ165">
        <v>0</v>
      </c>
      <c r="BA165">
        <f t="shared" si="105"/>
        <v>0</v>
      </c>
      <c r="BB165">
        <f t="shared" si="75"/>
        <v>0</v>
      </c>
      <c r="BC165">
        <f t="shared" si="76"/>
        <v>0</v>
      </c>
      <c r="BD165">
        <f t="shared" si="77"/>
        <v>0</v>
      </c>
      <c r="BE165">
        <f t="shared" si="78"/>
        <v>0</v>
      </c>
      <c r="BF165">
        <f t="shared" si="79"/>
        <v>0</v>
      </c>
      <c r="BG165">
        <f t="shared" si="80"/>
        <v>0</v>
      </c>
      <c r="BH165">
        <f t="shared" si="81"/>
        <v>0</v>
      </c>
      <c r="BI165">
        <f t="shared" si="82"/>
        <v>0</v>
      </c>
      <c r="BJ165">
        <f t="shared" si="83"/>
        <v>0</v>
      </c>
      <c r="BK165">
        <f t="shared" si="84"/>
        <v>0</v>
      </c>
      <c r="BL165">
        <f t="shared" si="85"/>
        <v>0</v>
      </c>
      <c r="BM165">
        <f t="shared" si="86"/>
        <v>0</v>
      </c>
      <c r="BN165">
        <f t="shared" si="87"/>
        <v>0</v>
      </c>
      <c r="BO165">
        <f t="shared" si="88"/>
        <v>0</v>
      </c>
      <c r="BP165">
        <f t="shared" si="89"/>
        <v>0</v>
      </c>
      <c r="BQ165">
        <f t="shared" si="90"/>
        <v>0</v>
      </c>
      <c r="BR165">
        <f t="shared" si="91"/>
        <v>0</v>
      </c>
      <c r="BS165">
        <f t="shared" si="92"/>
        <v>0</v>
      </c>
      <c r="BU165" s="27">
        <v>126</v>
      </c>
    </row>
    <row r="166" spans="2:73">
      <c r="B166" s="35" t="s">
        <v>116</v>
      </c>
      <c r="C166" s="25" t="s">
        <v>275</v>
      </c>
      <c r="D166" s="26">
        <v>4</v>
      </c>
      <c r="E166" s="130">
        <v>3.3142</v>
      </c>
      <c r="F166" s="217">
        <f t="shared" si="104"/>
        <v>143.04</v>
      </c>
      <c r="G166" s="177"/>
      <c r="H166" s="28">
        <f t="shared" si="97"/>
        <v>0</v>
      </c>
      <c r="I166" s="253">
        <f t="shared" si="99"/>
        <v>0</v>
      </c>
      <c r="J166" s="11"/>
      <c r="K166" s="1">
        <v>0</v>
      </c>
      <c r="L166" s="2"/>
      <c r="M166" s="11"/>
      <c r="N166" s="2">
        <v>0</v>
      </c>
      <c r="O166" s="2"/>
      <c r="P166" s="11"/>
      <c r="Q166" s="2">
        <v>0</v>
      </c>
      <c r="R166" s="2"/>
      <c r="S166" s="11"/>
      <c r="T166" s="2">
        <v>0</v>
      </c>
      <c r="U166" s="2"/>
      <c r="V166" s="11"/>
      <c r="W166" s="2">
        <v>0</v>
      </c>
      <c r="X166" s="2"/>
      <c r="Z166" s="176">
        <f t="shared" si="100"/>
        <v>0</v>
      </c>
      <c r="AA166" s="59">
        <f t="shared" si="103"/>
        <v>0</v>
      </c>
      <c r="AB166" s="11">
        <f t="shared" si="101"/>
        <v>0</v>
      </c>
      <c r="AC166" s="58">
        <f t="shared" si="102"/>
        <v>0</v>
      </c>
      <c r="AH166" s="11">
        <v>0</v>
      </c>
      <c r="AI166">
        <v>0</v>
      </c>
      <c r="AJ166">
        <v>0</v>
      </c>
      <c r="AK166">
        <v>1</v>
      </c>
      <c r="AL166">
        <v>0</v>
      </c>
      <c r="AM166">
        <v>2</v>
      </c>
      <c r="AN166">
        <v>1</v>
      </c>
      <c r="AO166">
        <v>0</v>
      </c>
      <c r="AP166">
        <v>0</v>
      </c>
      <c r="AQ166">
        <v>0</v>
      </c>
      <c r="AR166">
        <v>0</v>
      </c>
      <c r="AS166">
        <v>0</v>
      </c>
      <c r="AT166">
        <v>0</v>
      </c>
      <c r="AU166">
        <v>0</v>
      </c>
      <c r="AV166">
        <v>0</v>
      </c>
      <c r="AW166">
        <v>0</v>
      </c>
      <c r="AX166">
        <v>0</v>
      </c>
      <c r="AY166">
        <v>0</v>
      </c>
      <c r="AZ166">
        <v>0</v>
      </c>
      <c r="BA166">
        <f t="shared" si="105"/>
        <v>0</v>
      </c>
      <c r="BB166">
        <f t="shared" si="75"/>
        <v>0</v>
      </c>
      <c r="BC166">
        <f t="shared" si="76"/>
        <v>0</v>
      </c>
      <c r="BD166">
        <f t="shared" si="77"/>
        <v>0</v>
      </c>
      <c r="BE166">
        <f t="shared" si="78"/>
        <v>0</v>
      </c>
      <c r="BF166">
        <f t="shared" si="79"/>
        <v>0</v>
      </c>
      <c r="BG166">
        <f t="shared" si="80"/>
        <v>0</v>
      </c>
      <c r="BH166">
        <f t="shared" si="81"/>
        <v>0</v>
      </c>
      <c r="BI166">
        <f t="shared" si="82"/>
        <v>0</v>
      </c>
      <c r="BJ166">
        <f t="shared" si="83"/>
        <v>0</v>
      </c>
      <c r="BK166">
        <f t="shared" si="84"/>
        <v>0</v>
      </c>
      <c r="BL166">
        <f t="shared" si="85"/>
        <v>0</v>
      </c>
      <c r="BM166">
        <f t="shared" si="86"/>
        <v>0</v>
      </c>
      <c r="BN166">
        <f t="shared" si="87"/>
        <v>0</v>
      </c>
      <c r="BO166">
        <f t="shared" si="88"/>
        <v>0</v>
      </c>
      <c r="BP166">
        <f t="shared" si="89"/>
        <v>0</v>
      </c>
      <c r="BQ166">
        <f t="shared" si="90"/>
        <v>0</v>
      </c>
      <c r="BR166">
        <f t="shared" si="91"/>
        <v>0</v>
      </c>
      <c r="BS166">
        <f t="shared" si="92"/>
        <v>0</v>
      </c>
      <c r="BU166" s="27">
        <v>149</v>
      </c>
    </row>
    <row r="167" spans="2:73">
      <c r="B167" s="35" t="s">
        <v>117</v>
      </c>
      <c r="C167" s="25" t="s">
        <v>276</v>
      </c>
      <c r="D167" s="26">
        <v>4</v>
      </c>
      <c r="E167" s="130">
        <v>5.8566000000000003</v>
      </c>
      <c r="F167" s="217">
        <f t="shared" si="104"/>
        <v>236.16</v>
      </c>
      <c r="G167" s="177"/>
      <c r="H167" s="28">
        <f t="shared" si="97"/>
        <v>0</v>
      </c>
      <c r="I167" s="253">
        <f t="shared" si="99"/>
        <v>0</v>
      </c>
      <c r="K167" s="1">
        <v>0</v>
      </c>
      <c r="L167" s="2"/>
      <c r="M167" s="11"/>
      <c r="N167" s="2">
        <v>0</v>
      </c>
      <c r="O167" s="2"/>
      <c r="P167" s="11"/>
      <c r="Q167" s="2">
        <v>0</v>
      </c>
      <c r="R167" s="2"/>
      <c r="S167" s="11"/>
      <c r="T167" s="2">
        <v>0</v>
      </c>
      <c r="U167" s="2"/>
      <c r="V167" s="11"/>
      <c r="W167" s="2">
        <v>0</v>
      </c>
      <c r="X167" s="2"/>
      <c r="Z167" s="176">
        <f t="shared" si="100"/>
        <v>0</v>
      </c>
      <c r="AA167" s="59">
        <f t="shared" si="103"/>
        <v>0</v>
      </c>
      <c r="AB167" s="11">
        <f t="shared" si="101"/>
        <v>0</v>
      </c>
      <c r="AC167" s="58">
        <f t="shared" si="102"/>
        <v>0</v>
      </c>
      <c r="AH167" s="11">
        <v>0</v>
      </c>
      <c r="AI167">
        <v>0</v>
      </c>
      <c r="AJ167">
        <v>0</v>
      </c>
      <c r="AK167">
        <v>0</v>
      </c>
      <c r="AL167">
        <v>0</v>
      </c>
      <c r="AM167">
        <v>0</v>
      </c>
      <c r="AN167">
        <v>0</v>
      </c>
      <c r="AO167">
        <v>1</v>
      </c>
      <c r="AP167">
        <v>0</v>
      </c>
      <c r="AQ167">
        <v>0</v>
      </c>
      <c r="AR167">
        <v>1</v>
      </c>
      <c r="AS167">
        <v>1</v>
      </c>
      <c r="AT167">
        <v>1</v>
      </c>
      <c r="AU167">
        <v>0</v>
      </c>
      <c r="AV167">
        <v>0</v>
      </c>
      <c r="AW167">
        <v>0</v>
      </c>
      <c r="AX167">
        <v>0</v>
      </c>
      <c r="AY167">
        <v>0</v>
      </c>
      <c r="AZ167">
        <v>0</v>
      </c>
      <c r="BA167">
        <f t="shared" si="105"/>
        <v>0</v>
      </c>
      <c r="BB167">
        <f t="shared" si="75"/>
        <v>0</v>
      </c>
      <c r="BC167">
        <f t="shared" si="76"/>
        <v>0</v>
      </c>
      <c r="BD167">
        <f t="shared" si="77"/>
        <v>0</v>
      </c>
      <c r="BE167">
        <f t="shared" si="78"/>
        <v>0</v>
      </c>
      <c r="BF167">
        <f t="shared" si="79"/>
        <v>0</v>
      </c>
      <c r="BG167">
        <f t="shared" si="80"/>
        <v>0</v>
      </c>
      <c r="BH167">
        <f t="shared" si="81"/>
        <v>0</v>
      </c>
      <c r="BI167">
        <f t="shared" si="82"/>
        <v>0</v>
      </c>
      <c r="BJ167">
        <f t="shared" si="83"/>
        <v>0</v>
      </c>
      <c r="BK167">
        <f t="shared" si="84"/>
        <v>0</v>
      </c>
      <c r="BL167">
        <f t="shared" si="85"/>
        <v>0</v>
      </c>
      <c r="BM167">
        <f t="shared" si="86"/>
        <v>0</v>
      </c>
      <c r="BN167">
        <f t="shared" si="87"/>
        <v>0</v>
      </c>
      <c r="BO167">
        <f t="shared" si="88"/>
        <v>0</v>
      </c>
      <c r="BP167">
        <f t="shared" si="89"/>
        <v>0</v>
      </c>
      <c r="BQ167">
        <f t="shared" si="90"/>
        <v>0</v>
      </c>
      <c r="BR167">
        <f t="shared" si="91"/>
        <v>0</v>
      </c>
      <c r="BS167">
        <f t="shared" si="92"/>
        <v>0</v>
      </c>
      <c r="BU167" s="27">
        <v>246</v>
      </c>
    </row>
    <row r="168" spans="2:73">
      <c r="B168" s="35" t="s">
        <v>946</v>
      </c>
      <c r="C168" s="25" t="s">
        <v>979</v>
      </c>
      <c r="D168" s="26">
        <v>2</v>
      </c>
      <c r="E168" s="130">
        <v>2.8601999999999999</v>
      </c>
      <c r="F168" s="217">
        <f t="shared" si="104"/>
        <v>137.28</v>
      </c>
      <c r="G168" s="177"/>
      <c r="H168" s="28">
        <f t="shared" si="97"/>
        <v>0</v>
      </c>
      <c r="I168" s="253">
        <f t="shared" si="99"/>
        <v>0</v>
      </c>
      <c r="K168" s="1">
        <v>0</v>
      </c>
      <c r="L168" s="2"/>
      <c r="M168" s="11"/>
      <c r="N168" s="2">
        <v>0</v>
      </c>
      <c r="O168" s="2"/>
      <c r="P168" s="11"/>
      <c r="Q168" s="2">
        <v>0</v>
      </c>
      <c r="R168" s="2"/>
      <c r="S168" s="11"/>
      <c r="T168" s="2">
        <v>0</v>
      </c>
      <c r="U168" s="2"/>
      <c r="V168" s="11"/>
      <c r="W168" s="2">
        <v>0</v>
      </c>
      <c r="X168" s="2"/>
      <c r="Z168" s="176">
        <f t="shared" si="100"/>
        <v>0</v>
      </c>
      <c r="AA168" s="59">
        <f t="shared" si="103"/>
        <v>0</v>
      </c>
      <c r="AB168" s="11">
        <f t="shared" si="101"/>
        <v>0</v>
      </c>
      <c r="AC168" s="58">
        <f t="shared" si="102"/>
        <v>0</v>
      </c>
      <c r="AH168" s="11">
        <v>0</v>
      </c>
      <c r="AI168">
        <v>0</v>
      </c>
      <c r="AJ168">
        <v>0</v>
      </c>
      <c r="AK168">
        <v>0</v>
      </c>
      <c r="AL168">
        <v>0</v>
      </c>
      <c r="AM168">
        <v>2</v>
      </c>
      <c r="AN168">
        <v>0</v>
      </c>
      <c r="AO168">
        <v>0</v>
      </c>
      <c r="AP168">
        <v>0</v>
      </c>
      <c r="AQ168">
        <v>0</v>
      </c>
      <c r="AR168">
        <v>0</v>
      </c>
      <c r="AS168">
        <v>0</v>
      </c>
      <c r="AT168">
        <v>0</v>
      </c>
      <c r="AU168">
        <v>0</v>
      </c>
      <c r="AV168">
        <v>0</v>
      </c>
      <c r="AW168">
        <v>0</v>
      </c>
      <c r="AX168">
        <v>0</v>
      </c>
      <c r="AY168">
        <v>0</v>
      </c>
      <c r="AZ168">
        <v>0</v>
      </c>
      <c r="BA168">
        <f t="shared" si="105"/>
        <v>0</v>
      </c>
      <c r="BB168">
        <f t="shared" si="75"/>
        <v>0</v>
      </c>
      <c r="BC168">
        <f t="shared" si="76"/>
        <v>0</v>
      </c>
      <c r="BD168">
        <f t="shared" si="77"/>
        <v>0</v>
      </c>
      <c r="BE168">
        <f t="shared" si="78"/>
        <v>0</v>
      </c>
      <c r="BF168">
        <f t="shared" si="79"/>
        <v>0</v>
      </c>
      <c r="BG168">
        <f t="shared" si="80"/>
        <v>0</v>
      </c>
      <c r="BH168">
        <f t="shared" si="81"/>
        <v>0</v>
      </c>
      <c r="BI168">
        <f t="shared" si="82"/>
        <v>0</v>
      </c>
      <c r="BJ168">
        <f t="shared" si="83"/>
        <v>0</v>
      </c>
      <c r="BK168">
        <f t="shared" si="84"/>
        <v>0</v>
      </c>
      <c r="BL168">
        <f t="shared" si="85"/>
        <v>0</v>
      </c>
      <c r="BM168">
        <f t="shared" si="86"/>
        <v>0</v>
      </c>
      <c r="BN168">
        <f t="shared" si="87"/>
        <v>0</v>
      </c>
      <c r="BO168">
        <f t="shared" si="88"/>
        <v>0</v>
      </c>
      <c r="BP168">
        <f t="shared" si="89"/>
        <v>0</v>
      </c>
      <c r="BQ168">
        <f t="shared" si="90"/>
        <v>0</v>
      </c>
      <c r="BR168">
        <f t="shared" si="91"/>
        <v>0</v>
      </c>
      <c r="BS168">
        <f t="shared" si="92"/>
        <v>0</v>
      </c>
      <c r="BU168" s="27">
        <v>143</v>
      </c>
    </row>
    <row r="169" spans="2:73">
      <c r="B169" s="35" t="s">
        <v>947</v>
      </c>
      <c r="C169" s="25" t="s">
        <v>980</v>
      </c>
      <c r="D169" s="26">
        <v>2</v>
      </c>
      <c r="E169" s="130">
        <v>3.1779999999999999</v>
      </c>
      <c r="F169" s="217">
        <f t="shared" si="104"/>
        <v>145.91999999999999</v>
      </c>
      <c r="G169" s="177"/>
      <c r="H169" s="28">
        <f t="shared" si="97"/>
        <v>0</v>
      </c>
      <c r="I169" s="253">
        <f t="shared" si="99"/>
        <v>0</v>
      </c>
      <c r="K169" s="1">
        <v>0</v>
      </c>
      <c r="L169" s="2"/>
      <c r="M169" s="11"/>
      <c r="N169" s="2">
        <v>0</v>
      </c>
      <c r="O169" s="2"/>
      <c r="P169" s="11"/>
      <c r="Q169" s="2">
        <v>0</v>
      </c>
      <c r="R169" s="2"/>
      <c r="S169" s="11"/>
      <c r="T169" s="2">
        <v>0</v>
      </c>
      <c r="U169" s="2"/>
      <c r="V169" s="11"/>
      <c r="W169" s="2">
        <v>0</v>
      </c>
      <c r="X169" s="2"/>
      <c r="Z169" s="176">
        <f t="shared" si="100"/>
        <v>0</v>
      </c>
      <c r="AA169" s="59">
        <f t="shared" si="103"/>
        <v>0</v>
      </c>
      <c r="AB169" s="11">
        <f t="shared" si="101"/>
        <v>0</v>
      </c>
      <c r="AC169" s="58">
        <f t="shared" si="102"/>
        <v>0</v>
      </c>
      <c r="AH169" s="11">
        <v>0</v>
      </c>
      <c r="AI169">
        <v>0</v>
      </c>
      <c r="AJ169">
        <v>0</v>
      </c>
      <c r="AK169">
        <v>0</v>
      </c>
      <c r="AL169">
        <v>1</v>
      </c>
      <c r="AM169">
        <v>1</v>
      </c>
      <c r="AN169">
        <v>0</v>
      </c>
      <c r="AO169">
        <v>0</v>
      </c>
      <c r="AP169">
        <v>0</v>
      </c>
      <c r="AQ169">
        <v>0</v>
      </c>
      <c r="AR169">
        <v>0</v>
      </c>
      <c r="AS169">
        <v>0</v>
      </c>
      <c r="AT169">
        <v>0</v>
      </c>
      <c r="AU169">
        <v>0</v>
      </c>
      <c r="AV169">
        <v>0</v>
      </c>
      <c r="AW169">
        <v>0</v>
      </c>
      <c r="AX169">
        <v>0</v>
      </c>
      <c r="AY169">
        <v>0</v>
      </c>
      <c r="AZ169">
        <v>0</v>
      </c>
      <c r="BA169">
        <f t="shared" si="105"/>
        <v>0</v>
      </c>
      <c r="BB169">
        <f t="shared" si="75"/>
        <v>0</v>
      </c>
      <c r="BC169">
        <f t="shared" si="76"/>
        <v>0</v>
      </c>
      <c r="BD169">
        <f t="shared" si="77"/>
        <v>0</v>
      </c>
      <c r="BE169">
        <f t="shared" si="78"/>
        <v>0</v>
      </c>
      <c r="BF169">
        <f t="shared" si="79"/>
        <v>0</v>
      </c>
      <c r="BG169">
        <f t="shared" si="80"/>
        <v>0</v>
      </c>
      <c r="BH169">
        <f t="shared" si="81"/>
        <v>0</v>
      </c>
      <c r="BI169">
        <f t="shared" si="82"/>
        <v>0</v>
      </c>
      <c r="BJ169">
        <f t="shared" si="83"/>
        <v>0</v>
      </c>
      <c r="BK169">
        <f t="shared" si="84"/>
        <v>0</v>
      </c>
      <c r="BL169">
        <f t="shared" si="85"/>
        <v>0</v>
      </c>
      <c r="BM169">
        <f t="shared" si="86"/>
        <v>0</v>
      </c>
      <c r="BN169">
        <f t="shared" si="87"/>
        <v>0</v>
      </c>
      <c r="BO169">
        <f t="shared" si="88"/>
        <v>0</v>
      </c>
      <c r="BP169">
        <f t="shared" si="89"/>
        <v>0</v>
      </c>
      <c r="BQ169">
        <f t="shared" si="90"/>
        <v>0</v>
      </c>
      <c r="BR169">
        <f t="shared" si="91"/>
        <v>0</v>
      </c>
      <c r="BS169">
        <f t="shared" si="92"/>
        <v>0</v>
      </c>
      <c r="BU169" s="27">
        <v>152</v>
      </c>
    </row>
    <row r="170" spans="2:73">
      <c r="B170" s="35" t="s">
        <v>948</v>
      </c>
      <c r="C170" s="25" t="s">
        <v>981</v>
      </c>
      <c r="D170" s="26">
        <v>1</v>
      </c>
      <c r="E170" s="130">
        <v>2.8601999999999999</v>
      </c>
      <c r="F170" s="217">
        <f t="shared" si="104"/>
        <v>137.28</v>
      </c>
      <c r="G170" s="177"/>
      <c r="H170" s="28">
        <f t="shared" si="97"/>
        <v>0</v>
      </c>
      <c r="I170" s="253">
        <f t="shared" si="99"/>
        <v>0</v>
      </c>
      <c r="K170" s="1">
        <v>0</v>
      </c>
      <c r="L170" s="2"/>
      <c r="M170" s="11"/>
      <c r="N170" s="2">
        <v>0</v>
      </c>
      <c r="O170" s="2"/>
      <c r="P170" s="11"/>
      <c r="Q170" s="2">
        <v>0</v>
      </c>
      <c r="R170" s="2"/>
      <c r="S170" s="11"/>
      <c r="T170" s="2">
        <v>0</v>
      </c>
      <c r="U170" s="2"/>
      <c r="V170" s="11"/>
      <c r="W170" s="2">
        <v>0</v>
      </c>
      <c r="X170" s="2"/>
      <c r="Z170" s="176">
        <f t="shared" si="100"/>
        <v>0</v>
      </c>
      <c r="AA170" s="59">
        <f t="shared" si="103"/>
        <v>0</v>
      </c>
      <c r="AB170" s="11">
        <f t="shared" si="101"/>
        <v>0</v>
      </c>
      <c r="AC170" s="58">
        <f t="shared" si="102"/>
        <v>0</v>
      </c>
      <c r="AH170" s="11">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f t="shared" si="105"/>
        <v>0</v>
      </c>
      <c r="BB170">
        <f t="shared" ref="BB170:BB233" si="106">AI170*H170</f>
        <v>0</v>
      </c>
      <c r="BC170">
        <f t="shared" ref="BC170:BC233" si="107">AJ170*H170</f>
        <v>0</v>
      </c>
      <c r="BD170">
        <f t="shared" ref="BD170:BD233" si="108">AK170*H170</f>
        <v>0</v>
      </c>
      <c r="BE170">
        <f t="shared" ref="BE170:BE233" si="109">AL170*H170</f>
        <v>0</v>
      </c>
      <c r="BF170">
        <f t="shared" ref="BF170:BF233" si="110">AM170*H170</f>
        <v>0</v>
      </c>
      <c r="BG170">
        <f t="shared" ref="BG170:BG233" si="111">AN170*H170</f>
        <v>0</v>
      </c>
      <c r="BH170">
        <f t="shared" ref="BH170:BH233" si="112">AO170*H170</f>
        <v>0</v>
      </c>
      <c r="BI170">
        <f t="shared" ref="BI170:BI233" si="113">AP170*H170</f>
        <v>0</v>
      </c>
      <c r="BJ170">
        <f t="shared" ref="BJ170:BJ233" si="114">AQ170*H170</f>
        <v>0</v>
      </c>
      <c r="BK170">
        <f t="shared" ref="BK170:BK233" si="115">AR170*H170</f>
        <v>0</v>
      </c>
      <c r="BL170">
        <f t="shared" ref="BL170:BL233" si="116">AS170*H170</f>
        <v>0</v>
      </c>
      <c r="BM170">
        <f t="shared" ref="BM170:BM233" si="117">AT170*H170</f>
        <v>0</v>
      </c>
      <c r="BN170">
        <f t="shared" ref="BN170:BN233" si="118">AU170*H170</f>
        <v>0</v>
      </c>
      <c r="BO170">
        <f t="shared" ref="BO170:BO233" si="119">AV170*H170</f>
        <v>0</v>
      </c>
      <c r="BP170">
        <f t="shared" ref="BP170:BP233" si="120">AW170*H170</f>
        <v>0</v>
      </c>
      <c r="BQ170">
        <f t="shared" ref="BQ170:BQ233" si="121">AX170*H170</f>
        <v>0</v>
      </c>
      <c r="BR170">
        <f t="shared" ref="BR170:BR233" si="122">AY170*H170</f>
        <v>0</v>
      </c>
      <c r="BS170">
        <f t="shared" ref="BS170:BS233" si="123">AZ170*H170</f>
        <v>0</v>
      </c>
      <c r="BU170" s="27">
        <v>143</v>
      </c>
    </row>
    <row r="171" spans="2:73">
      <c r="B171" s="35" t="s">
        <v>949</v>
      </c>
      <c r="C171" s="25" t="s">
        <v>982</v>
      </c>
      <c r="D171" s="26">
        <v>3</v>
      </c>
      <c r="E171" s="130">
        <v>3.9952000000000005</v>
      </c>
      <c r="F171" s="217">
        <f t="shared" si="104"/>
        <v>175.68</v>
      </c>
      <c r="G171" s="177"/>
      <c r="H171" s="28">
        <f t="shared" si="97"/>
        <v>0</v>
      </c>
      <c r="I171" s="253">
        <f t="shared" si="99"/>
        <v>0</v>
      </c>
      <c r="K171" s="1">
        <v>0</v>
      </c>
      <c r="L171" s="2"/>
      <c r="M171" s="11"/>
      <c r="N171" s="2">
        <v>0</v>
      </c>
      <c r="O171" s="2"/>
      <c r="P171" s="11"/>
      <c r="Q171" s="2">
        <v>0</v>
      </c>
      <c r="R171" s="2"/>
      <c r="S171" s="11"/>
      <c r="T171" s="2">
        <v>0</v>
      </c>
      <c r="U171" s="2"/>
      <c r="V171" s="11"/>
      <c r="W171" s="2">
        <v>0</v>
      </c>
      <c r="X171" s="2"/>
      <c r="Z171" s="176">
        <f t="shared" si="100"/>
        <v>0</v>
      </c>
      <c r="AA171" s="59">
        <f t="shared" si="103"/>
        <v>0</v>
      </c>
      <c r="AB171" s="11">
        <f t="shared" si="101"/>
        <v>0</v>
      </c>
      <c r="AC171" s="58">
        <f t="shared" si="102"/>
        <v>0</v>
      </c>
      <c r="AH171" s="11">
        <v>0</v>
      </c>
      <c r="AI171">
        <v>0</v>
      </c>
      <c r="AJ171">
        <v>2</v>
      </c>
      <c r="AK171">
        <v>0</v>
      </c>
      <c r="AL171">
        <v>1</v>
      </c>
      <c r="AM171">
        <v>0</v>
      </c>
      <c r="AN171">
        <v>0</v>
      </c>
      <c r="AO171">
        <v>0</v>
      </c>
      <c r="AP171">
        <v>0</v>
      </c>
      <c r="AQ171">
        <v>0</v>
      </c>
      <c r="AR171">
        <v>0</v>
      </c>
      <c r="AS171">
        <v>0</v>
      </c>
      <c r="AT171">
        <v>0</v>
      </c>
      <c r="AU171">
        <v>0</v>
      </c>
      <c r="AV171">
        <v>0</v>
      </c>
      <c r="AW171">
        <v>0</v>
      </c>
      <c r="AX171">
        <v>0</v>
      </c>
      <c r="AY171">
        <v>0</v>
      </c>
      <c r="AZ171">
        <v>0</v>
      </c>
      <c r="BA171">
        <f t="shared" si="105"/>
        <v>0</v>
      </c>
      <c r="BB171">
        <f t="shared" si="106"/>
        <v>0</v>
      </c>
      <c r="BC171">
        <f t="shared" si="107"/>
        <v>0</v>
      </c>
      <c r="BD171">
        <f t="shared" si="108"/>
        <v>0</v>
      </c>
      <c r="BE171">
        <f t="shared" si="109"/>
        <v>0</v>
      </c>
      <c r="BF171">
        <f t="shared" si="110"/>
        <v>0</v>
      </c>
      <c r="BG171">
        <f t="shared" si="111"/>
        <v>0</v>
      </c>
      <c r="BH171">
        <f t="shared" si="112"/>
        <v>0</v>
      </c>
      <c r="BI171">
        <f t="shared" si="113"/>
        <v>0</v>
      </c>
      <c r="BJ171">
        <f t="shared" si="114"/>
        <v>0</v>
      </c>
      <c r="BK171">
        <f t="shared" si="115"/>
        <v>0</v>
      </c>
      <c r="BL171">
        <f t="shared" si="116"/>
        <v>0</v>
      </c>
      <c r="BM171">
        <f t="shared" si="117"/>
        <v>0</v>
      </c>
      <c r="BN171">
        <f t="shared" si="118"/>
        <v>0</v>
      </c>
      <c r="BO171">
        <f t="shared" si="119"/>
        <v>0</v>
      </c>
      <c r="BP171">
        <f t="shared" si="120"/>
        <v>0</v>
      </c>
      <c r="BQ171">
        <f t="shared" si="121"/>
        <v>0</v>
      </c>
      <c r="BR171">
        <f t="shared" si="122"/>
        <v>0</v>
      </c>
      <c r="BS171">
        <f t="shared" si="123"/>
        <v>0</v>
      </c>
      <c r="BU171" s="27">
        <v>183</v>
      </c>
    </row>
    <row r="172" spans="2:73">
      <c r="B172" s="35" t="s">
        <v>950</v>
      </c>
      <c r="C172" s="25" t="s">
        <v>983</v>
      </c>
      <c r="D172" s="26">
        <v>1</v>
      </c>
      <c r="E172" s="130">
        <v>2.6332</v>
      </c>
      <c r="F172" s="217">
        <f t="shared" si="104"/>
        <v>140.16</v>
      </c>
      <c r="G172" s="177"/>
      <c r="H172" s="28">
        <f t="shared" si="97"/>
        <v>0</v>
      </c>
      <c r="I172" s="253">
        <f t="shared" si="99"/>
        <v>0</v>
      </c>
      <c r="K172" s="1">
        <v>0</v>
      </c>
      <c r="L172" s="2"/>
      <c r="M172" s="11"/>
      <c r="N172" s="2">
        <v>0</v>
      </c>
      <c r="O172" s="2"/>
      <c r="P172" s="11"/>
      <c r="Q172" s="2">
        <v>0</v>
      </c>
      <c r="R172" s="2"/>
      <c r="S172" s="11"/>
      <c r="T172" s="2">
        <v>0</v>
      </c>
      <c r="U172" s="2"/>
      <c r="V172" s="11"/>
      <c r="W172" s="2">
        <v>0</v>
      </c>
      <c r="X172" s="2"/>
      <c r="Z172" s="176">
        <f t="shared" si="100"/>
        <v>0</v>
      </c>
      <c r="AA172" s="59">
        <f t="shared" si="103"/>
        <v>0</v>
      </c>
      <c r="AB172" s="11">
        <f t="shared" si="101"/>
        <v>0</v>
      </c>
      <c r="AC172" s="58">
        <f t="shared" si="102"/>
        <v>0</v>
      </c>
      <c r="AH172" s="11">
        <v>0</v>
      </c>
      <c r="AI172">
        <v>0</v>
      </c>
      <c r="AJ172">
        <v>0</v>
      </c>
      <c r="AK172">
        <v>1</v>
      </c>
      <c r="AL172">
        <v>0</v>
      </c>
      <c r="AM172">
        <v>0</v>
      </c>
      <c r="AN172">
        <v>0</v>
      </c>
      <c r="AO172">
        <v>0</v>
      </c>
      <c r="AP172">
        <v>0</v>
      </c>
      <c r="AQ172">
        <v>0</v>
      </c>
      <c r="AR172">
        <v>0</v>
      </c>
      <c r="AS172">
        <v>0</v>
      </c>
      <c r="AT172">
        <v>0</v>
      </c>
      <c r="AU172">
        <v>0</v>
      </c>
      <c r="AV172">
        <v>0</v>
      </c>
      <c r="AW172">
        <v>0</v>
      </c>
      <c r="AX172">
        <v>0</v>
      </c>
      <c r="AY172">
        <v>0</v>
      </c>
      <c r="AZ172">
        <v>0</v>
      </c>
      <c r="BA172">
        <f t="shared" si="105"/>
        <v>0</v>
      </c>
      <c r="BB172">
        <f t="shared" si="106"/>
        <v>0</v>
      </c>
      <c r="BC172">
        <f t="shared" si="107"/>
        <v>0</v>
      </c>
      <c r="BD172">
        <f t="shared" si="108"/>
        <v>0</v>
      </c>
      <c r="BE172">
        <f t="shared" si="109"/>
        <v>0</v>
      </c>
      <c r="BF172">
        <f t="shared" si="110"/>
        <v>0</v>
      </c>
      <c r="BG172">
        <f t="shared" si="111"/>
        <v>0</v>
      </c>
      <c r="BH172">
        <f t="shared" si="112"/>
        <v>0</v>
      </c>
      <c r="BI172">
        <f t="shared" si="113"/>
        <v>0</v>
      </c>
      <c r="BJ172">
        <f t="shared" si="114"/>
        <v>0</v>
      </c>
      <c r="BK172">
        <f t="shared" si="115"/>
        <v>0</v>
      </c>
      <c r="BL172">
        <f t="shared" si="116"/>
        <v>0</v>
      </c>
      <c r="BM172">
        <f t="shared" si="117"/>
        <v>0</v>
      </c>
      <c r="BN172">
        <f t="shared" si="118"/>
        <v>0</v>
      </c>
      <c r="BO172">
        <f t="shared" si="119"/>
        <v>0</v>
      </c>
      <c r="BP172">
        <f t="shared" si="120"/>
        <v>0</v>
      </c>
      <c r="BQ172">
        <f t="shared" si="121"/>
        <v>0</v>
      </c>
      <c r="BR172">
        <f t="shared" si="122"/>
        <v>0</v>
      </c>
      <c r="BS172">
        <f t="shared" si="123"/>
        <v>0</v>
      </c>
      <c r="BU172" s="27">
        <v>146</v>
      </c>
    </row>
    <row r="173" spans="2:73">
      <c r="B173" s="35" t="s">
        <v>951</v>
      </c>
      <c r="C173" s="25" t="s">
        <v>984</v>
      </c>
      <c r="D173" s="26">
        <v>1</v>
      </c>
      <c r="E173" s="130">
        <v>4.54</v>
      </c>
      <c r="F173" s="217">
        <f t="shared" si="104"/>
        <v>220.79999999999998</v>
      </c>
      <c r="G173" s="177"/>
      <c r="H173" s="28">
        <f t="shared" si="97"/>
        <v>0</v>
      </c>
      <c r="I173" s="253">
        <f t="shared" ref="I173:I193" si="124">H173*F173</f>
        <v>0</v>
      </c>
      <c r="K173" s="1">
        <v>0</v>
      </c>
      <c r="L173" s="2"/>
      <c r="M173" s="11"/>
      <c r="N173" s="2">
        <v>0</v>
      </c>
      <c r="O173" s="2"/>
      <c r="P173" s="11"/>
      <c r="Q173" s="2">
        <v>0</v>
      </c>
      <c r="R173" s="2"/>
      <c r="S173" s="11"/>
      <c r="T173" s="2">
        <v>0</v>
      </c>
      <c r="U173" s="2"/>
      <c r="V173" s="11"/>
      <c r="W173" s="2">
        <v>0</v>
      </c>
      <c r="X173" s="2"/>
      <c r="Z173" s="176">
        <f t="shared" ref="Z173:Z193" si="125">H173*F173</f>
        <v>0</v>
      </c>
      <c r="AA173" s="59">
        <f t="shared" si="103"/>
        <v>0</v>
      </c>
      <c r="AB173" s="11">
        <f t="shared" ref="AB173:AB193" si="126">H173*D173</f>
        <v>0</v>
      </c>
      <c r="AC173" s="58">
        <f t="shared" ref="AC173:AC193" si="127">H173*E173</f>
        <v>0</v>
      </c>
      <c r="AH173" s="11">
        <v>0</v>
      </c>
      <c r="AI173">
        <v>0</v>
      </c>
      <c r="AJ173">
        <v>0</v>
      </c>
      <c r="AK173">
        <v>0</v>
      </c>
      <c r="AL173">
        <v>0</v>
      </c>
      <c r="AM173">
        <v>1</v>
      </c>
      <c r="AN173">
        <v>0</v>
      </c>
      <c r="AO173">
        <v>0</v>
      </c>
      <c r="AP173">
        <v>0</v>
      </c>
      <c r="AQ173">
        <v>0</v>
      </c>
      <c r="AR173">
        <v>0</v>
      </c>
      <c r="AS173">
        <v>0</v>
      </c>
      <c r="AT173">
        <v>0</v>
      </c>
      <c r="AU173">
        <v>0</v>
      </c>
      <c r="AV173">
        <v>0</v>
      </c>
      <c r="AW173">
        <v>0</v>
      </c>
      <c r="AX173">
        <v>0</v>
      </c>
      <c r="AY173">
        <v>0</v>
      </c>
      <c r="AZ173">
        <v>0</v>
      </c>
      <c r="BA173">
        <f t="shared" si="105"/>
        <v>0</v>
      </c>
      <c r="BB173">
        <f t="shared" si="106"/>
        <v>0</v>
      </c>
      <c r="BC173">
        <f t="shared" si="107"/>
        <v>0</v>
      </c>
      <c r="BD173">
        <f t="shared" si="108"/>
        <v>0</v>
      </c>
      <c r="BE173">
        <f t="shared" si="109"/>
        <v>0</v>
      </c>
      <c r="BF173">
        <f t="shared" si="110"/>
        <v>0</v>
      </c>
      <c r="BG173">
        <f t="shared" si="111"/>
        <v>0</v>
      </c>
      <c r="BH173">
        <f t="shared" si="112"/>
        <v>0</v>
      </c>
      <c r="BI173">
        <f t="shared" si="113"/>
        <v>0</v>
      </c>
      <c r="BJ173">
        <f t="shared" si="114"/>
        <v>0</v>
      </c>
      <c r="BK173">
        <f t="shared" si="115"/>
        <v>0</v>
      </c>
      <c r="BL173">
        <f t="shared" si="116"/>
        <v>0</v>
      </c>
      <c r="BM173">
        <f t="shared" si="117"/>
        <v>0</v>
      </c>
      <c r="BN173">
        <f t="shared" si="118"/>
        <v>0</v>
      </c>
      <c r="BO173">
        <f t="shared" si="119"/>
        <v>0</v>
      </c>
      <c r="BP173">
        <f t="shared" si="120"/>
        <v>0</v>
      </c>
      <c r="BQ173">
        <f t="shared" si="121"/>
        <v>0</v>
      </c>
      <c r="BR173">
        <f t="shared" si="122"/>
        <v>0</v>
      </c>
      <c r="BS173">
        <f t="shared" si="123"/>
        <v>0</v>
      </c>
      <c r="BU173" s="27">
        <v>230</v>
      </c>
    </row>
    <row r="174" spans="2:73">
      <c r="B174" s="35" t="s">
        <v>952</v>
      </c>
      <c r="C174" s="25" t="s">
        <v>985</v>
      </c>
      <c r="D174" s="26">
        <v>2</v>
      </c>
      <c r="E174" s="130">
        <v>3.4504000000000001</v>
      </c>
      <c r="F174" s="217">
        <f t="shared" si="104"/>
        <v>160.32</v>
      </c>
      <c r="G174" s="177"/>
      <c r="H174" s="28">
        <f t="shared" si="97"/>
        <v>0</v>
      </c>
      <c r="I174" s="253">
        <f t="shared" si="124"/>
        <v>0</v>
      </c>
      <c r="K174" s="1">
        <v>0</v>
      </c>
      <c r="L174" s="2"/>
      <c r="M174" s="11"/>
      <c r="N174" s="2">
        <v>0</v>
      </c>
      <c r="O174" s="2"/>
      <c r="P174" s="11"/>
      <c r="Q174" s="2">
        <v>0</v>
      </c>
      <c r="R174" s="2"/>
      <c r="S174" s="11"/>
      <c r="T174" s="2">
        <v>0</v>
      </c>
      <c r="U174" s="2"/>
      <c r="V174" s="11"/>
      <c r="W174" s="2">
        <v>0</v>
      </c>
      <c r="X174" s="2"/>
      <c r="Z174" s="176">
        <f t="shared" si="125"/>
        <v>0</v>
      </c>
      <c r="AA174" s="59">
        <f t="shared" si="103"/>
        <v>0</v>
      </c>
      <c r="AB174" s="11">
        <f t="shared" si="126"/>
        <v>0</v>
      </c>
      <c r="AC174" s="58">
        <f t="shared" si="127"/>
        <v>0</v>
      </c>
      <c r="AH174" s="11">
        <v>0</v>
      </c>
      <c r="AI174">
        <v>1</v>
      </c>
      <c r="AJ174">
        <v>1</v>
      </c>
      <c r="AK174">
        <v>0</v>
      </c>
      <c r="AL174">
        <v>0</v>
      </c>
      <c r="AM174">
        <v>0</v>
      </c>
      <c r="AN174">
        <v>0</v>
      </c>
      <c r="AO174">
        <v>0</v>
      </c>
      <c r="AP174">
        <v>0</v>
      </c>
      <c r="AQ174">
        <v>0</v>
      </c>
      <c r="AR174">
        <v>0</v>
      </c>
      <c r="AS174">
        <v>0</v>
      </c>
      <c r="AT174">
        <v>0</v>
      </c>
      <c r="AU174">
        <v>0</v>
      </c>
      <c r="AV174">
        <v>0</v>
      </c>
      <c r="AW174">
        <v>0</v>
      </c>
      <c r="AX174">
        <v>0</v>
      </c>
      <c r="AY174">
        <v>0</v>
      </c>
      <c r="AZ174">
        <v>0</v>
      </c>
      <c r="BA174">
        <f t="shared" si="105"/>
        <v>0</v>
      </c>
      <c r="BB174">
        <f t="shared" si="106"/>
        <v>0</v>
      </c>
      <c r="BC174">
        <f t="shared" si="107"/>
        <v>0</v>
      </c>
      <c r="BD174">
        <f t="shared" si="108"/>
        <v>0</v>
      </c>
      <c r="BE174">
        <f t="shared" si="109"/>
        <v>0</v>
      </c>
      <c r="BF174">
        <f t="shared" si="110"/>
        <v>0</v>
      </c>
      <c r="BG174">
        <f t="shared" si="111"/>
        <v>0</v>
      </c>
      <c r="BH174">
        <f t="shared" si="112"/>
        <v>0</v>
      </c>
      <c r="BI174">
        <f t="shared" si="113"/>
        <v>0</v>
      </c>
      <c r="BJ174">
        <f t="shared" si="114"/>
        <v>0</v>
      </c>
      <c r="BK174">
        <f t="shared" si="115"/>
        <v>0</v>
      </c>
      <c r="BL174">
        <f t="shared" si="116"/>
        <v>0</v>
      </c>
      <c r="BM174">
        <f t="shared" si="117"/>
        <v>0</v>
      </c>
      <c r="BN174">
        <f t="shared" si="118"/>
        <v>0</v>
      </c>
      <c r="BO174">
        <f t="shared" si="119"/>
        <v>0</v>
      </c>
      <c r="BP174">
        <f t="shared" si="120"/>
        <v>0</v>
      </c>
      <c r="BQ174">
        <f t="shared" si="121"/>
        <v>0</v>
      </c>
      <c r="BR174">
        <f t="shared" si="122"/>
        <v>0</v>
      </c>
      <c r="BS174">
        <f t="shared" si="123"/>
        <v>0</v>
      </c>
      <c r="BU174" s="27">
        <v>167</v>
      </c>
    </row>
    <row r="175" spans="2:73">
      <c r="B175" s="35" t="s">
        <v>118</v>
      </c>
      <c r="C175" s="25" t="s">
        <v>277</v>
      </c>
      <c r="D175" s="26">
        <v>1</v>
      </c>
      <c r="E175" s="130">
        <v>2.8148</v>
      </c>
      <c r="F175" s="217">
        <f t="shared" si="104"/>
        <v>143.04</v>
      </c>
      <c r="G175" s="177"/>
      <c r="H175" s="28">
        <f t="shared" si="97"/>
        <v>0</v>
      </c>
      <c r="I175" s="253">
        <f t="shared" si="124"/>
        <v>0</v>
      </c>
      <c r="J175" s="11"/>
      <c r="K175" s="1">
        <v>0</v>
      </c>
      <c r="L175" s="2"/>
      <c r="M175" s="11"/>
      <c r="N175" s="2">
        <v>0</v>
      </c>
      <c r="O175" s="2"/>
      <c r="P175" s="11"/>
      <c r="Q175" s="2">
        <v>0</v>
      </c>
      <c r="R175" s="2"/>
      <c r="S175" s="11"/>
      <c r="T175" s="2">
        <v>0</v>
      </c>
      <c r="U175" s="2"/>
      <c r="V175" s="11"/>
      <c r="W175" s="2">
        <v>0</v>
      </c>
      <c r="X175" s="2"/>
      <c r="Z175" s="176">
        <f t="shared" si="125"/>
        <v>0</v>
      </c>
      <c r="AA175" s="59">
        <f t="shared" si="103"/>
        <v>0</v>
      </c>
      <c r="AB175" s="11">
        <f t="shared" si="126"/>
        <v>0</v>
      </c>
      <c r="AC175" s="58">
        <f t="shared" si="127"/>
        <v>0</v>
      </c>
      <c r="AH175" s="11">
        <v>0</v>
      </c>
      <c r="AI175">
        <v>0</v>
      </c>
      <c r="AJ175">
        <v>0</v>
      </c>
      <c r="AK175">
        <v>0</v>
      </c>
      <c r="AL175">
        <v>0</v>
      </c>
      <c r="AM175">
        <v>0</v>
      </c>
      <c r="AN175">
        <v>0</v>
      </c>
      <c r="AO175">
        <v>1</v>
      </c>
      <c r="AP175">
        <v>0</v>
      </c>
      <c r="AQ175">
        <v>0</v>
      </c>
      <c r="AR175">
        <v>0</v>
      </c>
      <c r="AS175">
        <v>0</v>
      </c>
      <c r="AT175">
        <v>0</v>
      </c>
      <c r="AU175">
        <v>0</v>
      </c>
      <c r="AV175">
        <v>0</v>
      </c>
      <c r="AW175">
        <v>0</v>
      </c>
      <c r="AX175">
        <v>0</v>
      </c>
      <c r="AY175">
        <v>0</v>
      </c>
      <c r="AZ175">
        <v>0</v>
      </c>
      <c r="BA175">
        <f t="shared" si="105"/>
        <v>0</v>
      </c>
      <c r="BB175">
        <f t="shared" si="106"/>
        <v>0</v>
      </c>
      <c r="BC175">
        <f t="shared" si="107"/>
        <v>0</v>
      </c>
      <c r="BD175">
        <f t="shared" si="108"/>
        <v>0</v>
      </c>
      <c r="BE175">
        <f t="shared" si="109"/>
        <v>0</v>
      </c>
      <c r="BF175">
        <f t="shared" si="110"/>
        <v>0</v>
      </c>
      <c r="BG175">
        <f t="shared" si="111"/>
        <v>0</v>
      </c>
      <c r="BH175">
        <f t="shared" si="112"/>
        <v>0</v>
      </c>
      <c r="BI175">
        <f t="shared" si="113"/>
        <v>0</v>
      </c>
      <c r="BJ175">
        <f t="shared" si="114"/>
        <v>0</v>
      </c>
      <c r="BK175">
        <f t="shared" si="115"/>
        <v>0</v>
      </c>
      <c r="BL175">
        <f t="shared" si="116"/>
        <v>0</v>
      </c>
      <c r="BM175">
        <f t="shared" si="117"/>
        <v>0</v>
      </c>
      <c r="BN175">
        <f t="shared" si="118"/>
        <v>0</v>
      </c>
      <c r="BO175">
        <f t="shared" si="119"/>
        <v>0</v>
      </c>
      <c r="BP175">
        <f t="shared" si="120"/>
        <v>0</v>
      </c>
      <c r="BQ175">
        <f t="shared" si="121"/>
        <v>0</v>
      </c>
      <c r="BR175">
        <f t="shared" si="122"/>
        <v>0</v>
      </c>
      <c r="BS175">
        <f t="shared" si="123"/>
        <v>0</v>
      </c>
      <c r="BU175" s="27">
        <v>149</v>
      </c>
    </row>
    <row r="176" spans="2:73">
      <c r="B176" s="35" t="s">
        <v>119</v>
      </c>
      <c r="C176" s="25" t="s">
        <v>278</v>
      </c>
      <c r="D176" s="26">
        <v>1</v>
      </c>
      <c r="E176" s="130">
        <v>1.2711999999999999</v>
      </c>
      <c r="F176" s="217">
        <f t="shared" si="104"/>
        <v>94.08</v>
      </c>
      <c r="G176" s="177"/>
      <c r="H176" s="28">
        <f t="shared" si="97"/>
        <v>0</v>
      </c>
      <c r="I176" s="253">
        <f t="shared" si="124"/>
        <v>0</v>
      </c>
      <c r="J176" s="11"/>
      <c r="K176" s="1">
        <v>0</v>
      </c>
      <c r="L176" s="2"/>
      <c r="N176" s="2">
        <v>0</v>
      </c>
      <c r="O176" s="2"/>
      <c r="P176" s="11"/>
      <c r="Q176" s="2">
        <v>0</v>
      </c>
      <c r="R176" s="2"/>
      <c r="T176" s="2">
        <v>0</v>
      </c>
      <c r="U176" s="2"/>
      <c r="V176" s="11"/>
      <c r="W176" s="2">
        <v>0</v>
      </c>
      <c r="X176" s="2"/>
      <c r="Z176" s="176">
        <f t="shared" si="125"/>
        <v>0</v>
      </c>
      <c r="AA176" s="59">
        <f t="shared" si="103"/>
        <v>0</v>
      </c>
      <c r="AB176" s="11">
        <f t="shared" si="126"/>
        <v>0</v>
      </c>
      <c r="AC176" s="58">
        <f t="shared" si="127"/>
        <v>0</v>
      </c>
      <c r="AH176" s="11">
        <v>0</v>
      </c>
      <c r="AI176">
        <v>0</v>
      </c>
      <c r="AJ176">
        <v>1</v>
      </c>
      <c r="AK176">
        <v>0</v>
      </c>
      <c r="AL176">
        <v>0</v>
      </c>
      <c r="AM176">
        <v>0</v>
      </c>
      <c r="AN176">
        <v>0</v>
      </c>
      <c r="AO176">
        <v>0</v>
      </c>
      <c r="AP176">
        <v>0</v>
      </c>
      <c r="AQ176">
        <v>0</v>
      </c>
      <c r="AR176">
        <v>0</v>
      </c>
      <c r="AS176">
        <v>0</v>
      </c>
      <c r="AT176">
        <v>0</v>
      </c>
      <c r="AU176">
        <v>0</v>
      </c>
      <c r="AV176">
        <v>0</v>
      </c>
      <c r="AW176">
        <v>0</v>
      </c>
      <c r="AX176">
        <v>0</v>
      </c>
      <c r="AY176">
        <v>0</v>
      </c>
      <c r="AZ176">
        <v>0</v>
      </c>
      <c r="BA176">
        <f t="shared" si="105"/>
        <v>0</v>
      </c>
      <c r="BB176">
        <f t="shared" si="106"/>
        <v>0</v>
      </c>
      <c r="BC176">
        <f t="shared" si="107"/>
        <v>0</v>
      </c>
      <c r="BD176">
        <f t="shared" si="108"/>
        <v>0</v>
      </c>
      <c r="BE176">
        <f t="shared" si="109"/>
        <v>0</v>
      </c>
      <c r="BF176">
        <f t="shared" si="110"/>
        <v>0</v>
      </c>
      <c r="BG176">
        <f t="shared" si="111"/>
        <v>0</v>
      </c>
      <c r="BH176">
        <f t="shared" si="112"/>
        <v>0</v>
      </c>
      <c r="BI176">
        <f t="shared" si="113"/>
        <v>0</v>
      </c>
      <c r="BJ176">
        <f t="shared" si="114"/>
        <v>0</v>
      </c>
      <c r="BK176">
        <f t="shared" si="115"/>
        <v>0</v>
      </c>
      <c r="BL176">
        <f t="shared" si="116"/>
        <v>0</v>
      </c>
      <c r="BM176">
        <f t="shared" si="117"/>
        <v>0</v>
      </c>
      <c r="BN176">
        <f t="shared" si="118"/>
        <v>0</v>
      </c>
      <c r="BO176">
        <f t="shared" si="119"/>
        <v>0</v>
      </c>
      <c r="BP176">
        <f t="shared" si="120"/>
        <v>0</v>
      </c>
      <c r="BQ176">
        <f t="shared" si="121"/>
        <v>0</v>
      </c>
      <c r="BR176">
        <f t="shared" si="122"/>
        <v>0</v>
      </c>
      <c r="BS176">
        <f t="shared" si="123"/>
        <v>0</v>
      </c>
      <c r="BU176" s="27">
        <v>98</v>
      </c>
    </row>
    <row r="177" spans="2:73">
      <c r="B177" s="35" t="s">
        <v>120</v>
      </c>
      <c r="C177" s="25" t="s">
        <v>279</v>
      </c>
      <c r="D177" s="26">
        <v>1</v>
      </c>
      <c r="E177" s="130">
        <v>2.2246000000000001</v>
      </c>
      <c r="F177" s="217">
        <f t="shared" si="104"/>
        <v>105.6</v>
      </c>
      <c r="G177" s="177"/>
      <c r="H177" s="28">
        <f t="shared" si="97"/>
        <v>0</v>
      </c>
      <c r="I177" s="253">
        <f t="shared" si="124"/>
        <v>0</v>
      </c>
      <c r="J177" s="11"/>
      <c r="K177" s="1">
        <v>0</v>
      </c>
      <c r="L177" s="2"/>
      <c r="M177" s="11"/>
      <c r="N177" s="2">
        <v>0</v>
      </c>
      <c r="O177" s="2"/>
      <c r="P177" s="11"/>
      <c r="Q177" s="2">
        <v>0</v>
      </c>
      <c r="R177" s="2"/>
      <c r="S177" s="11"/>
      <c r="T177" s="2">
        <v>0</v>
      </c>
      <c r="U177" s="2"/>
      <c r="W177" s="2">
        <v>0</v>
      </c>
      <c r="X177" s="2"/>
      <c r="Z177" s="176">
        <f t="shared" si="125"/>
        <v>0</v>
      </c>
      <c r="AA177" s="59">
        <f t="shared" si="103"/>
        <v>0</v>
      </c>
      <c r="AB177" s="11">
        <f t="shared" si="126"/>
        <v>0</v>
      </c>
      <c r="AC177" s="58">
        <f t="shared" si="127"/>
        <v>0</v>
      </c>
      <c r="AH177" s="11">
        <v>0</v>
      </c>
      <c r="AI177">
        <v>0</v>
      </c>
      <c r="AJ177">
        <v>0</v>
      </c>
      <c r="AK177">
        <v>0</v>
      </c>
      <c r="AL177">
        <v>1</v>
      </c>
      <c r="AM177">
        <v>0</v>
      </c>
      <c r="AN177">
        <v>0</v>
      </c>
      <c r="AO177">
        <v>0</v>
      </c>
      <c r="AP177">
        <v>0</v>
      </c>
      <c r="AQ177">
        <v>0</v>
      </c>
      <c r="AR177">
        <v>0</v>
      </c>
      <c r="AS177">
        <v>0</v>
      </c>
      <c r="AT177">
        <v>0</v>
      </c>
      <c r="AU177">
        <v>0</v>
      </c>
      <c r="AV177">
        <v>0</v>
      </c>
      <c r="AW177">
        <v>0</v>
      </c>
      <c r="AX177">
        <v>0</v>
      </c>
      <c r="AY177">
        <v>0</v>
      </c>
      <c r="AZ177">
        <v>0</v>
      </c>
      <c r="BA177">
        <f t="shared" si="105"/>
        <v>0</v>
      </c>
      <c r="BB177">
        <f t="shared" si="106"/>
        <v>0</v>
      </c>
      <c r="BC177">
        <f t="shared" si="107"/>
        <v>0</v>
      </c>
      <c r="BD177">
        <f t="shared" si="108"/>
        <v>0</v>
      </c>
      <c r="BE177">
        <f t="shared" si="109"/>
        <v>0</v>
      </c>
      <c r="BF177">
        <f t="shared" si="110"/>
        <v>0</v>
      </c>
      <c r="BG177">
        <f t="shared" si="111"/>
        <v>0</v>
      </c>
      <c r="BH177">
        <f t="shared" si="112"/>
        <v>0</v>
      </c>
      <c r="BI177">
        <f t="shared" si="113"/>
        <v>0</v>
      </c>
      <c r="BJ177">
        <f t="shared" si="114"/>
        <v>0</v>
      </c>
      <c r="BK177">
        <f t="shared" si="115"/>
        <v>0</v>
      </c>
      <c r="BL177">
        <f t="shared" si="116"/>
        <v>0</v>
      </c>
      <c r="BM177">
        <f t="shared" si="117"/>
        <v>0</v>
      </c>
      <c r="BN177">
        <f t="shared" si="118"/>
        <v>0</v>
      </c>
      <c r="BO177">
        <f t="shared" si="119"/>
        <v>0</v>
      </c>
      <c r="BP177">
        <f t="shared" si="120"/>
        <v>0</v>
      </c>
      <c r="BQ177">
        <f t="shared" si="121"/>
        <v>0</v>
      </c>
      <c r="BR177">
        <f t="shared" si="122"/>
        <v>0</v>
      </c>
      <c r="BS177">
        <f t="shared" si="123"/>
        <v>0</v>
      </c>
      <c r="BU177" s="27">
        <v>110</v>
      </c>
    </row>
    <row r="178" spans="2:73">
      <c r="B178" s="35" t="s">
        <v>953</v>
      </c>
      <c r="C178" s="25" t="s">
        <v>986</v>
      </c>
      <c r="D178" s="26">
        <v>1</v>
      </c>
      <c r="E178" s="130">
        <v>2.3153999999999999</v>
      </c>
      <c r="F178" s="217">
        <f t="shared" si="104"/>
        <v>110.39999999999999</v>
      </c>
      <c r="G178" s="177"/>
      <c r="H178" s="28">
        <f t="shared" si="97"/>
        <v>0</v>
      </c>
      <c r="I178" s="253">
        <f t="shared" si="124"/>
        <v>0</v>
      </c>
      <c r="J178" s="11"/>
      <c r="K178" s="1">
        <v>0</v>
      </c>
      <c r="L178" s="2"/>
      <c r="M178" s="11"/>
      <c r="N178" s="2">
        <v>0</v>
      </c>
      <c r="O178" s="2"/>
      <c r="P178" s="11"/>
      <c r="Q178" s="2">
        <v>0</v>
      </c>
      <c r="R178" s="2"/>
      <c r="S178" s="11"/>
      <c r="T178" s="2">
        <v>0</v>
      </c>
      <c r="U178" s="2"/>
      <c r="W178" s="2">
        <v>0</v>
      </c>
      <c r="X178" s="2"/>
      <c r="Z178" s="176">
        <f t="shared" si="125"/>
        <v>0</v>
      </c>
      <c r="AA178" s="59">
        <f t="shared" si="103"/>
        <v>0</v>
      </c>
      <c r="AB178" s="11">
        <f t="shared" si="126"/>
        <v>0</v>
      </c>
      <c r="AC178" s="58">
        <f t="shared" si="127"/>
        <v>0</v>
      </c>
      <c r="AH178" s="11">
        <v>0</v>
      </c>
      <c r="AI178">
        <v>0</v>
      </c>
      <c r="AJ178">
        <v>0</v>
      </c>
      <c r="AK178">
        <v>0</v>
      </c>
      <c r="AL178">
        <v>0</v>
      </c>
      <c r="AM178">
        <v>0</v>
      </c>
      <c r="AN178">
        <v>1</v>
      </c>
      <c r="AO178">
        <v>0</v>
      </c>
      <c r="AP178">
        <v>0</v>
      </c>
      <c r="AQ178">
        <v>0</v>
      </c>
      <c r="AR178">
        <v>0</v>
      </c>
      <c r="AS178">
        <v>0</v>
      </c>
      <c r="AT178">
        <v>0</v>
      </c>
      <c r="AU178">
        <v>0</v>
      </c>
      <c r="AV178">
        <v>0</v>
      </c>
      <c r="AW178">
        <v>0</v>
      </c>
      <c r="AX178">
        <v>0</v>
      </c>
      <c r="AY178">
        <v>0</v>
      </c>
      <c r="AZ178">
        <v>0</v>
      </c>
      <c r="BA178">
        <f t="shared" si="105"/>
        <v>0</v>
      </c>
      <c r="BB178">
        <f t="shared" si="106"/>
        <v>0</v>
      </c>
      <c r="BC178">
        <f t="shared" si="107"/>
        <v>0</v>
      </c>
      <c r="BD178">
        <f t="shared" si="108"/>
        <v>0</v>
      </c>
      <c r="BE178">
        <f t="shared" si="109"/>
        <v>0</v>
      </c>
      <c r="BF178">
        <f t="shared" si="110"/>
        <v>0</v>
      </c>
      <c r="BG178">
        <f t="shared" si="111"/>
        <v>0</v>
      </c>
      <c r="BH178">
        <f t="shared" si="112"/>
        <v>0</v>
      </c>
      <c r="BI178">
        <f t="shared" si="113"/>
        <v>0</v>
      </c>
      <c r="BJ178">
        <f t="shared" si="114"/>
        <v>0</v>
      </c>
      <c r="BK178">
        <f t="shared" si="115"/>
        <v>0</v>
      </c>
      <c r="BL178">
        <f t="shared" si="116"/>
        <v>0</v>
      </c>
      <c r="BM178">
        <f t="shared" si="117"/>
        <v>0</v>
      </c>
      <c r="BN178">
        <f t="shared" si="118"/>
        <v>0</v>
      </c>
      <c r="BO178">
        <f t="shared" si="119"/>
        <v>0</v>
      </c>
      <c r="BP178">
        <f t="shared" si="120"/>
        <v>0</v>
      </c>
      <c r="BQ178">
        <f t="shared" si="121"/>
        <v>0</v>
      </c>
      <c r="BR178">
        <f t="shared" si="122"/>
        <v>0</v>
      </c>
      <c r="BS178">
        <f t="shared" si="123"/>
        <v>0</v>
      </c>
      <c r="BU178" s="27">
        <v>115</v>
      </c>
    </row>
    <row r="179" spans="2:73">
      <c r="B179" s="35" t="s">
        <v>954</v>
      </c>
      <c r="C179" s="25" t="s">
        <v>987</v>
      </c>
      <c r="D179" s="26">
        <v>1</v>
      </c>
      <c r="E179" s="130">
        <v>3.3142</v>
      </c>
      <c r="F179" s="217">
        <f t="shared" si="104"/>
        <v>150.72</v>
      </c>
      <c r="G179" s="177"/>
      <c r="H179" s="28">
        <f t="shared" si="97"/>
        <v>0</v>
      </c>
      <c r="I179" s="253">
        <f t="shared" si="124"/>
        <v>0</v>
      </c>
      <c r="J179" s="11"/>
      <c r="K179" s="1">
        <v>0</v>
      </c>
      <c r="L179" s="2"/>
      <c r="M179" s="11"/>
      <c r="N179" s="2">
        <v>0</v>
      </c>
      <c r="O179" s="2"/>
      <c r="P179" s="11"/>
      <c r="Q179" s="2">
        <v>0</v>
      </c>
      <c r="R179" s="2"/>
      <c r="S179" s="11"/>
      <c r="T179" s="2">
        <v>0</v>
      </c>
      <c r="U179" s="2"/>
      <c r="W179" s="2">
        <v>0</v>
      </c>
      <c r="X179" s="2"/>
      <c r="Z179" s="176">
        <f t="shared" si="125"/>
        <v>0</v>
      </c>
      <c r="AA179" s="59">
        <f t="shared" si="103"/>
        <v>0</v>
      </c>
      <c r="AB179" s="11">
        <f t="shared" si="126"/>
        <v>0</v>
      </c>
      <c r="AC179" s="58">
        <f t="shared" si="127"/>
        <v>0</v>
      </c>
      <c r="AH179" s="11">
        <v>0</v>
      </c>
      <c r="AI179">
        <v>0</v>
      </c>
      <c r="AJ179">
        <v>0</v>
      </c>
      <c r="AK179">
        <v>0</v>
      </c>
      <c r="AL179">
        <v>0</v>
      </c>
      <c r="AM179">
        <v>0</v>
      </c>
      <c r="AN179">
        <v>0</v>
      </c>
      <c r="AO179">
        <v>0</v>
      </c>
      <c r="AP179">
        <v>1</v>
      </c>
      <c r="AQ179">
        <v>0</v>
      </c>
      <c r="AR179">
        <v>0</v>
      </c>
      <c r="AS179">
        <v>0</v>
      </c>
      <c r="AT179">
        <v>0</v>
      </c>
      <c r="AU179">
        <v>0</v>
      </c>
      <c r="AV179">
        <v>0</v>
      </c>
      <c r="AW179">
        <v>0</v>
      </c>
      <c r="AX179">
        <v>0</v>
      </c>
      <c r="AY179">
        <v>0</v>
      </c>
      <c r="AZ179">
        <v>0</v>
      </c>
      <c r="BA179">
        <f t="shared" si="105"/>
        <v>0</v>
      </c>
      <c r="BB179">
        <f t="shared" si="106"/>
        <v>0</v>
      </c>
      <c r="BC179">
        <f t="shared" si="107"/>
        <v>0</v>
      </c>
      <c r="BD179">
        <f t="shared" si="108"/>
        <v>0</v>
      </c>
      <c r="BE179">
        <f t="shared" si="109"/>
        <v>0</v>
      </c>
      <c r="BF179">
        <f t="shared" si="110"/>
        <v>0</v>
      </c>
      <c r="BG179">
        <f t="shared" si="111"/>
        <v>0</v>
      </c>
      <c r="BH179">
        <f t="shared" si="112"/>
        <v>0</v>
      </c>
      <c r="BI179">
        <f t="shared" si="113"/>
        <v>0</v>
      </c>
      <c r="BJ179">
        <f t="shared" si="114"/>
        <v>0</v>
      </c>
      <c r="BK179">
        <f t="shared" si="115"/>
        <v>0</v>
      </c>
      <c r="BL179">
        <f t="shared" si="116"/>
        <v>0</v>
      </c>
      <c r="BM179">
        <f t="shared" si="117"/>
        <v>0</v>
      </c>
      <c r="BN179">
        <f t="shared" si="118"/>
        <v>0</v>
      </c>
      <c r="BO179">
        <f t="shared" si="119"/>
        <v>0</v>
      </c>
      <c r="BP179">
        <f t="shared" si="120"/>
        <v>0</v>
      </c>
      <c r="BQ179">
        <f t="shared" si="121"/>
        <v>0</v>
      </c>
      <c r="BR179">
        <f t="shared" si="122"/>
        <v>0</v>
      </c>
      <c r="BS179">
        <f t="shared" si="123"/>
        <v>0</v>
      </c>
      <c r="BU179" s="27">
        <v>157</v>
      </c>
    </row>
    <row r="180" spans="2:73">
      <c r="B180" s="35" t="s">
        <v>955</v>
      </c>
      <c r="C180" s="25" t="s">
        <v>988</v>
      </c>
      <c r="D180" s="26">
        <v>1</v>
      </c>
      <c r="E180" s="130">
        <v>3.2688000000000001</v>
      </c>
      <c r="F180" s="217">
        <f t="shared" si="104"/>
        <v>150.72</v>
      </c>
      <c r="G180" s="177"/>
      <c r="H180" s="28">
        <f t="shared" si="97"/>
        <v>0</v>
      </c>
      <c r="I180" s="253">
        <f t="shared" si="124"/>
        <v>0</v>
      </c>
      <c r="J180" s="11"/>
      <c r="K180" s="1">
        <v>0</v>
      </c>
      <c r="L180" s="2"/>
      <c r="M180" s="11"/>
      <c r="N180" s="2">
        <v>0</v>
      </c>
      <c r="O180" s="2"/>
      <c r="P180" s="11"/>
      <c r="Q180" s="2">
        <v>0</v>
      </c>
      <c r="R180" s="2"/>
      <c r="S180" s="11"/>
      <c r="T180" s="2">
        <v>0</v>
      </c>
      <c r="U180" s="2"/>
      <c r="W180" s="2">
        <v>0</v>
      </c>
      <c r="X180" s="2"/>
      <c r="Z180" s="176">
        <f t="shared" si="125"/>
        <v>0</v>
      </c>
      <c r="AA180" s="59">
        <f t="shared" si="103"/>
        <v>0</v>
      </c>
      <c r="AB180" s="11">
        <f t="shared" si="126"/>
        <v>0</v>
      </c>
      <c r="AC180" s="58">
        <f t="shared" si="127"/>
        <v>0</v>
      </c>
      <c r="AH180" s="11">
        <v>0</v>
      </c>
      <c r="AI180">
        <v>0</v>
      </c>
      <c r="AJ180">
        <v>0</v>
      </c>
      <c r="AK180">
        <v>0</v>
      </c>
      <c r="AL180">
        <v>1</v>
      </c>
      <c r="AM180">
        <v>0</v>
      </c>
      <c r="AN180">
        <v>0</v>
      </c>
      <c r="AO180">
        <v>0</v>
      </c>
      <c r="AP180">
        <v>0</v>
      </c>
      <c r="AQ180">
        <v>0</v>
      </c>
      <c r="AR180">
        <v>0</v>
      </c>
      <c r="AS180">
        <v>0</v>
      </c>
      <c r="AT180">
        <v>0</v>
      </c>
      <c r="AU180">
        <v>0</v>
      </c>
      <c r="AV180">
        <v>0</v>
      </c>
      <c r="AW180">
        <v>0</v>
      </c>
      <c r="AX180">
        <v>0</v>
      </c>
      <c r="AY180">
        <v>0</v>
      </c>
      <c r="AZ180">
        <v>0</v>
      </c>
      <c r="BA180">
        <f t="shared" si="105"/>
        <v>0</v>
      </c>
      <c r="BB180">
        <f t="shared" si="106"/>
        <v>0</v>
      </c>
      <c r="BC180">
        <f t="shared" si="107"/>
        <v>0</v>
      </c>
      <c r="BD180">
        <f t="shared" si="108"/>
        <v>0</v>
      </c>
      <c r="BE180">
        <f t="shared" si="109"/>
        <v>0</v>
      </c>
      <c r="BF180">
        <f t="shared" si="110"/>
        <v>0</v>
      </c>
      <c r="BG180">
        <f t="shared" si="111"/>
        <v>0</v>
      </c>
      <c r="BH180">
        <f t="shared" si="112"/>
        <v>0</v>
      </c>
      <c r="BI180">
        <f t="shared" si="113"/>
        <v>0</v>
      </c>
      <c r="BJ180">
        <f t="shared" si="114"/>
        <v>0</v>
      </c>
      <c r="BK180">
        <f t="shared" si="115"/>
        <v>0</v>
      </c>
      <c r="BL180">
        <f t="shared" si="116"/>
        <v>0</v>
      </c>
      <c r="BM180">
        <f t="shared" si="117"/>
        <v>0</v>
      </c>
      <c r="BN180">
        <f t="shared" si="118"/>
        <v>0</v>
      </c>
      <c r="BO180">
        <f t="shared" si="119"/>
        <v>0</v>
      </c>
      <c r="BP180">
        <f t="shared" si="120"/>
        <v>0</v>
      </c>
      <c r="BQ180">
        <f t="shared" si="121"/>
        <v>0</v>
      </c>
      <c r="BR180">
        <f t="shared" si="122"/>
        <v>0</v>
      </c>
      <c r="BS180">
        <f t="shared" si="123"/>
        <v>0</v>
      </c>
      <c r="BU180" s="27">
        <v>157</v>
      </c>
    </row>
    <row r="181" spans="2:73">
      <c r="B181" s="35" t="s">
        <v>956</v>
      </c>
      <c r="C181" s="25" t="s">
        <v>989</v>
      </c>
      <c r="D181" s="26">
        <v>1</v>
      </c>
      <c r="E181" s="130">
        <v>4.1768000000000001</v>
      </c>
      <c r="F181" s="217">
        <f t="shared" si="104"/>
        <v>236.16</v>
      </c>
      <c r="G181" s="177"/>
      <c r="H181" s="28">
        <f t="shared" si="97"/>
        <v>0</v>
      </c>
      <c r="I181" s="253">
        <f t="shared" si="124"/>
        <v>0</v>
      </c>
      <c r="J181" s="11"/>
      <c r="K181" s="1">
        <v>0</v>
      </c>
      <c r="L181" s="2"/>
      <c r="M181" s="11"/>
      <c r="N181" s="2">
        <v>0</v>
      </c>
      <c r="O181" s="2"/>
      <c r="P181" s="11"/>
      <c r="Q181" s="2">
        <v>0</v>
      </c>
      <c r="R181" s="2"/>
      <c r="S181" s="11"/>
      <c r="T181" s="2">
        <v>0</v>
      </c>
      <c r="U181" s="2"/>
      <c r="W181" s="2">
        <v>0</v>
      </c>
      <c r="X181" s="2"/>
      <c r="Z181" s="176">
        <f t="shared" si="125"/>
        <v>0</v>
      </c>
      <c r="AA181" s="59">
        <f t="shared" si="103"/>
        <v>0</v>
      </c>
      <c r="AB181" s="11">
        <f t="shared" si="126"/>
        <v>0</v>
      </c>
      <c r="AC181" s="58">
        <f t="shared" si="127"/>
        <v>0</v>
      </c>
      <c r="AH181" s="1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f t="shared" si="105"/>
        <v>0</v>
      </c>
      <c r="BB181">
        <f t="shared" si="106"/>
        <v>0</v>
      </c>
      <c r="BC181">
        <f t="shared" si="107"/>
        <v>0</v>
      </c>
      <c r="BD181">
        <f t="shared" si="108"/>
        <v>0</v>
      </c>
      <c r="BE181">
        <f t="shared" si="109"/>
        <v>0</v>
      </c>
      <c r="BF181">
        <f t="shared" si="110"/>
        <v>0</v>
      </c>
      <c r="BG181">
        <f t="shared" si="111"/>
        <v>0</v>
      </c>
      <c r="BH181">
        <f t="shared" si="112"/>
        <v>0</v>
      </c>
      <c r="BI181">
        <f t="shared" si="113"/>
        <v>0</v>
      </c>
      <c r="BJ181">
        <f t="shared" si="114"/>
        <v>0</v>
      </c>
      <c r="BK181">
        <f t="shared" si="115"/>
        <v>0</v>
      </c>
      <c r="BL181">
        <f t="shared" si="116"/>
        <v>0</v>
      </c>
      <c r="BM181">
        <f t="shared" si="117"/>
        <v>0</v>
      </c>
      <c r="BN181">
        <f t="shared" si="118"/>
        <v>0</v>
      </c>
      <c r="BO181">
        <f t="shared" si="119"/>
        <v>0</v>
      </c>
      <c r="BP181">
        <f t="shared" si="120"/>
        <v>0</v>
      </c>
      <c r="BQ181">
        <f t="shared" si="121"/>
        <v>0</v>
      </c>
      <c r="BR181">
        <f t="shared" si="122"/>
        <v>0</v>
      </c>
      <c r="BS181">
        <f t="shared" si="123"/>
        <v>0</v>
      </c>
      <c r="BU181" s="27">
        <v>246</v>
      </c>
    </row>
    <row r="182" spans="2:73">
      <c r="B182" s="35" t="s">
        <v>957</v>
      </c>
      <c r="C182" s="25" t="s">
        <v>990</v>
      </c>
      <c r="D182" s="26">
        <v>1</v>
      </c>
      <c r="E182" s="203">
        <v>8.4898000000000007</v>
      </c>
      <c r="F182" s="217">
        <f t="shared" si="104"/>
        <v>530.88</v>
      </c>
      <c r="G182" s="177"/>
      <c r="H182" s="28">
        <f t="shared" si="97"/>
        <v>0</v>
      </c>
      <c r="I182" s="253">
        <f t="shared" si="124"/>
        <v>0</v>
      </c>
      <c r="J182" s="11"/>
      <c r="K182" s="1">
        <v>0</v>
      </c>
      <c r="L182" s="2"/>
      <c r="M182" s="11"/>
      <c r="N182" s="2">
        <v>0</v>
      </c>
      <c r="O182" s="2"/>
      <c r="P182" s="11"/>
      <c r="Q182" s="2">
        <v>0</v>
      </c>
      <c r="R182" s="2"/>
      <c r="S182" s="11"/>
      <c r="T182" s="2">
        <v>0</v>
      </c>
      <c r="U182" s="2"/>
      <c r="W182" s="2">
        <v>0</v>
      </c>
      <c r="X182" s="2"/>
      <c r="Z182" s="176">
        <f t="shared" si="125"/>
        <v>0</v>
      </c>
      <c r="AA182" s="59">
        <f t="shared" si="103"/>
        <v>0</v>
      </c>
      <c r="AB182" s="11">
        <f t="shared" si="126"/>
        <v>0</v>
      </c>
      <c r="AC182" s="58">
        <f t="shared" si="127"/>
        <v>0</v>
      </c>
      <c r="AH182" s="11">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f t="shared" si="105"/>
        <v>0</v>
      </c>
      <c r="BB182">
        <f t="shared" si="106"/>
        <v>0</v>
      </c>
      <c r="BC182">
        <f t="shared" si="107"/>
        <v>0</v>
      </c>
      <c r="BD182">
        <f t="shared" si="108"/>
        <v>0</v>
      </c>
      <c r="BE182">
        <f t="shared" si="109"/>
        <v>0</v>
      </c>
      <c r="BF182">
        <f t="shared" si="110"/>
        <v>0</v>
      </c>
      <c r="BG182">
        <f t="shared" si="111"/>
        <v>0</v>
      </c>
      <c r="BH182">
        <f t="shared" si="112"/>
        <v>0</v>
      </c>
      <c r="BI182">
        <f t="shared" si="113"/>
        <v>0</v>
      </c>
      <c r="BJ182">
        <f t="shared" si="114"/>
        <v>0</v>
      </c>
      <c r="BK182">
        <f t="shared" si="115"/>
        <v>0</v>
      </c>
      <c r="BL182">
        <f t="shared" si="116"/>
        <v>0</v>
      </c>
      <c r="BM182">
        <f t="shared" si="117"/>
        <v>0</v>
      </c>
      <c r="BN182">
        <f t="shared" si="118"/>
        <v>0</v>
      </c>
      <c r="BO182">
        <f t="shared" si="119"/>
        <v>0</v>
      </c>
      <c r="BP182">
        <f t="shared" si="120"/>
        <v>0</v>
      </c>
      <c r="BQ182">
        <f t="shared" si="121"/>
        <v>0</v>
      </c>
      <c r="BR182">
        <f t="shared" si="122"/>
        <v>0</v>
      </c>
      <c r="BS182">
        <f t="shared" si="123"/>
        <v>0</v>
      </c>
      <c r="BU182" s="27">
        <v>553</v>
      </c>
    </row>
    <row r="183" spans="2:73">
      <c r="B183" s="35" t="s">
        <v>958</v>
      </c>
      <c r="C183" s="25" t="s">
        <v>991</v>
      </c>
      <c r="D183" s="26">
        <v>1</v>
      </c>
      <c r="E183" s="204">
        <v>4.9032000000000009</v>
      </c>
      <c r="F183" s="217">
        <f t="shared" si="104"/>
        <v>221.76</v>
      </c>
      <c r="G183" s="177"/>
      <c r="H183" s="28">
        <f t="shared" si="97"/>
        <v>0</v>
      </c>
      <c r="I183" s="253">
        <f t="shared" si="124"/>
        <v>0</v>
      </c>
      <c r="J183" s="11"/>
      <c r="K183" s="1">
        <v>0</v>
      </c>
      <c r="L183" s="2"/>
      <c r="M183" s="11"/>
      <c r="N183" s="2">
        <v>0</v>
      </c>
      <c r="O183" s="2"/>
      <c r="P183" s="11"/>
      <c r="Q183" s="2">
        <v>0</v>
      </c>
      <c r="R183" s="2"/>
      <c r="S183" s="11"/>
      <c r="T183" s="2">
        <v>0</v>
      </c>
      <c r="U183" s="2"/>
      <c r="W183" s="2">
        <v>0</v>
      </c>
      <c r="X183" s="2"/>
      <c r="Z183" s="176">
        <f t="shared" si="125"/>
        <v>0</v>
      </c>
      <c r="AA183" s="59">
        <f t="shared" si="103"/>
        <v>0</v>
      </c>
      <c r="AB183" s="11">
        <f t="shared" si="126"/>
        <v>0</v>
      </c>
      <c r="AC183" s="58">
        <f t="shared" si="127"/>
        <v>0</v>
      </c>
      <c r="AH183" s="11">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f t="shared" si="105"/>
        <v>0</v>
      </c>
      <c r="BB183">
        <f t="shared" si="106"/>
        <v>0</v>
      </c>
      <c r="BC183">
        <f t="shared" si="107"/>
        <v>0</v>
      </c>
      <c r="BD183">
        <f t="shared" si="108"/>
        <v>0</v>
      </c>
      <c r="BE183">
        <f t="shared" si="109"/>
        <v>0</v>
      </c>
      <c r="BF183">
        <f t="shared" si="110"/>
        <v>0</v>
      </c>
      <c r="BG183">
        <f t="shared" si="111"/>
        <v>0</v>
      </c>
      <c r="BH183">
        <f t="shared" si="112"/>
        <v>0</v>
      </c>
      <c r="BI183">
        <f t="shared" si="113"/>
        <v>0</v>
      </c>
      <c r="BJ183">
        <f t="shared" si="114"/>
        <v>0</v>
      </c>
      <c r="BK183">
        <f t="shared" si="115"/>
        <v>0</v>
      </c>
      <c r="BL183">
        <f t="shared" si="116"/>
        <v>0</v>
      </c>
      <c r="BM183">
        <f t="shared" si="117"/>
        <v>0</v>
      </c>
      <c r="BN183">
        <f t="shared" si="118"/>
        <v>0</v>
      </c>
      <c r="BO183">
        <f t="shared" si="119"/>
        <v>0</v>
      </c>
      <c r="BP183">
        <f t="shared" si="120"/>
        <v>0</v>
      </c>
      <c r="BQ183">
        <f t="shared" si="121"/>
        <v>0</v>
      </c>
      <c r="BR183">
        <f t="shared" si="122"/>
        <v>0</v>
      </c>
      <c r="BS183">
        <f t="shared" si="123"/>
        <v>0</v>
      </c>
      <c r="BU183" s="27">
        <v>231</v>
      </c>
    </row>
    <row r="184" spans="2:73">
      <c r="B184" s="35" t="s">
        <v>121</v>
      </c>
      <c r="C184" s="25" t="s">
        <v>280</v>
      </c>
      <c r="D184" s="26">
        <v>1</v>
      </c>
      <c r="E184" s="204">
        <v>4.4492000000000003</v>
      </c>
      <c r="F184" s="217">
        <f t="shared" si="104"/>
        <v>177.6</v>
      </c>
      <c r="G184" s="177"/>
      <c r="H184" s="28">
        <f t="shared" si="97"/>
        <v>0</v>
      </c>
      <c r="I184" s="253">
        <f t="shared" si="124"/>
        <v>0</v>
      </c>
      <c r="J184" s="11"/>
      <c r="K184" s="1">
        <v>0</v>
      </c>
      <c r="L184" s="2"/>
      <c r="M184" s="11"/>
      <c r="N184" s="2">
        <v>0</v>
      </c>
      <c r="O184" s="2"/>
      <c r="P184" s="11"/>
      <c r="Q184" s="2">
        <v>0</v>
      </c>
      <c r="R184" s="2"/>
      <c r="S184" s="11"/>
      <c r="T184" s="2">
        <v>0</v>
      </c>
      <c r="U184" s="2"/>
      <c r="V184" s="11"/>
      <c r="W184" s="2">
        <v>0</v>
      </c>
      <c r="X184" s="2"/>
      <c r="Z184" s="176">
        <f t="shared" si="125"/>
        <v>0</v>
      </c>
      <c r="AA184" s="59">
        <f t="shared" si="103"/>
        <v>0</v>
      </c>
      <c r="AB184" s="11">
        <f t="shared" si="126"/>
        <v>0</v>
      </c>
      <c r="AC184" s="58">
        <f t="shared" si="127"/>
        <v>0</v>
      </c>
      <c r="AH184" s="11">
        <v>0</v>
      </c>
      <c r="AI184">
        <v>0</v>
      </c>
      <c r="AJ184">
        <v>0</v>
      </c>
      <c r="AK184">
        <v>0</v>
      </c>
      <c r="AL184">
        <v>0</v>
      </c>
      <c r="AM184">
        <v>0</v>
      </c>
      <c r="AN184">
        <v>0</v>
      </c>
      <c r="AO184">
        <v>0</v>
      </c>
      <c r="AP184">
        <v>0</v>
      </c>
      <c r="AQ184">
        <v>0</v>
      </c>
      <c r="AR184">
        <v>0</v>
      </c>
      <c r="AS184">
        <v>0</v>
      </c>
      <c r="AT184">
        <v>0</v>
      </c>
      <c r="AU184">
        <v>1</v>
      </c>
      <c r="AV184">
        <v>0</v>
      </c>
      <c r="AW184">
        <v>0</v>
      </c>
      <c r="AX184">
        <v>0</v>
      </c>
      <c r="AY184">
        <v>0</v>
      </c>
      <c r="AZ184">
        <v>0</v>
      </c>
      <c r="BA184">
        <f t="shared" si="105"/>
        <v>0</v>
      </c>
      <c r="BB184">
        <f t="shared" si="106"/>
        <v>0</v>
      </c>
      <c r="BC184">
        <f t="shared" si="107"/>
        <v>0</v>
      </c>
      <c r="BD184">
        <f t="shared" si="108"/>
        <v>0</v>
      </c>
      <c r="BE184">
        <f t="shared" si="109"/>
        <v>0</v>
      </c>
      <c r="BF184">
        <f t="shared" si="110"/>
        <v>0</v>
      </c>
      <c r="BG184">
        <f t="shared" si="111"/>
        <v>0</v>
      </c>
      <c r="BH184">
        <f t="shared" si="112"/>
        <v>0</v>
      </c>
      <c r="BI184">
        <f t="shared" si="113"/>
        <v>0</v>
      </c>
      <c r="BJ184">
        <f t="shared" si="114"/>
        <v>0</v>
      </c>
      <c r="BK184">
        <f t="shared" si="115"/>
        <v>0</v>
      </c>
      <c r="BL184">
        <f t="shared" si="116"/>
        <v>0</v>
      </c>
      <c r="BM184">
        <f t="shared" si="117"/>
        <v>0</v>
      </c>
      <c r="BN184">
        <f t="shared" si="118"/>
        <v>0</v>
      </c>
      <c r="BO184">
        <f t="shared" si="119"/>
        <v>0</v>
      </c>
      <c r="BP184">
        <f t="shared" si="120"/>
        <v>0</v>
      </c>
      <c r="BQ184">
        <f t="shared" si="121"/>
        <v>0</v>
      </c>
      <c r="BR184">
        <f t="shared" si="122"/>
        <v>0</v>
      </c>
      <c r="BS184">
        <f t="shared" si="123"/>
        <v>0</v>
      </c>
      <c r="BU184" s="27">
        <v>185</v>
      </c>
    </row>
    <row r="185" spans="2:73">
      <c r="B185" s="35" t="s">
        <v>122</v>
      </c>
      <c r="C185" s="25" t="s">
        <v>281</v>
      </c>
      <c r="D185" s="26">
        <v>1</v>
      </c>
      <c r="E185" s="130">
        <v>3.0872000000000002</v>
      </c>
      <c r="F185" s="217">
        <f t="shared" si="104"/>
        <v>143.04</v>
      </c>
      <c r="G185" s="177"/>
      <c r="H185" s="28">
        <f t="shared" si="97"/>
        <v>0</v>
      </c>
      <c r="I185" s="253">
        <f t="shared" si="124"/>
        <v>0</v>
      </c>
      <c r="J185" s="11"/>
      <c r="K185" s="1">
        <v>0</v>
      </c>
      <c r="L185" s="2"/>
      <c r="M185" s="11"/>
      <c r="N185" s="2">
        <v>0</v>
      </c>
      <c r="O185" s="2"/>
      <c r="Q185" s="2">
        <v>0</v>
      </c>
      <c r="R185" s="2"/>
      <c r="S185" s="11"/>
      <c r="T185" s="2">
        <v>0</v>
      </c>
      <c r="U185" s="2"/>
      <c r="V185" s="11"/>
      <c r="W185" s="2">
        <v>0</v>
      </c>
      <c r="X185" s="2"/>
      <c r="Z185" s="176">
        <f t="shared" si="125"/>
        <v>0</v>
      </c>
      <c r="AA185" s="59">
        <f t="shared" si="103"/>
        <v>0</v>
      </c>
      <c r="AB185" s="11">
        <f t="shared" si="126"/>
        <v>0</v>
      </c>
      <c r="AC185" s="58">
        <f t="shared" si="127"/>
        <v>0</v>
      </c>
      <c r="AH185" s="11">
        <v>0</v>
      </c>
      <c r="AI185">
        <v>0</v>
      </c>
      <c r="AJ185">
        <v>0</v>
      </c>
      <c r="AK185">
        <v>0</v>
      </c>
      <c r="AL185">
        <v>0</v>
      </c>
      <c r="AM185">
        <v>0</v>
      </c>
      <c r="AN185">
        <v>0</v>
      </c>
      <c r="AO185">
        <v>0</v>
      </c>
      <c r="AP185">
        <v>0</v>
      </c>
      <c r="AQ185">
        <v>0</v>
      </c>
      <c r="AR185">
        <v>0</v>
      </c>
      <c r="AS185">
        <v>1</v>
      </c>
      <c r="AT185">
        <v>0</v>
      </c>
      <c r="AU185">
        <v>0</v>
      </c>
      <c r="AV185">
        <v>0</v>
      </c>
      <c r="AW185">
        <v>0</v>
      </c>
      <c r="AX185">
        <v>0</v>
      </c>
      <c r="AY185">
        <v>0</v>
      </c>
      <c r="AZ185">
        <v>0</v>
      </c>
      <c r="BA185">
        <f t="shared" si="105"/>
        <v>0</v>
      </c>
      <c r="BB185">
        <f t="shared" si="106"/>
        <v>0</v>
      </c>
      <c r="BC185">
        <f t="shared" si="107"/>
        <v>0</v>
      </c>
      <c r="BD185">
        <f t="shared" si="108"/>
        <v>0</v>
      </c>
      <c r="BE185">
        <f t="shared" si="109"/>
        <v>0</v>
      </c>
      <c r="BF185">
        <f t="shared" si="110"/>
        <v>0</v>
      </c>
      <c r="BG185">
        <f t="shared" si="111"/>
        <v>0</v>
      </c>
      <c r="BH185">
        <f t="shared" si="112"/>
        <v>0</v>
      </c>
      <c r="BI185">
        <f t="shared" si="113"/>
        <v>0</v>
      </c>
      <c r="BJ185">
        <f t="shared" si="114"/>
        <v>0</v>
      </c>
      <c r="BK185">
        <f t="shared" si="115"/>
        <v>0</v>
      </c>
      <c r="BL185">
        <f t="shared" si="116"/>
        <v>0</v>
      </c>
      <c r="BM185">
        <f t="shared" si="117"/>
        <v>0</v>
      </c>
      <c r="BN185">
        <f t="shared" si="118"/>
        <v>0</v>
      </c>
      <c r="BO185">
        <f t="shared" si="119"/>
        <v>0</v>
      </c>
      <c r="BP185">
        <f t="shared" si="120"/>
        <v>0</v>
      </c>
      <c r="BQ185">
        <f t="shared" si="121"/>
        <v>0</v>
      </c>
      <c r="BR185">
        <f t="shared" si="122"/>
        <v>0</v>
      </c>
      <c r="BS185">
        <f t="shared" si="123"/>
        <v>0</v>
      </c>
      <c r="BU185" s="27">
        <v>149</v>
      </c>
    </row>
    <row r="186" spans="2:73">
      <c r="B186" s="35" t="s">
        <v>123</v>
      </c>
      <c r="C186" s="25" t="s">
        <v>282</v>
      </c>
      <c r="D186" s="26">
        <v>1</v>
      </c>
      <c r="E186" s="130">
        <v>1.7252000000000001</v>
      </c>
      <c r="F186" s="217">
        <f t="shared" si="104"/>
        <v>98.88</v>
      </c>
      <c r="G186" s="177"/>
      <c r="H186" s="28">
        <f t="shared" ref="H186:H193" si="128">K186+N186+Q186+T186+W186</f>
        <v>0</v>
      </c>
      <c r="I186" s="253">
        <f t="shared" si="124"/>
        <v>0</v>
      </c>
      <c r="J186" s="11"/>
      <c r="K186" s="1">
        <v>0</v>
      </c>
      <c r="L186" s="2"/>
      <c r="M186" s="11"/>
      <c r="N186" s="2">
        <v>0</v>
      </c>
      <c r="O186" s="2"/>
      <c r="P186" s="11"/>
      <c r="Q186" s="2">
        <v>0</v>
      </c>
      <c r="R186" s="2"/>
      <c r="T186" s="2">
        <v>0</v>
      </c>
      <c r="U186" s="2"/>
      <c r="V186" s="11"/>
      <c r="W186" s="2">
        <v>0</v>
      </c>
      <c r="X186" s="2"/>
      <c r="Z186" s="176">
        <f t="shared" si="125"/>
        <v>0</v>
      </c>
      <c r="AA186" s="59">
        <f t="shared" si="103"/>
        <v>0</v>
      </c>
      <c r="AB186" s="11">
        <f t="shared" si="126"/>
        <v>0</v>
      </c>
      <c r="AC186" s="58">
        <f t="shared" si="127"/>
        <v>0</v>
      </c>
      <c r="AH186" s="11">
        <v>0</v>
      </c>
      <c r="AI186">
        <v>0</v>
      </c>
      <c r="AJ186">
        <v>0</v>
      </c>
      <c r="AK186">
        <v>0</v>
      </c>
      <c r="AL186">
        <v>0</v>
      </c>
      <c r="AM186">
        <v>1</v>
      </c>
      <c r="AN186">
        <v>0</v>
      </c>
      <c r="AO186">
        <v>0</v>
      </c>
      <c r="AP186">
        <v>0</v>
      </c>
      <c r="AQ186">
        <v>0</v>
      </c>
      <c r="AR186">
        <v>0</v>
      </c>
      <c r="AS186">
        <v>0</v>
      </c>
      <c r="AT186">
        <v>0</v>
      </c>
      <c r="AU186">
        <v>0</v>
      </c>
      <c r="AV186">
        <v>0</v>
      </c>
      <c r="AW186">
        <v>0</v>
      </c>
      <c r="AX186">
        <v>0</v>
      </c>
      <c r="AY186">
        <v>0</v>
      </c>
      <c r="AZ186">
        <v>0</v>
      </c>
      <c r="BA186">
        <f t="shared" si="105"/>
        <v>0</v>
      </c>
      <c r="BB186">
        <f t="shared" si="106"/>
        <v>0</v>
      </c>
      <c r="BC186">
        <f t="shared" si="107"/>
        <v>0</v>
      </c>
      <c r="BD186">
        <f t="shared" si="108"/>
        <v>0</v>
      </c>
      <c r="BE186">
        <f t="shared" si="109"/>
        <v>0</v>
      </c>
      <c r="BF186">
        <f t="shared" si="110"/>
        <v>0</v>
      </c>
      <c r="BG186">
        <f t="shared" si="111"/>
        <v>0</v>
      </c>
      <c r="BH186">
        <f t="shared" si="112"/>
        <v>0</v>
      </c>
      <c r="BI186">
        <f t="shared" si="113"/>
        <v>0</v>
      </c>
      <c r="BJ186">
        <f t="shared" si="114"/>
        <v>0</v>
      </c>
      <c r="BK186">
        <f t="shared" si="115"/>
        <v>0</v>
      </c>
      <c r="BL186">
        <f t="shared" si="116"/>
        <v>0</v>
      </c>
      <c r="BM186">
        <f t="shared" si="117"/>
        <v>0</v>
      </c>
      <c r="BN186">
        <f t="shared" si="118"/>
        <v>0</v>
      </c>
      <c r="BO186">
        <f t="shared" si="119"/>
        <v>0</v>
      </c>
      <c r="BP186">
        <f t="shared" si="120"/>
        <v>0</v>
      </c>
      <c r="BQ186">
        <f t="shared" si="121"/>
        <v>0</v>
      </c>
      <c r="BR186">
        <f t="shared" si="122"/>
        <v>0</v>
      </c>
      <c r="BS186">
        <f t="shared" si="123"/>
        <v>0</v>
      </c>
      <c r="BU186" s="27">
        <v>103</v>
      </c>
    </row>
    <row r="187" spans="2:73">
      <c r="B187" s="118" t="s">
        <v>124</v>
      </c>
      <c r="C187" s="119" t="s">
        <v>283</v>
      </c>
      <c r="D187" s="120">
        <v>1</v>
      </c>
      <c r="E187" s="205">
        <v>4.9485999999999999</v>
      </c>
      <c r="F187" s="217">
        <f t="shared" si="104"/>
        <v>221.76</v>
      </c>
      <c r="G187" s="177"/>
      <c r="H187" s="28">
        <f t="shared" si="128"/>
        <v>0</v>
      </c>
      <c r="I187" s="253">
        <f t="shared" si="124"/>
        <v>0</v>
      </c>
      <c r="K187" s="1">
        <v>0</v>
      </c>
      <c r="L187" s="121"/>
      <c r="N187" s="2">
        <v>0</v>
      </c>
      <c r="O187" s="121"/>
      <c r="P187" s="11"/>
      <c r="Q187" s="2">
        <v>0</v>
      </c>
      <c r="R187" s="121"/>
      <c r="S187" s="11"/>
      <c r="T187" s="2">
        <v>0</v>
      </c>
      <c r="U187" s="121"/>
      <c r="V187" s="11"/>
      <c r="W187" s="2">
        <v>0</v>
      </c>
      <c r="X187" s="121"/>
      <c r="Z187" s="176">
        <f t="shared" si="125"/>
        <v>0</v>
      </c>
      <c r="AA187" s="59">
        <f t="shared" si="103"/>
        <v>0</v>
      </c>
      <c r="AB187" s="11">
        <f t="shared" si="126"/>
        <v>0</v>
      </c>
      <c r="AC187" s="58">
        <f t="shared" si="127"/>
        <v>0</v>
      </c>
      <c r="AH187" s="11">
        <v>0</v>
      </c>
      <c r="AI187">
        <v>0</v>
      </c>
      <c r="AJ187">
        <v>0</v>
      </c>
      <c r="AK187">
        <v>0</v>
      </c>
      <c r="AL187">
        <v>0</v>
      </c>
      <c r="AM187">
        <v>0</v>
      </c>
      <c r="AN187">
        <v>0</v>
      </c>
      <c r="AO187">
        <v>0</v>
      </c>
      <c r="AP187">
        <v>0</v>
      </c>
      <c r="AQ187">
        <v>0</v>
      </c>
      <c r="AR187">
        <v>1</v>
      </c>
      <c r="AS187">
        <v>0</v>
      </c>
      <c r="AT187">
        <v>0</v>
      </c>
      <c r="AU187">
        <v>0</v>
      </c>
      <c r="AV187">
        <v>0</v>
      </c>
      <c r="AW187">
        <v>0</v>
      </c>
      <c r="AX187">
        <v>0</v>
      </c>
      <c r="AY187">
        <v>0</v>
      </c>
      <c r="AZ187">
        <v>0</v>
      </c>
      <c r="BA187">
        <f t="shared" si="105"/>
        <v>0</v>
      </c>
      <c r="BB187">
        <f t="shared" si="106"/>
        <v>0</v>
      </c>
      <c r="BC187">
        <f t="shared" si="107"/>
        <v>0</v>
      </c>
      <c r="BD187">
        <f t="shared" si="108"/>
        <v>0</v>
      </c>
      <c r="BE187">
        <f t="shared" si="109"/>
        <v>0</v>
      </c>
      <c r="BF187">
        <f t="shared" si="110"/>
        <v>0</v>
      </c>
      <c r="BG187">
        <f t="shared" si="111"/>
        <v>0</v>
      </c>
      <c r="BH187">
        <f t="shared" si="112"/>
        <v>0</v>
      </c>
      <c r="BI187">
        <f t="shared" si="113"/>
        <v>0</v>
      </c>
      <c r="BJ187">
        <f t="shared" si="114"/>
        <v>0</v>
      </c>
      <c r="BK187">
        <f t="shared" si="115"/>
        <v>0</v>
      </c>
      <c r="BL187">
        <f t="shared" si="116"/>
        <v>0</v>
      </c>
      <c r="BM187">
        <f t="shared" si="117"/>
        <v>0</v>
      </c>
      <c r="BN187">
        <f t="shared" si="118"/>
        <v>0</v>
      </c>
      <c r="BO187">
        <f t="shared" si="119"/>
        <v>0</v>
      </c>
      <c r="BP187">
        <f t="shared" si="120"/>
        <v>0</v>
      </c>
      <c r="BQ187">
        <f t="shared" si="121"/>
        <v>0</v>
      </c>
      <c r="BR187">
        <f t="shared" si="122"/>
        <v>0</v>
      </c>
      <c r="BS187">
        <f t="shared" si="123"/>
        <v>0</v>
      </c>
      <c r="BU187" s="82">
        <v>231</v>
      </c>
    </row>
    <row r="188" spans="2:73">
      <c r="B188" s="35" t="s">
        <v>959</v>
      </c>
      <c r="C188" s="122" t="s">
        <v>992</v>
      </c>
      <c r="D188" s="123">
        <v>1</v>
      </c>
      <c r="E188" s="206">
        <v>4.6307999999999998</v>
      </c>
      <c r="F188" s="217">
        <f t="shared" si="104"/>
        <v>206.4</v>
      </c>
      <c r="G188" s="177"/>
      <c r="H188" s="28">
        <f t="shared" si="128"/>
        <v>0</v>
      </c>
      <c r="I188" s="253">
        <f t="shared" si="124"/>
        <v>0</v>
      </c>
      <c r="J188" s="126"/>
      <c r="K188" s="1">
        <v>0</v>
      </c>
      <c r="L188" s="2"/>
      <c r="M188" s="126"/>
      <c r="N188" s="2">
        <v>0</v>
      </c>
      <c r="O188" s="2"/>
      <c r="P188" s="125"/>
      <c r="Q188" s="2">
        <v>0</v>
      </c>
      <c r="R188" s="2"/>
      <c r="S188" s="125"/>
      <c r="T188" s="2">
        <v>0</v>
      </c>
      <c r="U188" s="2"/>
      <c r="V188" s="125"/>
      <c r="W188" s="2">
        <v>0</v>
      </c>
      <c r="X188" s="2"/>
      <c r="Z188" s="176">
        <f t="shared" si="125"/>
        <v>0</v>
      </c>
      <c r="AA188" s="59">
        <f t="shared" si="103"/>
        <v>0</v>
      </c>
      <c r="AB188" s="11">
        <f t="shared" si="126"/>
        <v>0</v>
      </c>
      <c r="AC188" s="58">
        <f t="shared" si="127"/>
        <v>0</v>
      </c>
      <c r="AH188" s="11">
        <v>0</v>
      </c>
      <c r="AI188">
        <v>0</v>
      </c>
      <c r="AJ188">
        <v>0</v>
      </c>
      <c r="AK188">
        <v>0</v>
      </c>
      <c r="AL188">
        <v>0</v>
      </c>
      <c r="AM188">
        <v>0</v>
      </c>
      <c r="AN188">
        <v>0</v>
      </c>
      <c r="AO188">
        <v>0</v>
      </c>
      <c r="AP188">
        <v>1</v>
      </c>
      <c r="AQ188">
        <v>0</v>
      </c>
      <c r="AR188">
        <v>0</v>
      </c>
      <c r="AS188">
        <v>0</v>
      </c>
      <c r="AT188">
        <v>0</v>
      </c>
      <c r="AU188">
        <v>0</v>
      </c>
      <c r="AV188">
        <v>0</v>
      </c>
      <c r="AW188">
        <v>0</v>
      </c>
      <c r="AX188">
        <v>0</v>
      </c>
      <c r="AY188">
        <v>0</v>
      </c>
      <c r="AZ188">
        <v>0</v>
      </c>
      <c r="BA188">
        <f t="shared" si="105"/>
        <v>0</v>
      </c>
      <c r="BB188">
        <f t="shared" si="106"/>
        <v>0</v>
      </c>
      <c r="BC188">
        <f t="shared" si="107"/>
        <v>0</v>
      </c>
      <c r="BD188">
        <f t="shared" si="108"/>
        <v>0</v>
      </c>
      <c r="BE188">
        <f t="shared" si="109"/>
        <v>0</v>
      </c>
      <c r="BF188">
        <f t="shared" si="110"/>
        <v>0</v>
      </c>
      <c r="BG188">
        <f t="shared" si="111"/>
        <v>0</v>
      </c>
      <c r="BH188">
        <f t="shared" si="112"/>
        <v>0</v>
      </c>
      <c r="BI188">
        <f t="shared" si="113"/>
        <v>0</v>
      </c>
      <c r="BJ188">
        <f t="shared" si="114"/>
        <v>0</v>
      </c>
      <c r="BK188">
        <f t="shared" si="115"/>
        <v>0</v>
      </c>
      <c r="BL188">
        <f t="shared" si="116"/>
        <v>0</v>
      </c>
      <c r="BM188">
        <f t="shared" si="117"/>
        <v>0</v>
      </c>
      <c r="BN188">
        <f t="shared" si="118"/>
        <v>0</v>
      </c>
      <c r="BO188">
        <f t="shared" si="119"/>
        <v>0</v>
      </c>
      <c r="BP188">
        <f t="shared" si="120"/>
        <v>0</v>
      </c>
      <c r="BQ188">
        <f t="shared" si="121"/>
        <v>0</v>
      </c>
      <c r="BR188">
        <f t="shared" si="122"/>
        <v>0</v>
      </c>
      <c r="BS188">
        <f t="shared" si="123"/>
        <v>0</v>
      </c>
      <c r="BU188" s="124">
        <v>215</v>
      </c>
    </row>
    <row r="189" spans="2:73">
      <c r="B189" s="35" t="s">
        <v>960</v>
      </c>
      <c r="C189" s="122" t="s">
        <v>993</v>
      </c>
      <c r="D189" s="123">
        <v>1</v>
      </c>
      <c r="E189" s="206">
        <v>5.9927999999999999</v>
      </c>
      <c r="F189" s="217">
        <f t="shared" si="104"/>
        <v>236.16</v>
      </c>
      <c r="G189" s="177"/>
      <c r="H189" s="28">
        <f t="shared" si="128"/>
        <v>0</v>
      </c>
      <c r="I189" s="253">
        <f t="shared" si="124"/>
        <v>0</v>
      </c>
      <c r="J189" s="126"/>
      <c r="K189" s="1">
        <v>0</v>
      </c>
      <c r="L189" s="2"/>
      <c r="M189" s="126"/>
      <c r="N189" s="2">
        <v>0</v>
      </c>
      <c r="O189" s="2"/>
      <c r="P189" s="125"/>
      <c r="Q189" s="2">
        <v>0</v>
      </c>
      <c r="R189" s="2"/>
      <c r="S189" s="125"/>
      <c r="T189" s="2">
        <v>0</v>
      </c>
      <c r="U189" s="2"/>
      <c r="V189" s="125"/>
      <c r="W189" s="2">
        <v>0</v>
      </c>
      <c r="X189" s="2"/>
      <c r="Z189" s="176">
        <f t="shared" si="125"/>
        <v>0</v>
      </c>
      <c r="AA189" s="59">
        <f t="shared" si="103"/>
        <v>0</v>
      </c>
      <c r="AB189" s="11">
        <f t="shared" si="126"/>
        <v>0</v>
      </c>
      <c r="AC189" s="58">
        <f t="shared" si="127"/>
        <v>0</v>
      </c>
      <c r="AH189" s="11">
        <v>0</v>
      </c>
      <c r="AI189">
        <v>0</v>
      </c>
      <c r="AJ189">
        <v>0</v>
      </c>
      <c r="AK189">
        <v>0</v>
      </c>
      <c r="AL189">
        <v>0</v>
      </c>
      <c r="AM189">
        <v>0</v>
      </c>
      <c r="AN189">
        <v>0</v>
      </c>
      <c r="AO189">
        <v>0</v>
      </c>
      <c r="AP189">
        <v>0</v>
      </c>
      <c r="AQ189">
        <v>0</v>
      </c>
      <c r="AR189">
        <v>1</v>
      </c>
      <c r="AS189">
        <v>0</v>
      </c>
      <c r="AT189">
        <v>0</v>
      </c>
      <c r="AU189">
        <v>0</v>
      </c>
      <c r="AV189">
        <v>0</v>
      </c>
      <c r="AW189">
        <v>0</v>
      </c>
      <c r="AX189">
        <v>0</v>
      </c>
      <c r="AY189">
        <v>0</v>
      </c>
      <c r="AZ189">
        <v>0</v>
      </c>
      <c r="BA189">
        <f t="shared" si="105"/>
        <v>0</v>
      </c>
      <c r="BB189">
        <f t="shared" si="106"/>
        <v>0</v>
      </c>
      <c r="BC189">
        <f t="shared" si="107"/>
        <v>0</v>
      </c>
      <c r="BD189">
        <f t="shared" si="108"/>
        <v>0</v>
      </c>
      <c r="BE189">
        <f t="shared" si="109"/>
        <v>0</v>
      </c>
      <c r="BF189">
        <f t="shared" si="110"/>
        <v>0</v>
      </c>
      <c r="BG189">
        <f t="shared" si="111"/>
        <v>0</v>
      </c>
      <c r="BH189">
        <f t="shared" si="112"/>
        <v>0</v>
      </c>
      <c r="BI189">
        <f t="shared" si="113"/>
        <v>0</v>
      </c>
      <c r="BJ189">
        <f t="shared" si="114"/>
        <v>0</v>
      </c>
      <c r="BK189">
        <f t="shared" si="115"/>
        <v>0</v>
      </c>
      <c r="BL189">
        <f t="shared" si="116"/>
        <v>0</v>
      </c>
      <c r="BM189">
        <f t="shared" si="117"/>
        <v>0</v>
      </c>
      <c r="BN189">
        <f t="shared" si="118"/>
        <v>0</v>
      </c>
      <c r="BO189">
        <f t="shared" si="119"/>
        <v>0</v>
      </c>
      <c r="BP189">
        <f t="shared" si="120"/>
        <v>0</v>
      </c>
      <c r="BQ189">
        <f t="shared" si="121"/>
        <v>0</v>
      </c>
      <c r="BR189">
        <f t="shared" si="122"/>
        <v>0</v>
      </c>
      <c r="BS189">
        <f t="shared" si="123"/>
        <v>0</v>
      </c>
      <c r="BU189" s="124">
        <v>246</v>
      </c>
    </row>
    <row r="190" spans="2:73">
      <c r="B190" s="35" t="s">
        <v>961</v>
      </c>
      <c r="C190" s="126" t="s">
        <v>994</v>
      </c>
      <c r="D190" s="123">
        <v>1</v>
      </c>
      <c r="E190" s="206">
        <v>2.9056000000000002</v>
      </c>
      <c r="F190" s="217">
        <f t="shared" si="104"/>
        <v>150.72</v>
      </c>
      <c r="G190" s="177"/>
      <c r="H190" s="28">
        <f t="shared" si="128"/>
        <v>0</v>
      </c>
      <c r="I190" s="253">
        <f t="shared" si="124"/>
        <v>0</v>
      </c>
      <c r="J190" s="126"/>
      <c r="K190" s="1">
        <v>0</v>
      </c>
      <c r="L190" s="2"/>
      <c r="M190" s="126"/>
      <c r="N190" s="2">
        <v>0</v>
      </c>
      <c r="O190" s="2"/>
      <c r="P190" s="125"/>
      <c r="Q190" s="2">
        <v>0</v>
      </c>
      <c r="R190" s="2"/>
      <c r="S190" s="125"/>
      <c r="T190" s="2">
        <v>0</v>
      </c>
      <c r="U190" s="2"/>
      <c r="V190" s="125"/>
      <c r="W190" s="2">
        <v>0</v>
      </c>
      <c r="X190" s="2"/>
      <c r="Z190" s="176">
        <f t="shared" si="125"/>
        <v>0</v>
      </c>
      <c r="AA190" s="59">
        <f t="shared" si="103"/>
        <v>0</v>
      </c>
      <c r="AB190" s="11">
        <f t="shared" si="126"/>
        <v>0</v>
      </c>
      <c r="AC190" s="58">
        <f t="shared" si="127"/>
        <v>0</v>
      </c>
      <c r="AH190" s="11">
        <v>0</v>
      </c>
      <c r="AI190">
        <v>0</v>
      </c>
      <c r="AJ190">
        <v>1</v>
      </c>
      <c r="AK190">
        <v>0</v>
      </c>
      <c r="AL190">
        <v>0</v>
      </c>
      <c r="AM190">
        <v>0</v>
      </c>
      <c r="AN190">
        <v>0</v>
      </c>
      <c r="AO190">
        <v>0</v>
      </c>
      <c r="AP190">
        <v>0</v>
      </c>
      <c r="AQ190">
        <v>0</v>
      </c>
      <c r="AR190">
        <v>0</v>
      </c>
      <c r="AS190">
        <v>0</v>
      </c>
      <c r="AT190">
        <v>0</v>
      </c>
      <c r="AU190">
        <v>0</v>
      </c>
      <c r="AV190">
        <v>0</v>
      </c>
      <c r="AW190">
        <v>0</v>
      </c>
      <c r="AX190">
        <v>0</v>
      </c>
      <c r="AY190">
        <v>0</v>
      </c>
      <c r="AZ190">
        <v>0</v>
      </c>
      <c r="BA190">
        <f t="shared" si="105"/>
        <v>0</v>
      </c>
      <c r="BB190">
        <f t="shared" si="106"/>
        <v>0</v>
      </c>
      <c r="BC190">
        <f t="shared" si="107"/>
        <v>0</v>
      </c>
      <c r="BD190">
        <f t="shared" si="108"/>
        <v>0</v>
      </c>
      <c r="BE190">
        <f t="shared" si="109"/>
        <v>0</v>
      </c>
      <c r="BF190">
        <f t="shared" si="110"/>
        <v>0</v>
      </c>
      <c r="BG190">
        <f t="shared" si="111"/>
        <v>0</v>
      </c>
      <c r="BH190">
        <f t="shared" si="112"/>
        <v>0</v>
      </c>
      <c r="BI190">
        <f t="shared" si="113"/>
        <v>0</v>
      </c>
      <c r="BJ190">
        <f t="shared" si="114"/>
        <v>0</v>
      </c>
      <c r="BK190">
        <f t="shared" si="115"/>
        <v>0</v>
      </c>
      <c r="BL190">
        <f t="shared" si="116"/>
        <v>0</v>
      </c>
      <c r="BM190">
        <f t="shared" si="117"/>
        <v>0</v>
      </c>
      <c r="BN190">
        <f t="shared" si="118"/>
        <v>0</v>
      </c>
      <c r="BO190">
        <f t="shared" si="119"/>
        <v>0</v>
      </c>
      <c r="BP190">
        <f t="shared" si="120"/>
        <v>0</v>
      </c>
      <c r="BQ190">
        <f t="shared" si="121"/>
        <v>0</v>
      </c>
      <c r="BR190">
        <f t="shared" si="122"/>
        <v>0</v>
      </c>
      <c r="BS190">
        <f t="shared" si="123"/>
        <v>0</v>
      </c>
      <c r="BU190" s="124">
        <v>157</v>
      </c>
    </row>
    <row r="191" spans="2:73">
      <c r="B191" s="35" t="s">
        <v>962</v>
      </c>
      <c r="C191" s="122" t="s">
        <v>995</v>
      </c>
      <c r="D191" s="123">
        <v>1</v>
      </c>
      <c r="E191" s="206">
        <v>3.2233999999999998</v>
      </c>
      <c r="F191" s="217">
        <f t="shared" si="104"/>
        <v>155.51999999999998</v>
      </c>
      <c r="G191" s="177"/>
      <c r="H191" s="28">
        <f t="shared" si="128"/>
        <v>0</v>
      </c>
      <c r="I191" s="253">
        <f t="shared" si="124"/>
        <v>0</v>
      </c>
      <c r="J191" s="126"/>
      <c r="K191" s="1">
        <v>0</v>
      </c>
      <c r="L191" s="2"/>
      <c r="M191" s="126"/>
      <c r="N191" s="2">
        <v>0</v>
      </c>
      <c r="O191" s="2"/>
      <c r="P191" s="125"/>
      <c r="Q191" s="2">
        <v>0</v>
      </c>
      <c r="R191" s="2"/>
      <c r="S191" s="125"/>
      <c r="T191" s="2">
        <v>0</v>
      </c>
      <c r="U191" s="2"/>
      <c r="V191" s="125"/>
      <c r="W191" s="2">
        <v>0</v>
      </c>
      <c r="X191" s="2"/>
      <c r="Z191" s="176">
        <f t="shared" si="125"/>
        <v>0</v>
      </c>
      <c r="AA191" s="59">
        <f t="shared" si="103"/>
        <v>0</v>
      </c>
      <c r="AB191" s="11">
        <f t="shared" si="126"/>
        <v>0</v>
      </c>
      <c r="AC191" s="58">
        <f t="shared" si="127"/>
        <v>0</v>
      </c>
      <c r="AH191" s="11">
        <v>0</v>
      </c>
      <c r="AI191">
        <v>0</v>
      </c>
      <c r="AJ191">
        <v>0</v>
      </c>
      <c r="AK191">
        <v>0</v>
      </c>
      <c r="AL191">
        <v>1</v>
      </c>
      <c r="AM191">
        <v>0</v>
      </c>
      <c r="AN191">
        <v>0</v>
      </c>
      <c r="AO191">
        <v>0</v>
      </c>
      <c r="AP191">
        <v>0</v>
      </c>
      <c r="AQ191">
        <v>0</v>
      </c>
      <c r="AR191">
        <v>0</v>
      </c>
      <c r="AS191">
        <v>0</v>
      </c>
      <c r="AT191">
        <v>0</v>
      </c>
      <c r="AU191">
        <v>0</v>
      </c>
      <c r="AV191">
        <v>0</v>
      </c>
      <c r="AW191">
        <v>0</v>
      </c>
      <c r="AX191">
        <v>0</v>
      </c>
      <c r="AY191">
        <v>0</v>
      </c>
      <c r="AZ191">
        <v>0</v>
      </c>
      <c r="BA191">
        <f t="shared" si="105"/>
        <v>0</v>
      </c>
      <c r="BB191">
        <f t="shared" si="106"/>
        <v>0</v>
      </c>
      <c r="BC191">
        <f t="shared" si="107"/>
        <v>0</v>
      </c>
      <c r="BD191">
        <f t="shared" si="108"/>
        <v>0</v>
      </c>
      <c r="BE191">
        <f t="shared" si="109"/>
        <v>0</v>
      </c>
      <c r="BF191">
        <f t="shared" si="110"/>
        <v>0</v>
      </c>
      <c r="BG191">
        <f t="shared" si="111"/>
        <v>0</v>
      </c>
      <c r="BH191">
        <f t="shared" si="112"/>
        <v>0</v>
      </c>
      <c r="BI191">
        <f t="shared" si="113"/>
        <v>0</v>
      </c>
      <c r="BJ191">
        <f t="shared" si="114"/>
        <v>0</v>
      </c>
      <c r="BK191">
        <f t="shared" si="115"/>
        <v>0</v>
      </c>
      <c r="BL191">
        <f t="shared" si="116"/>
        <v>0</v>
      </c>
      <c r="BM191">
        <f t="shared" si="117"/>
        <v>0</v>
      </c>
      <c r="BN191">
        <f t="shared" si="118"/>
        <v>0</v>
      </c>
      <c r="BO191">
        <f t="shared" si="119"/>
        <v>0</v>
      </c>
      <c r="BP191">
        <f t="shared" si="120"/>
        <v>0</v>
      </c>
      <c r="BQ191">
        <f t="shared" si="121"/>
        <v>0</v>
      </c>
      <c r="BR191">
        <f t="shared" si="122"/>
        <v>0</v>
      </c>
      <c r="BS191">
        <f t="shared" si="123"/>
        <v>0</v>
      </c>
      <c r="BU191" s="124">
        <v>162</v>
      </c>
    </row>
    <row r="192" spans="2:73">
      <c r="B192" s="35" t="s">
        <v>963</v>
      </c>
      <c r="C192" s="122" t="s">
        <v>996</v>
      </c>
      <c r="D192" s="123">
        <v>1</v>
      </c>
      <c r="E192" s="206">
        <v>5.0847999999999995</v>
      </c>
      <c r="F192" s="217">
        <f t="shared" si="104"/>
        <v>236.16</v>
      </c>
      <c r="G192" s="177"/>
      <c r="H192" s="28">
        <f t="shared" si="128"/>
        <v>0</v>
      </c>
      <c r="I192" s="253">
        <f t="shared" si="124"/>
        <v>0</v>
      </c>
      <c r="J192" s="126"/>
      <c r="K192" s="1">
        <v>0</v>
      </c>
      <c r="L192" s="2"/>
      <c r="M192" s="126"/>
      <c r="N192" s="2">
        <v>0</v>
      </c>
      <c r="O192" s="2"/>
      <c r="P192" s="125"/>
      <c r="Q192" s="2">
        <v>0</v>
      </c>
      <c r="R192" s="2"/>
      <c r="S192" s="125"/>
      <c r="T192" s="2">
        <v>0</v>
      </c>
      <c r="U192" s="2"/>
      <c r="V192" s="125"/>
      <c r="W192" s="2">
        <v>0</v>
      </c>
      <c r="X192" s="2"/>
      <c r="Z192" s="176">
        <f t="shared" si="125"/>
        <v>0</v>
      </c>
      <c r="AA192" s="59">
        <f t="shared" si="103"/>
        <v>0</v>
      </c>
      <c r="AB192" s="11">
        <f t="shared" si="126"/>
        <v>0</v>
      </c>
      <c r="AC192" s="58">
        <f t="shared" si="127"/>
        <v>0</v>
      </c>
      <c r="AH192" s="11">
        <v>0</v>
      </c>
      <c r="AI192">
        <v>0</v>
      </c>
      <c r="AJ192">
        <v>0</v>
      </c>
      <c r="AK192">
        <v>0</v>
      </c>
      <c r="AL192">
        <v>0</v>
      </c>
      <c r="AM192">
        <v>0</v>
      </c>
      <c r="AN192">
        <v>0</v>
      </c>
      <c r="AO192">
        <v>1</v>
      </c>
      <c r="AP192">
        <v>0</v>
      </c>
      <c r="AQ192">
        <v>0</v>
      </c>
      <c r="AR192">
        <v>0</v>
      </c>
      <c r="AS192">
        <v>0</v>
      </c>
      <c r="AT192">
        <v>0</v>
      </c>
      <c r="AU192">
        <v>0</v>
      </c>
      <c r="AV192">
        <v>0</v>
      </c>
      <c r="AW192">
        <v>0</v>
      </c>
      <c r="AX192">
        <v>0</v>
      </c>
      <c r="AY192">
        <v>0</v>
      </c>
      <c r="AZ192">
        <v>0</v>
      </c>
      <c r="BA192">
        <f t="shared" si="105"/>
        <v>0</v>
      </c>
      <c r="BB192">
        <f t="shared" si="106"/>
        <v>0</v>
      </c>
      <c r="BC192">
        <f t="shared" si="107"/>
        <v>0</v>
      </c>
      <c r="BD192">
        <f t="shared" si="108"/>
        <v>0</v>
      </c>
      <c r="BE192">
        <f t="shared" si="109"/>
        <v>0</v>
      </c>
      <c r="BF192">
        <f t="shared" si="110"/>
        <v>0</v>
      </c>
      <c r="BG192">
        <f t="shared" si="111"/>
        <v>0</v>
      </c>
      <c r="BH192">
        <f t="shared" si="112"/>
        <v>0</v>
      </c>
      <c r="BI192">
        <f t="shared" si="113"/>
        <v>0</v>
      </c>
      <c r="BJ192">
        <f t="shared" si="114"/>
        <v>0</v>
      </c>
      <c r="BK192">
        <f t="shared" si="115"/>
        <v>0</v>
      </c>
      <c r="BL192">
        <f t="shared" si="116"/>
        <v>0</v>
      </c>
      <c r="BM192">
        <f t="shared" si="117"/>
        <v>0</v>
      </c>
      <c r="BN192">
        <f t="shared" si="118"/>
        <v>0</v>
      </c>
      <c r="BO192">
        <f t="shared" si="119"/>
        <v>0</v>
      </c>
      <c r="BP192">
        <f t="shared" si="120"/>
        <v>0</v>
      </c>
      <c r="BQ192">
        <f t="shared" si="121"/>
        <v>0</v>
      </c>
      <c r="BR192">
        <f t="shared" si="122"/>
        <v>0</v>
      </c>
      <c r="BS192">
        <f t="shared" si="123"/>
        <v>0</v>
      </c>
      <c r="BU192" s="124">
        <v>246</v>
      </c>
    </row>
    <row r="193" spans="2:73">
      <c r="B193" s="35" t="s">
        <v>964</v>
      </c>
      <c r="C193" s="122" t="s">
        <v>997</v>
      </c>
      <c r="D193" s="123">
        <v>1</v>
      </c>
      <c r="E193" s="203">
        <v>10.896000000000001</v>
      </c>
      <c r="F193" s="217">
        <f t="shared" si="104"/>
        <v>605.76</v>
      </c>
      <c r="G193" s="177"/>
      <c r="H193" s="28">
        <f t="shared" si="128"/>
        <v>0</v>
      </c>
      <c r="I193" s="253">
        <f t="shared" si="124"/>
        <v>0</v>
      </c>
      <c r="J193" s="126"/>
      <c r="K193" s="1">
        <v>0</v>
      </c>
      <c r="L193" s="2"/>
      <c r="M193" s="126"/>
      <c r="N193" s="2">
        <v>0</v>
      </c>
      <c r="O193" s="2"/>
      <c r="P193" s="125"/>
      <c r="Q193" s="2">
        <v>0</v>
      </c>
      <c r="R193" s="2"/>
      <c r="S193" s="125"/>
      <c r="T193" s="2">
        <v>0</v>
      </c>
      <c r="U193" s="2"/>
      <c r="V193" s="125"/>
      <c r="W193" s="2">
        <v>0</v>
      </c>
      <c r="X193" s="2"/>
      <c r="Z193" s="176">
        <f t="shared" si="125"/>
        <v>0</v>
      </c>
      <c r="AA193" s="59">
        <f t="shared" si="103"/>
        <v>0</v>
      </c>
      <c r="AB193" s="11">
        <f t="shared" si="126"/>
        <v>0</v>
      </c>
      <c r="AC193" s="58">
        <f t="shared" si="127"/>
        <v>0</v>
      </c>
      <c r="AH193" s="11">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f t="shared" si="105"/>
        <v>0</v>
      </c>
      <c r="BB193">
        <f t="shared" si="106"/>
        <v>0</v>
      </c>
      <c r="BC193">
        <f t="shared" si="107"/>
        <v>0</v>
      </c>
      <c r="BD193">
        <f t="shared" si="108"/>
        <v>0</v>
      </c>
      <c r="BE193">
        <f t="shared" si="109"/>
        <v>0</v>
      </c>
      <c r="BF193">
        <f t="shared" si="110"/>
        <v>0</v>
      </c>
      <c r="BG193">
        <f t="shared" si="111"/>
        <v>0</v>
      </c>
      <c r="BH193">
        <f t="shared" si="112"/>
        <v>0</v>
      </c>
      <c r="BI193">
        <f t="shared" si="113"/>
        <v>0</v>
      </c>
      <c r="BJ193">
        <f t="shared" si="114"/>
        <v>0</v>
      </c>
      <c r="BK193">
        <f t="shared" si="115"/>
        <v>0</v>
      </c>
      <c r="BL193">
        <f t="shared" si="116"/>
        <v>0</v>
      </c>
      <c r="BM193">
        <f t="shared" si="117"/>
        <v>0</v>
      </c>
      <c r="BN193">
        <f t="shared" si="118"/>
        <v>0</v>
      </c>
      <c r="BO193">
        <f t="shared" si="119"/>
        <v>0</v>
      </c>
      <c r="BP193">
        <f t="shared" si="120"/>
        <v>0</v>
      </c>
      <c r="BQ193">
        <f t="shared" si="121"/>
        <v>0</v>
      </c>
      <c r="BR193">
        <f t="shared" si="122"/>
        <v>0</v>
      </c>
      <c r="BS193">
        <f t="shared" si="123"/>
        <v>0</v>
      </c>
      <c r="BU193" s="124">
        <v>631</v>
      </c>
    </row>
    <row r="194" spans="2:73" ht="43" customHeight="1">
      <c r="B194" s="22" t="s">
        <v>125</v>
      </c>
      <c r="C194" s="6" t="s">
        <v>634</v>
      </c>
      <c r="D194" s="6" t="s">
        <v>2</v>
      </c>
      <c r="E194" s="98" t="s">
        <v>1203</v>
      </c>
      <c r="F194" s="218" t="s">
        <v>1202</v>
      </c>
      <c r="G194" s="177"/>
      <c r="H194" s="6" t="s">
        <v>633</v>
      </c>
      <c r="I194" s="6" t="s">
        <v>632</v>
      </c>
      <c r="J194" s="11"/>
      <c r="K194" s="6" t="s">
        <v>630</v>
      </c>
      <c r="L194" s="6" t="s">
        <v>631</v>
      </c>
      <c r="N194" s="6" t="s">
        <v>630</v>
      </c>
      <c r="O194" s="6" t="s">
        <v>631</v>
      </c>
      <c r="Q194" s="6" t="s">
        <v>630</v>
      </c>
      <c r="R194" s="6" t="s">
        <v>631</v>
      </c>
      <c r="T194" s="6" t="s">
        <v>630</v>
      </c>
      <c r="U194" s="6" t="s">
        <v>631</v>
      </c>
      <c r="W194" s="23" t="s">
        <v>630</v>
      </c>
      <c r="X194" s="23" t="s">
        <v>631</v>
      </c>
      <c r="Z194" s="176"/>
      <c r="BU194" s="90" t="s">
        <v>1136</v>
      </c>
    </row>
    <row r="195" spans="2:73">
      <c r="C195" s="25" t="s">
        <v>368</v>
      </c>
      <c r="D195" s="26">
        <v>123</v>
      </c>
      <c r="E195" s="130">
        <f>SUM(E196:E226)</f>
        <v>115.81539999999998</v>
      </c>
      <c r="F195" s="217">
        <f t="shared" si="104"/>
        <v>5289.5999999999995</v>
      </c>
      <c r="G195" s="177"/>
      <c r="H195" s="28">
        <f>K195+N195+Q195+T195+W195</f>
        <v>0</v>
      </c>
      <c r="I195" s="253">
        <f t="shared" ref="I195:I226" si="129">H195*F195</f>
        <v>0</v>
      </c>
      <c r="J195" s="11"/>
      <c r="K195" s="1">
        <v>0</v>
      </c>
      <c r="L195" s="2"/>
      <c r="M195" s="11"/>
      <c r="N195" s="1">
        <v>0</v>
      </c>
      <c r="O195" s="2"/>
      <c r="Q195" s="1">
        <v>0</v>
      </c>
      <c r="R195" s="2"/>
      <c r="S195" s="11"/>
      <c r="T195" s="1">
        <v>0</v>
      </c>
      <c r="U195" s="2"/>
      <c r="V195" s="11"/>
      <c r="W195" s="1">
        <v>0</v>
      </c>
      <c r="X195" s="2"/>
      <c r="Z195" s="176">
        <f t="shared" ref="Z195:Z226" si="130">H195*F195</f>
        <v>0</v>
      </c>
      <c r="AA195" s="59">
        <f>31*H195</f>
        <v>0</v>
      </c>
      <c r="AB195" s="11">
        <f t="shared" ref="AB195:AB226" si="131">H195*D195</f>
        <v>0</v>
      </c>
      <c r="AC195" s="58">
        <f t="shared" ref="AC195:AC226" si="132">H195*E195</f>
        <v>0</v>
      </c>
      <c r="BU195" s="27">
        <v>5510</v>
      </c>
    </row>
    <row r="196" spans="2:73">
      <c r="B196" s="35" t="s">
        <v>126</v>
      </c>
      <c r="C196" s="25" t="s">
        <v>369</v>
      </c>
      <c r="D196" s="26">
        <v>15</v>
      </c>
      <c r="E196" s="130">
        <v>0.81720000000000004</v>
      </c>
      <c r="F196" s="217">
        <f t="shared" si="104"/>
        <v>108.47999999999999</v>
      </c>
      <c r="G196" s="177"/>
      <c r="H196" s="28">
        <f t="shared" ref="H196:H226" si="133">K196+N196+Q196+T196+W196</f>
        <v>0</v>
      </c>
      <c r="I196" s="253">
        <f t="shared" si="129"/>
        <v>0</v>
      </c>
      <c r="J196" s="11"/>
      <c r="K196" s="1">
        <v>0</v>
      </c>
      <c r="L196" s="2"/>
      <c r="M196" s="11"/>
      <c r="N196" s="1">
        <v>0</v>
      </c>
      <c r="O196" s="2"/>
      <c r="P196" s="11"/>
      <c r="Q196" s="1">
        <v>0</v>
      </c>
      <c r="R196" s="2"/>
      <c r="T196" s="1">
        <v>0</v>
      </c>
      <c r="U196" s="2"/>
      <c r="V196" s="11"/>
      <c r="W196" s="1">
        <v>0</v>
      </c>
      <c r="X196" s="2"/>
      <c r="Z196" s="176">
        <f t="shared" si="130"/>
        <v>0</v>
      </c>
      <c r="AA196" s="59">
        <f>H196</f>
        <v>0</v>
      </c>
      <c r="AB196" s="11">
        <f t="shared" si="131"/>
        <v>0</v>
      </c>
      <c r="AC196" s="58">
        <f t="shared" si="132"/>
        <v>0</v>
      </c>
      <c r="AH196" s="11">
        <v>15</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f t="shared" si="105"/>
        <v>0</v>
      </c>
      <c r="BB196">
        <f t="shared" si="106"/>
        <v>0</v>
      </c>
      <c r="BC196">
        <f t="shared" si="107"/>
        <v>0</v>
      </c>
      <c r="BD196">
        <f t="shared" si="108"/>
        <v>0</v>
      </c>
      <c r="BE196">
        <f t="shared" si="109"/>
        <v>0</v>
      </c>
      <c r="BF196">
        <f t="shared" si="110"/>
        <v>0</v>
      </c>
      <c r="BG196">
        <f t="shared" si="111"/>
        <v>0</v>
      </c>
      <c r="BH196">
        <f t="shared" si="112"/>
        <v>0</v>
      </c>
      <c r="BI196">
        <f t="shared" si="113"/>
        <v>0</v>
      </c>
      <c r="BJ196">
        <f t="shared" si="114"/>
        <v>0</v>
      </c>
      <c r="BK196">
        <f t="shared" si="115"/>
        <v>0</v>
      </c>
      <c r="BL196">
        <f t="shared" si="116"/>
        <v>0</v>
      </c>
      <c r="BM196">
        <f t="shared" si="117"/>
        <v>0</v>
      </c>
      <c r="BN196">
        <f t="shared" si="118"/>
        <v>0</v>
      </c>
      <c r="BO196">
        <f t="shared" si="119"/>
        <v>0</v>
      </c>
      <c r="BP196">
        <f t="shared" si="120"/>
        <v>0</v>
      </c>
      <c r="BQ196">
        <f t="shared" si="121"/>
        <v>0</v>
      </c>
      <c r="BR196">
        <f t="shared" si="122"/>
        <v>0</v>
      </c>
      <c r="BS196">
        <f t="shared" si="123"/>
        <v>0</v>
      </c>
      <c r="BU196" s="27">
        <v>113</v>
      </c>
    </row>
    <row r="197" spans="2:73">
      <c r="B197" s="35" t="s">
        <v>400</v>
      </c>
      <c r="C197" s="25" t="s">
        <v>370</v>
      </c>
      <c r="D197" s="26">
        <v>15</v>
      </c>
      <c r="E197" s="130">
        <v>0.68100000000000005</v>
      </c>
      <c r="F197" s="217">
        <f t="shared" si="104"/>
        <v>105.6</v>
      </c>
      <c r="G197" s="177"/>
      <c r="H197" s="28">
        <f t="shared" si="133"/>
        <v>0</v>
      </c>
      <c r="I197" s="253">
        <f t="shared" si="129"/>
        <v>0</v>
      </c>
      <c r="J197" s="11"/>
      <c r="K197" s="1">
        <v>0</v>
      </c>
      <c r="L197" s="2"/>
      <c r="M197" s="11"/>
      <c r="N197" s="1">
        <v>0</v>
      </c>
      <c r="O197" s="2"/>
      <c r="P197" s="11"/>
      <c r="Q197" s="1">
        <v>0</v>
      </c>
      <c r="R197" s="2"/>
      <c r="S197" s="11"/>
      <c r="T197" s="1">
        <v>0</v>
      </c>
      <c r="U197" s="2"/>
      <c r="V197" s="11"/>
      <c r="W197" s="1">
        <v>0</v>
      </c>
      <c r="X197" s="2"/>
      <c r="Z197" s="176">
        <f t="shared" si="130"/>
        <v>0</v>
      </c>
      <c r="AA197" s="59">
        <f t="shared" ref="AA197:AA226" si="134">H197</f>
        <v>0</v>
      </c>
      <c r="AB197" s="11">
        <f t="shared" si="131"/>
        <v>0</v>
      </c>
      <c r="AC197" s="58">
        <f t="shared" si="132"/>
        <v>0</v>
      </c>
      <c r="AH197" s="11">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f t="shared" si="105"/>
        <v>0</v>
      </c>
      <c r="BB197">
        <f t="shared" si="106"/>
        <v>0</v>
      </c>
      <c r="BC197">
        <f t="shared" si="107"/>
        <v>0</v>
      </c>
      <c r="BD197">
        <f t="shared" si="108"/>
        <v>0</v>
      </c>
      <c r="BE197">
        <f t="shared" si="109"/>
        <v>0</v>
      </c>
      <c r="BF197">
        <f t="shared" si="110"/>
        <v>0</v>
      </c>
      <c r="BG197">
        <f t="shared" si="111"/>
        <v>0</v>
      </c>
      <c r="BH197">
        <f t="shared" si="112"/>
        <v>0</v>
      </c>
      <c r="BI197">
        <f t="shared" si="113"/>
        <v>0</v>
      </c>
      <c r="BJ197">
        <f t="shared" si="114"/>
        <v>0</v>
      </c>
      <c r="BK197">
        <f t="shared" si="115"/>
        <v>0</v>
      </c>
      <c r="BL197">
        <f t="shared" si="116"/>
        <v>0</v>
      </c>
      <c r="BM197">
        <f t="shared" si="117"/>
        <v>0</v>
      </c>
      <c r="BN197">
        <f t="shared" si="118"/>
        <v>0</v>
      </c>
      <c r="BO197">
        <f t="shared" si="119"/>
        <v>0</v>
      </c>
      <c r="BP197">
        <f t="shared" si="120"/>
        <v>0</v>
      </c>
      <c r="BQ197">
        <f t="shared" si="121"/>
        <v>0</v>
      </c>
      <c r="BR197">
        <f t="shared" si="122"/>
        <v>0</v>
      </c>
      <c r="BS197">
        <f t="shared" si="123"/>
        <v>0</v>
      </c>
      <c r="BU197" s="27">
        <v>110</v>
      </c>
    </row>
    <row r="198" spans="2:73">
      <c r="B198" s="35" t="s">
        <v>127</v>
      </c>
      <c r="C198" s="25" t="s">
        <v>371</v>
      </c>
      <c r="D198" s="26">
        <v>10</v>
      </c>
      <c r="E198" s="130">
        <v>1.2258000000000002</v>
      </c>
      <c r="F198" s="217">
        <f t="shared" si="104"/>
        <v>105.6</v>
      </c>
      <c r="G198" s="177"/>
      <c r="H198" s="28">
        <f t="shared" si="133"/>
        <v>0</v>
      </c>
      <c r="I198" s="253">
        <f t="shared" si="129"/>
        <v>0</v>
      </c>
      <c r="J198" s="11"/>
      <c r="K198" s="1">
        <v>0</v>
      </c>
      <c r="L198" s="2"/>
      <c r="M198" s="11"/>
      <c r="N198" s="1">
        <v>0</v>
      </c>
      <c r="O198" s="2"/>
      <c r="P198" s="11"/>
      <c r="Q198" s="1">
        <v>0</v>
      </c>
      <c r="R198" s="2"/>
      <c r="S198" s="11"/>
      <c r="T198" s="1">
        <v>0</v>
      </c>
      <c r="U198" s="2"/>
      <c r="W198" s="1">
        <v>0</v>
      </c>
      <c r="X198" s="2"/>
      <c r="Z198" s="176">
        <f t="shared" si="130"/>
        <v>0</v>
      </c>
      <c r="AA198" s="59">
        <f t="shared" si="134"/>
        <v>0</v>
      </c>
      <c r="AB198" s="11">
        <f t="shared" si="131"/>
        <v>0</v>
      </c>
      <c r="AC198" s="58">
        <f t="shared" si="132"/>
        <v>0</v>
      </c>
      <c r="AH198" s="11">
        <v>10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f t="shared" si="105"/>
        <v>0</v>
      </c>
      <c r="BB198">
        <f t="shared" si="106"/>
        <v>0</v>
      </c>
      <c r="BC198">
        <f t="shared" si="107"/>
        <v>0</v>
      </c>
      <c r="BD198">
        <f t="shared" si="108"/>
        <v>0</v>
      </c>
      <c r="BE198">
        <f t="shared" si="109"/>
        <v>0</v>
      </c>
      <c r="BF198">
        <f t="shared" si="110"/>
        <v>0</v>
      </c>
      <c r="BG198">
        <f t="shared" si="111"/>
        <v>0</v>
      </c>
      <c r="BH198">
        <f t="shared" si="112"/>
        <v>0</v>
      </c>
      <c r="BI198">
        <f t="shared" si="113"/>
        <v>0</v>
      </c>
      <c r="BJ198">
        <f t="shared" si="114"/>
        <v>0</v>
      </c>
      <c r="BK198">
        <f t="shared" si="115"/>
        <v>0</v>
      </c>
      <c r="BL198">
        <f t="shared" si="116"/>
        <v>0</v>
      </c>
      <c r="BM198">
        <f t="shared" si="117"/>
        <v>0</v>
      </c>
      <c r="BN198">
        <f t="shared" si="118"/>
        <v>0</v>
      </c>
      <c r="BO198">
        <f t="shared" si="119"/>
        <v>0</v>
      </c>
      <c r="BP198">
        <f t="shared" si="120"/>
        <v>0</v>
      </c>
      <c r="BQ198">
        <f t="shared" si="121"/>
        <v>0</v>
      </c>
      <c r="BR198">
        <f t="shared" si="122"/>
        <v>0</v>
      </c>
      <c r="BS198">
        <f t="shared" si="123"/>
        <v>0</v>
      </c>
      <c r="BU198" s="27">
        <v>110</v>
      </c>
    </row>
    <row r="199" spans="2:73">
      <c r="B199" s="35" t="s">
        <v>128</v>
      </c>
      <c r="C199" s="25" t="s">
        <v>372</v>
      </c>
      <c r="D199" s="26">
        <v>10</v>
      </c>
      <c r="E199" s="130">
        <v>2.27</v>
      </c>
      <c r="F199" s="217">
        <f t="shared" si="104"/>
        <v>137.28</v>
      </c>
      <c r="G199" s="177"/>
      <c r="H199" s="28">
        <f t="shared" si="133"/>
        <v>0</v>
      </c>
      <c r="I199" s="253">
        <f t="shared" si="129"/>
        <v>0</v>
      </c>
      <c r="K199" s="1">
        <v>0</v>
      </c>
      <c r="L199" s="2"/>
      <c r="N199" s="1">
        <v>0</v>
      </c>
      <c r="O199" s="2"/>
      <c r="P199" s="11"/>
      <c r="Q199" s="1">
        <v>0</v>
      </c>
      <c r="R199" s="2"/>
      <c r="S199" s="11"/>
      <c r="T199" s="1">
        <v>0</v>
      </c>
      <c r="U199" s="2"/>
      <c r="V199" s="11"/>
      <c r="W199" s="1">
        <v>0</v>
      </c>
      <c r="X199" s="2"/>
      <c r="Z199" s="176">
        <f t="shared" si="130"/>
        <v>0</v>
      </c>
      <c r="AA199" s="59">
        <f t="shared" si="134"/>
        <v>0</v>
      </c>
      <c r="AB199" s="11">
        <f t="shared" si="131"/>
        <v>0</v>
      </c>
      <c r="AC199" s="58">
        <f t="shared" si="132"/>
        <v>0</v>
      </c>
      <c r="AH199" s="11">
        <v>0</v>
      </c>
      <c r="AI199">
        <v>9</v>
      </c>
      <c r="AJ199">
        <v>1</v>
      </c>
      <c r="AK199">
        <v>0</v>
      </c>
      <c r="AL199">
        <v>0</v>
      </c>
      <c r="AM199">
        <v>0</v>
      </c>
      <c r="AN199">
        <v>0</v>
      </c>
      <c r="AO199">
        <v>0</v>
      </c>
      <c r="AP199">
        <v>0</v>
      </c>
      <c r="AQ199">
        <v>0</v>
      </c>
      <c r="AR199">
        <v>0</v>
      </c>
      <c r="AS199">
        <v>0</v>
      </c>
      <c r="AT199">
        <v>0</v>
      </c>
      <c r="AU199">
        <v>0</v>
      </c>
      <c r="AV199">
        <v>0</v>
      </c>
      <c r="AW199">
        <v>0</v>
      </c>
      <c r="AX199">
        <v>0</v>
      </c>
      <c r="AY199">
        <v>0</v>
      </c>
      <c r="AZ199">
        <v>0</v>
      </c>
      <c r="BA199">
        <f t="shared" si="105"/>
        <v>0</v>
      </c>
      <c r="BB199">
        <f t="shared" si="106"/>
        <v>0</v>
      </c>
      <c r="BC199">
        <f t="shared" si="107"/>
        <v>0</v>
      </c>
      <c r="BD199">
        <f t="shared" si="108"/>
        <v>0</v>
      </c>
      <c r="BE199">
        <f t="shared" si="109"/>
        <v>0</v>
      </c>
      <c r="BF199">
        <f t="shared" si="110"/>
        <v>0</v>
      </c>
      <c r="BG199">
        <f t="shared" si="111"/>
        <v>0</v>
      </c>
      <c r="BH199">
        <f t="shared" si="112"/>
        <v>0</v>
      </c>
      <c r="BI199">
        <f t="shared" si="113"/>
        <v>0</v>
      </c>
      <c r="BJ199">
        <f t="shared" si="114"/>
        <v>0</v>
      </c>
      <c r="BK199">
        <f t="shared" si="115"/>
        <v>0</v>
      </c>
      <c r="BL199">
        <f t="shared" si="116"/>
        <v>0</v>
      </c>
      <c r="BM199">
        <f t="shared" si="117"/>
        <v>0</v>
      </c>
      <c r="BN199">
        <f t="shared" si="118"/>
        <v>0</v>
      </c>
      <c r="BO199">
        <f t="shared" si="119"/>
        <v>0</v>
      </c>
      <c r="BP199">
        <f t="shared" si="120"/>
        <v>0</v>
      </c>
      <c r="BQ199">
        <f t="shared" si="121"/>
        <v>0</v>
      </c>
      <c r="BR199">
        <f t="shared" si="122"/>
        <v>0</v>
      </c>
      <c r="BS199">
        <f t="shared" si="123"/>
        <v>0</v>
      </c>
      <c r="BU199" s="27">
        <v>143</v>
      </c>
    </row>
    <row r="200" spans="2:73">
      <c r="B200" s="35" t="s">
        <v>401</v>
      </c>
      <c r="C200" s="25" t="s">
        <v>373</v>
      </c>
      <c r="D200" s="26">
        <v>5</v>
      </c>
      <c r="E200" s="130">
        <v>1.4982</v>
      </c>
      <c r="F200" s="217">
        <f t="shared" si="104"/>
        <v>96</v>
      </c>
      <c r="G200" s="177"/>
      <c r="H200" s="28">
        <f t="shared" si="133"/>
        <v>0</v>
      </c>
      <c r="I200" s="253">
        <f t="shared" si="129"/>
        <v>0</v>
      </c>
      <c r="J200" s="11"/>
      <c r="K200" s="1">
        <v>0</v>
      </c>
      <c r="L200" s="2"/>
      <c r="M200" s="11"/>
      <c r="N200" s="1">
        <v>0</v>
      </c>
      <c r="O200" s="2"/>
      <c r="P200" s="11"/>
      <c r="Q200" s="1">
        <v>0</v>
      </c>
      <c r="R200" s="2"/>
      <c r="T200" s="1">
        <v>0</v>
      </c>
      <c r="U200" s="2"/>
      <c r="V200" s="11"/>
      <c r="W200" s="1">
        <v>0</v>
      </c>
      <c r="X200" s="2"/>
      <c r="Z200" s="176">
        <f t="shared" si="130"/>
        <v>0</v>
      </c>
      <c r="AA200" s="59">
        <f t="shared" si="134"/>
        <v>0</v>
      </c>
      <c r="AB200" s="11">
        <f t="shared" si="131"/>
        <v>0</v>
      </c>
      <c r="AC200" s="58">
        <f t="shared" si="132"/>
        <v>0</v>
      </c>
      <c r="AH200" s="11">
        <v>1</v>
      </c>
      <c r="AI200">
        <v>4</v>
      </c>
      <c r="AJ200">
        <v>0</v>
      </c>
      <c r="AK200">
        <v>0</v>
      </c>
      <c r="AL200">
        <v>0</v>
      </c>
      <c r="AM200">
        <v>0</v>
      </c>
      <c r="AN200">
        <v>0</v>
      </c>
      <c r="AO200">
        <v>0</v>
      </c>
      <c r="AP200">
        <v>0</v>
      </c>
      <c r="AQ200">
        <v>0</v>
      </c>
      <c r="AR200">
        <v>0</v>
      </c>
      <c r="AS200">
        <v>0</v>
      </c>
      <c r="AT200">
        <v>0</v>
      </c>
      <c r="AU200">
        <v>0</v>
      </c>
      <c r="AV200">
        <v>0</v>
      </c>
      <c r="AW200">
        <v>0</v>
      </c>
      <c r="AX200">
        <v>0</v>
      </c>
      <c r="AY200">
        <v>0</v>
      </c>
      <c r="AZ200">
        <v>0</v>
      </c>
      <c r="BA200">
        <f t="shared" si="105"/>
        <v>0</v>
      </c>
      <c r="BB200">
        <f t="shared" si="106"/>
        <v>0</v>
      </c>
      <c r="BC200">
        <f t="shared" si="107"/>
        <v>0</v>
      </c>
      <c r="BD200">
        <f t="shared" si="108"/>
        <v>0</v>
      </c>
      <c r="BE200">
        <f t="shared" si="109"/>
        <v>0</v>
      </c>
      <c r="BF200">
        <f t="shared" si="110"/>
        <v>0</v>
      </c>
      <c r="BG200">
        <f t="shared" si="111"/>
        <v>0</v>
      </c>
      <c r="BH200">
        <f t="shared" si="112"/>
        <v>0</v>
      </c>
      <c r="BI200">
        <f t="shared" si="113"/>
        <v>0</v>
      </c>
      <c r="BJ200">
        <f t="shared" si="114"/>
        <v>0</v>
      </c>
      <c r="BK200">
        <f t="shared" si="115"/>
        <v>0</v>
      </c>
      <c r="BL200">
        <f t="shared" si="116"/>
        <v>0</v>
      </c>
      <c r="BM200">
        <f t="shared" si="117"/>
        <v>0</v>
      </c>
      <c r="BN200">
        <f t="shared" si="118"/>
        <v>0</v>
      </c>
      <c r="BO200">
        <f t="shared" si="119"/>
        <v>0</v>
      </c>
      <c r="BP200">
        <f t="shared" si="120"/>
        <v>0</v>
      </c>
      <c r="BQ200">
        <f t="shared" si="121"/>
        <v>0</v>
      </c>
      <c r="BR200">
        <f t="shared" si="122"/>
        <v>0</v>
      </c>
      <c r="BS200">
        <f t="shared" si="123"/>
        <v>0</v>
      </c>
      <c r="BU200" s="27">
        <v>100</v>
      </c>
    </row>
    <row r="201" spans="2:73">
      <c r="B201" s="35" t="s">
        <v>402</v>
      </c>
      <c r="C201" s="25" t="s">
        <v>374</v>
      </c>
      <c r="D201" s="26">
        <v>5</v>
      </c>
      <c r="E201" s="130">
        <v>1.6798000000000002</v>
      </c>
      <c r="F201" s="217">
        <f t="shared" si="104"/>
        <v>101.75999999999999</v>
      </c>
      <c r="G201" s="177"/>
      <c r="H201" s="28">
        <f t="shared" si="133"/>
        <v>0</v>
      </c>
      <c r="I201" s="253">
        <f t="shared" si="129"/>
        <v>0</v>
      </c>
      <c r="J201" s="11"/>
      <c r="K201" s="1">
        <v>0</v>
      </c>
      <c r="L201" s="2"/>
      <c r="M201" s="11"/>
      <c r="N201" s="1">
        <v>0</v>
      </c>
      <c r="O201" s="2"/>
      <c r="P201" s="11"/>
      <c r="Q201" s="1">
        <v>0</v>
      </c>
      <c r="R201" s="2"/>
      <c r="S201" s="11"/>
      <c r="T201" s="1">
        <v>0</v>
      </c>
      <c r="U201" s="2"/>
      <c r="V201" s="11"/>
      <c r="W201" s="1">
        <v>0</v>
      </c>
      <c r="X201" s="2"/>
      <c r="Z201" s="176">
        <f t="shared" si="130"/>
        <v>0</v>
      </c>
      <c r="AA201" s="59">
        <f t="shared" si="134"/>
        <v>0</v>
      </c>
      <c r="AB201" s="11">
        <f t="shared" si="131"/>
        <v>0</v>
      </c>
      <c r="AC201" s="58">
        <f t="shared" si="132"/>
        <v>0</v>
      </c>
      <c r="AH201" s="11">
        <v>1</v>
      </c>
      <c r="AI201">
        <v>4</v>
      </c>
      <c r="AJ201">
        <v>0</v>
      </c>
      <c r="AK201">
        <v>0</v>
      </c>
      <c r="AL201">
        <v>0</v>
      </c>
      <c r="AM201">
        <v>0</v>
      </c>
      <c r="AN201">
        <v>0</v>
      </c>
      <c r="AO201">
        <v>0</v>
      </c>
      <c r="AP201">
        <v>0</v>
      </c>
      <c r="AQ201">
        <v>0</v>
      </c>
      <c r="AR201">
        <v>0</v>
      </c>
      <c r="AS201">
        <v>0</v>
      </c>
      <c r="AT201">
        <v>0</v>
      </c>
      <c r="AU201">
        <v>0</v>
      </c>
      <c r="AV201">
        <v>0</v>
      </c>
      <c r="AW201">
        <v>0</v>
      </c>
      <c r="AX201">
        <v>0</v>
      </c>
      <c r="AY201">
        <v>0</v>
      </c>
      <c r="AZ201">
        <v>0</v>
      </c>
      <c r="BA201">
        <f t="shared" si="105"/>
        <v>0</v>
      </c>
      <c r="BB201">
        <f t="shared" si="106"/>
        <v>0</v>
      </c>
      <c r="BC201">
        <f t="shared" si="107"/>
        <v>0</v>
      </c>
      <c r="BD201">
        <f t="shared" si="108"/>
        <v>0</v>
      </c>
      <c r="BE201">
        <f t="shared" si="109"/>
        <v>0</v>
      </c>
      <c r="BF201">
        <f t="shared" si="110"/>
        <v>0</v>
      </c>
      <c r="BG201">
        <f t="shared" si="111"/>
        <v>0</v>
      </c>
      <c r="BH201">
        <f t="shared" si="112"/>
        <v>0</v>
      </c>
      <c r="BI201">
        <f t="shared" si="113"/>
        <v>0</v>
      </c>
      <c r="BJ201">
        <f t="shared" si="114"/>
        <v>0</v>
      </c>
      <c r="BK201">
        <f t="shared" si="115"/>
        <v>0</v>
      </c>
      <c r="BL201">
        <f t="shared" si="116"/>
        <v>0</v>
      </c>
      <c r="BM201">
        <f t="shared" si="117"/>
        <v>0</v>
      </c>
      <c r="BN201">
        <f t="shared" si="118"/>
        <v>0</v>
      </c>
      <c r="BO201">
        <f t="shared" si="119"/>
        <v>0</v>
      </c>
      <c r="BP201">
        <f t="shared" si="120"/>
        <v>0</v>
      </c>
      <c r="BQ201">
        <f t="shared" si="121"/>
        <v>0</v>
      </c>
      <c r="BR201">
        <f t="shared" si="122"/>
        <v>0</v>
      </c>
      <c r="BS201">
        <f t="shared" si="123"/>
        <v>0</v>
      </c>
      <c r="BU201" s="27">
        <v>106</v>
      </c>
    </row>
    <row r="202" spans="2:73">
      <c r="B202" s="35" t="s">
        <v>403</v>
      </c>
      <c r="C202" s="25" t="s">
        <v>375</v>
      </c>
      <c r="D202" s="26">
        <v>5</v>
      </c>
      <c r="E202" s="130">
        <v>1.589</v>
      </c>
      <c r="F202" s="217">
        <f t="shared" si="104"/>
        <v>98.88</v>
      </c>
      <c r="G202" s="177"/>
      <c r="H202" s="28">
        <f t="shared" si="133"/>
        <v>0</v>
      </c>
      <c r="I202" s="253">
        <f t="shared" si="129"/>
        <v>0</v>
      </c>
      <c r="J202" s="11"/>
      <c r="K202" s="1">
        <v>0</v>
      </c>
      <c r="L202" s="2"/>
      <c r="M202" s="11"/>
      <c r="N202" s="1">
        <v>0</v>
      </c>
      <c r="O202" s="2"/>
      <c r="P202" s="11"/>
      <c r="Q202" s="1">
        <v>0</v>
      </c>
      <c r="R202" s="2"/>
      <c r="S202" s="11"/>
      <c r="T202" s="1">
        <v>0</v>
      </c>
      <c r="U202" s="2"/>
      <c r="V202" s="11"/>
      <c r="W202" s="1">
        <v>0</v>
      </c>
      <c r="X202" s="2"/>
      <c r="Z202" s="176">
        <f t="shared" si="130"/>
        <v>0</v>
      </c>
      <c r="AA202" s="59">
        <f t="shared" si="134"/>
        <v>0</v>
      </c>
      <c r="AB202" s="11">
        <f t="shared" si="131"/>
        <v>0</v>
      </c>
      <c r="AC202" s="58">
        <f t="shared" si="132"/>
        <v>0</v>
      </c>
      <c r="AH202" s="11">
        <v>0</v>
      </c>
      <c r="AI202">
        <v>2</v>
      </c>
      <c r="AJ202">
        <v>3</v>
      </c>
      <c r="AK202">
        <v>0</v>
      </c>
      <c r="AL202">
        <v>0</v>
      </c>
      <c r="AM202">
        <v>0</v>
      </c>
      <c r="AN202">
        <v>0</v>
      </c>
      <c r="AO202">
        <v>0</v>
      </c>
      <c r="AP202">
        <v>0</v>
      </c>
      <c r="AQ202">
        <v>0</v>
      </c>
      <c r="AR202">
        <v>0</v>
      </c>
      <c r="AS202">
        <v>0</v>
      </c>
      <c r="AT202">
        <v>0</v>
      </c>
      <c r="AU202">
        <v>0</v>
      </c>
      <c r="AV202">
        <v>0</v>
      </c>
      <c r="AW202">
        <v>0</v>
      </c>
      <c r="AX202">
        <v>0</v>
      </c>
      <c r="AY202">
        <v>0</v>
      </c>
      <c r="AZ202">
        <v>0</v>
      </c>
      <c r="BA202">
        <f t="shared" si="105"/>
        <v>0</v>
      </c>
      <c r="BB202">
        <f t="shared" si="106"/>
        <v>0</v>
      </c>
      <c r="BC202">
        <f t="shared" si="107"/>
        <v>0</v>
      </c>
      <c r="BD202">
        <f t="shared" si="108"/>
        <v>0</v>
      </c>
      <c r="BE202">
        <f t="shared" si="109"/>
        <v>0</v>
      </c>
      <c r="BF202">
        <f t="shared" si="110"/>
        <v>0</v>
      </c>
      <c r="BG202">
        <f t="shared" si="111"/>
        <v>0</v>
      </c>
      <c r="BH202">
        <f t="shared" si="112"/>
        <v>0</v>
      </c>
      <c r="BI202">
        <f t="shared" si="113"/>
        <v>0</v>
      </c>
      <c r="BJ202">
        <f t="shared" si="114"/>
        <v>0</v>
      </c>
      <c r="BK202">
        <f t="shared" si="115"/>
        <v>0</v>
      </c>
      <c r="BL202">
        <f t="shared" si="116"/>
        <v>0</v>
      </c>
      <c r="BM202">
        <f t="shared" si="117"/>
        <v>0</v>
      </c>
      <c r="BN202">
        <f t="shared" si="118"/>
        <v>0</v>
      </c>
      <c r="BO202">
        <f t="shared" si="119"/>
        <v>0</v>
      </c>
      <c r="BP202">
        <f t="shared" si="120"/>
        <v>0</v>
      </c>
      <c r="BQ202">
        <f t="shared" si="121"/>
        <v>0</v>
      </c>
      <c r="BR202">
        <f t="shared" si="122"/>
        <v>0</v>
      </c>
      <c r="BS202">
        <f t="shared" si="123"/>
        <v>0</v>
      </c>
      <c r="BU202" s="27">
        <v>103</v>
      </c>
    </row>
    <row r="203" spans="2:73">
      <c r="B203" s="35" t="s">
        <v>129</v>
      </c>
      <c r="C203" s="25" t="s">
        <v>376</v>
      </c>
      <c r="D203" s="26">
        <v>5</v>
      </c>
      <c r="E203" s="130">
        <v>1.9976000000000003</v>
      </c>
      <c r="F203" s="217">
        <f t="shared" si="104"/>
        <v>118.08</v>
      </c>
      <c r="G203" s="177"/>
      <c r="H203" s="28">
        <f t="shared" si="133"/>
        <v>0</v>
      </c>
      <c r="I203" s="253">
        <f t="shared" si="129"/>
        <v>0</v>
      </c>
      <c r="J203" s="11"/>
      <c r="K203" s="1">
        <v>0</v>
      </c>
      <c r="L203" s="2"/>
      <c r="M203" s="11"/>
      <c r="N203" s="1">
        <v>0</v>
      </c>
      <c r="O203" s="2"/>
      <c r="P203" s="11"/>
      <c r="Q203" s="1">
        <v>0</v>
      </c>
      <c r="R203" s="2"/>
      <c r="S203" s="11"/>
      <c r="T203" s="1">
        <v>0</v>
      </c>
      <c r="U203" s="2"/>
      <c r="W203" s="1">
        <v>0</v>
      </c>
      <c r="X203" s="2"/>
      <c r="Z203" s="176">
        <f t="shared" si="130"/>
        <v>0</v>
      </c>
      <c r="AA203" s="59">
        <f t="shared" si="134"/>
        <v>0</v>
      </c>
      <c r="AB203" s="11">
        <f t="shared" si="131"/>
        <v>0</v>
      </c>
      <c r="AC203" s="58">
        <f t="shared" si="132"/>
        <v>0</v>
      </c>
      <c r="AH203" s="11">
        <v>0</v>
      </c>
      <c r="AI203">
        <v>5</v>
      </c>
      <c r="AJ203">
        <v>0</v>
      </c>
      <c r="AK203">
        <v>0</v>
      </c>
      <c r="AL203">
        <v>0</v>
      </c>
      <c r="AM203">
        <v>0</v>
      </c>
      <c r="AN203">
        <v>0</v>
      </c>
      <c r="AO203">
        <v>0</v>
      </c>
      <c r="AP203">
        <v>0</v>
      </c>
      <c r="AQ203">
        <v>0</v>
      </c>
      <c r="AR203">
        <v>0</v>
      </c>
      <c r="AS203">
        <v>0</v>
      </c>
      <c r="AT203">
        <v>0</v>
      </c>
      <c r="AU203">
        <v>0</v>
      </c>
      <c r="AV203">
        <v>0</v>
      </c>
      <c r="AW203">
        <v>0</v>
      </c>
      <c r="AX203">
        <v>0</v>
      </c>
      <c r="AY203">
        <v>0</v>
      </c>
      <c r="AZ203">
        <v>0</v>
      </c>
      <c r="BA203">
        <f t="shared" si="105"/>
        <v>0</v>
      </c>
      <c r="BB203">
        <f t="shared" si="106"/>
        <v>0</v>
      </c>
      <c r="BC203">
        <f t="shared" si="107"/>
        <v>0</v>
      </c>
      <c r="BD203">
        <f t="shared" si="108"/>
        <v>0</v>
      </c>
      <c r="BE203">
        <f t="shared" si="109"/>
        <v>0</v>
      </c>
      <c r="BF203">
        <f t="shared" si="110"/>
        <v>0</v>
      </c>
      <c r="BG203">
        <f t="shared" si="111"/>
        <v>0</v>
      </c>
      <c r="BH203">
        <f t="shared" si="112"/>
        <v>0</v>
      </c>
      <c r="BI203">
        <f t="shared" si="113"/>
        <v>0</v>
      </c>
      <c r="BJ203">
        <f t="shared" si="114"/>
        <v>0</v>
      </c>
      <c r="BK203">
        <f t="shared" si="115"/>
        <v>0</v>
      </c>
      <c r="BL203">
        <f t="shared" si="116"/>
        <v>0</v>
      </c>
      <c r="BM203">
        <f t="shared" si="117"/>
        <v>0</v>
      </c>
      <c r="BN203">
        <f t="shared" si="118"/>
        <v>0</v>
      </c>
      <c r="BO203">
        <f t="shared" si="119"/>
        <v>0</v>
      </c>
      <c r="BP203">
        <f t="shared" si="120"/>
        <v>0</v>
      </c>
      <c r="BQ203">
        <f t="shared" si="121"/>
        <v>0</v>
      </c>
      <c r="BR203">
        <f t="shared" si="122"/>
        <v>0</v>
      </c>
      <c r="BS203">
        <f t="shared" si="123"/>
        <v>0</v>
      </c>
      <c r="BU203" s="27">
        <v>123</v>
      </c>
    </row>
    <row r="204" spans="2:73">
      <c r="B204" s="35" t="s">
        <v>404</v>
      </c>
      <c r="C204" s="25" t="s">
        <v>377</v>
      </c>
      <c r="D204" s="26">
        <v>4</v>
      </c>
      <c r="E204" s="130">
        <v>3.3596000000000004</v>
      </c>
      <c r="F204" s="217">
        <f t="shared" si="104"/>
        <v>150.72</v>
      </c>
      <c r="G204" s="177"/>
      <c r="H204" s="28">
        <f t="shared" si="133"/>
        <v>0</v>
      </c>
      <c r="I204" s="253">
        <f t="shared" si="129"/>
        <v>0</v>
      </c>
      <c r="J204" s="11"/>
      <c r="K204" s="1">
        <v>0</v>
      </c>
      <c r="L204" s="2"/>
      <c r="N204" s="1">
        <v>0</v>
      </c>
      <c r="O204" s="2"/>
      <c r="Q204" s="1">
        <v>0</v>
      </c>
      <c r="R204" s="2"/>
      <c r="S204" s="11"/>
      <c r="T204" s="1">
        <v>0</v>
      </c>
      <c r="U204" s="2"/>
      <c r="V204" s="11"/>
      <c r="W204" s="1">
        <v>0</v>
      </c>
      <c r="X204" s="2"/>
      <c r="Z204" s="176">
        <f t="shared" si="130"/>
        <v>0</v>
      </c>
      <c r="AA204" s="59">
        <f t="shared" si="134"/>
        <v>0</v>
      </c>
      <c r="AB204" s="11">
        <f t="shared" si="131"/>
        <v>0</v>
      </c>
      <c r="AC204" s="58">
        <f t="shared" si="132"/>
        <v>0</v>
      </c>
      <c r="AH204" s="11">
        <v>0</v>
      </c>
      <c r="AI204">
        <v>4</v>
      </c>
      <c r="AJ204">
        <v>0</v>
      </c>
      <c r="AK204">
        <v>0</v>
      </c>
      <c r="AL204">
        <v>0</v>
      </c>
      <c r="AM204">
        <v>0</v>
      </c>
      <c r="AN204">
        <v>0</v>
      </c>
      <c r="AO204">
        <v>0</v>
      </c>
      <c r="AP204">
        <v>0</v>
      </c>
      <c r="AQ204">
        <v>0</v>
      </c>
      <c r="AR204">
        <v>0</v>
      </c>
      <c r="AS204">
        <v>0</v>
      </c>
      <c r="AT204">
        <v>0</v>
      </c>
      <c r="AU204">
        <v>0</v>
      </c>
      <c r="AV204">
        <v>0</v>
      </c>
      <c r="AW204">
        <v>0</v>
      </c>
      <c r="AX204">
        <v>0</v>
      </c>
      <c r="AY204">
        <v>0</v>
      </c>
      <c r="AZ204">
        <v>0</v>
      </c>
      <c r="BA204">
        <f t="shared" si="105"/>
        <v>0</v>
      </c>
      <c r="BB204">
        <f t="shared" si="106"/>
        <v>0</v>
      </c>
      <c r="BC204">
        <f t="shared" si="107"/>
        <v>0</v>
      </c>
      <c r="BD204">
        <f t="shared" si="108"/>
        <v>0</v>
      </c>
      <c r="BE204">
        <f t="shared" si="109"/>
        <v>0</v>
      </c>
      <c r="BF204">
        <f t="shared" si="110"/>
        <v>0</v>
      </c>
      <c r="BG204">
        <f t="shared" si="111"/>
        <v>0</v>
      </c>
      <c r="BH204">
        <f t="shared" si="112"/>
        <v>0</v>
      </c>
      <c r="BI204">
        <f t="shared" si="113"/>
        <v>0</v>
      </c>
      <c r="BJ204">
        <f t="shared" si="114"/>
        <v>0</v>
      </c>
      <c r="BK204">
        <f t="shared" si="115"/>
        <v>0</v>
      </c>
      <c r="BL204">
        <f t="shared" si="116"/>
        <v>0</v>
      </c>
      <c r="BM204">
        <f t="shared" si="117"/>
        <v>0</v>
      </c>
      <c r="BN204">
        <f t="shared" si="118"/>
        <v>0</v>
      </c>
      <c r="BO204">
        <f t="shared" si="119"/>
        <v>0</v>
      </c>
      <c r="BP204">
        <f t="shared" si="120"/>
        <v>0</v>
      </c>
      <c r="BQ204">
        <f t="shared" si="121"/>
        <v>0</v>
      </c>
      <c r="BR204">
        <f t="shared" si="122"/>
        <v>0</v>
      </c>
      <c r="BS204">
        <f t="shared" si="123"/>
        <v>0</v>
      </c>
      <c r="BU204" s="27">
        <v>157</v>
      </c>
    </row>
    <row r="205" spans="2:73">
      <c r="B205" s="35" t="s">
        <v>405</v>
      </c>
      <c r="C205" s="25" t="s">
        <v>378</v>
      </c>
      <c r="D205" s="26">
        <v>4</v>
      </c>
      <c r="E205" s="130">
        <v>2.6786000000000003</v>
      </c>
      <c r="F205" s="217">
        <f t="shared" si="104"/>
        <v>143.04</v>
      </c>
      <c r="G205" s="177"/>
      <c r="H205" s="28">
        <f t="shared" si="133"/>
        <v>0</v>
      </c>
      <c r="I205" s="253">
        <f t="shared" si="129"/>
        <v>0</v>
      </c>
      <c r="J205" s="11"/>
      <c r="K205" s="1">
        <v>0</v>
      </c>
      <c r="L205" s="2"/>
      <c r="M205" s="11"/>
      <c r="N205" s="1">
        <v>0</v>
      </c>
      <c r="O205" s="2"/>
      <c r="P205" s="11"/>
      <c r="Q205" s="1">
        <v>0</v>
      </c>
      <c r="R205" s="2"/>
      <c r="T205" s="1">
        <v>0</v>
      </c>
      <c r="U205" s="2"/>
      <c r="V205" s="11"/>
      <c r="W205" s="1">
        <v>0</v>
      </c>
      <c r="X205" s="2"/>
      <c r="Z205" s="176">
        <f t="shared" si="130"/>
        <v>0</v>
      </c>
      <c r="AA205" s="59">
        <f t="shared" si="134"/>
        <v>0</v>
      </c>
      <c r="AB205" s="11">
        <f t="shared" si="131"/>
        <v>0</v>
      </c>
      <c r="AC205" s="58">
        <f t="shared" si="132"/>
        <v>0</v>
      </c>
      <c r="AH205" s="11">
        <v>0</v>
      </c>
      <c r="AI205">
        <v>1</v>
      </c>
      <c r="AJ205">
        <v>3</v>
      </c>
      <c r="AK205">
        <v>0</v>
      </c>
      <c r="AL205">
        <v>0</v>
      </c>
      <c r="AM205">
        <v>0</v>
      </c>
      <c r="AN205">
        <v>0</v>
      </c>
      <c r="AO205">
        <v>0</v>
      </c>
      <c r="AP205">
        <v>0</v>
      </c>
      <c r="AQ205">
        <v>0</v>
      </c>
      <c r="AR205">
        <v>0</v>
      </c>
      <c r="AS205">
        <v>0</v>
      </c>
      <c r="AT205">
        <v>0</v>
      </c>
      <c r="AU205">
        <v>0</v>
      </c>
      <c r="AV205">
        <v>0</v>
      </c>
      <c r="AW205">
        <v>0</v>
      </c>
      <c r="AX205">
        <v>0</v>
      </c>
      <c r="AY205">
        <v>0</v>
      </c>
      <c r="AZ205">
        <v>0</v>
      </c>
      <c r="BA205">
        <f t="shared" si="105"/>
        <v>0</v>
      </c>
      <c r="BB205">
        <f t="shared" si="106"/>
        <v>0</v>
      </c>
      <c r="BC205">
        <f t="shared" si="107"/>
        <v>0</v>
      </c>
      <c r="BD205">
        <f t="shared" si="108"/>
        <v>0</v>
      </c>
      <c r="BE205">
        <f t="shared" si="109"/>
        <v>0</v>
      </c>
      <c r="BF205">
        <f t="shared" si="110"/>
        <v>0</v>
      </c>
      <c r="BG205">
        <f t="shared" si="111"/>
        <v>0</v>
      </c>
      <c r="BH205">
        <f t="shared" si="112"/>
        <v>0</v>
      </c>
      <c r="BI205">
        <f t="shared" si="113"/>
        <v>0</v>
      </c>
      <c r="BJ205">
        <f t="shared" si="114"/>
        <v>0</v>
      </c>
      <c r="BK205">
        <f t="shared" si="115"/>
        <v>0</v>
      </c>
      <c r="BL205">
        <f t="shared" si="116"/>
        <v>0</v>
      </c>
      <c r="BM205">
        <f t="shared" si="117"/>
        <v>0</v>
      </c>
      <c r="BN205">
        <f t="shared" si="118"/>
        <v>0</v>
      </c>
      <c r="BO205">
        <f t="shared" si="119"/>
        <v>0</v>
      </c>
      <c r="BP205">
        <f t="shared" si="120"/>
        <v>0</v>
      </c>
      <c r="BQ205">
        <f t="shared" si="121"/>
        <v>0</v>
      </c>
      <c r="BR205">
        <f t="shared" si="122"/>
        <v>0</v>
      </c>
      <c r="BS205">
        <f t="shared" si="123"/>
        <v>0</v>
      </c>
      <c r="BU205" s="27">
        <v>149</v>
      </c>
    </row>
    <row r="206" spans="2:73">
      <c r="B206" s="35" t="s">
        <v>130</v>
      </c>
      <c r="C206" s="25" t="s">
        <v>379</v>
      </c>
      <c r="D206" s="26">
        <v>5</v>
      </c>
      <c r="E206" s="130">
        <v>2.8148</v>
      </c>
      <c r="F206" s="217">
        <f t="shared" si="104"/>
        <v>137.28</v>
      </c>
      <c r="G206" s="177"/>
      <c r="H206" s="28">
        <f t="shared" si="133"/>
        <v>0</v>
      </c>
      <c r="I206" s="253">
        <f t="shared" si="129"/>
        <v>0</v>
      </c>
      <c r="K206" s="1">
        <v>0</v>
      </c>
      <c r="L206" s="2"/>
      <c r="M206" s="11"/>
      <c r="N206" s="1">
        <v>0</v>
      </c>
      <c r="O206" s="2"/>
      <c r="P206" s="11"/>
      <c r="Q206" s="1">
        <v>0</v>
      </c>
      <c r="R206" s="2"/>
      <c r="S206" s="11"/>
      <c r="T206" s="1">
        <v>0</v>
      </c>
      <c r="U206" s="2"/>
      <c r="V206" s="11"/>
      <c r="W206" s="1">
        <v>0</v>
      </c>
      <c r="X206" s="2"/>
      <c r="Z206" s="176">
        <f t="shared" si="130"/>
        <v>0</v>
      </c>
      <c r="AA206" s="59">
        <f t="shared" si="134"/>
        <v>0</v>
      </c>
      <c r="AB206" s="11">
        <f t="shared" si="131"/>
        <v>0</v>
      </c>
      <c r="AC206" s="58">
        <f t="shared" si="132"/>
        <v>0</v>
      </c>
      <c r="AH206" s="11">
        <v>0</v>
      </c>
      <c r="AI206">
        <v>0</v>
      </c>
      <c r="AJ206">
        <v>2</v>
      </c>
      <c r="AK206">
        <v>3</v>
      </c>
      <c r="AL206">
        <v>0</v>
      </c>
      <c r="AM206">
        <v>0</v>
      </c>
      <c r="AN206">
        <v>0</v>
      </c>
      <c r="AO206">
        <v>0</v>
      </c>
      <c r="AP206">
        <v>0</v>
      </c>
      <c r="AQ206">
        <v>0</v>
      </c>
      <c r="AR206">
        <v>0</v>
      </c>
      <c r="AS206">
        <v>0</v>
      </c>
      <c r="AT206">
        <v>0</v>
      </c>
      <c r="AU206">
        <v>0</v>
      </c>
      <c r="AV206">
        <v>0</v>
      </c>
      <c r="AW206">
        <v>0</v>
      </c>
      <c r="AX206">
        <v>0</v>
      </c>
      <c r="AY206">
        <v>0</v>
      </c>
      <c r="AZ206">
        <v>0</v>
      </c>
      <c r="BA206">
        <f t="shared" si="105"/>
        <v>0</v>
      </c>
      <c r="BB206">
        <f t="shared" si="106"/>
        <v>0</v>
      </c>
      <c r="BC206">
        <f t="shared" si="107"/>
        <v>0</v>
      </c>
      <c r="BD206">
        <f t="shared" si="108"/>
        <v>0</v>
      </c>
      <c r="BE206">
        <f t="shared" si="109"/>
        <v>0</v>
      </c>
      <c r="BF206">
        <f t="shared" si="110"/>
        <v>0</v>
      </c>
      <c r="BG206">
        <f t="shared" si="111"/>
        <v>0</v>
      </c>
      <c r="BH206">
        <f t="shared" si="112"/>
        <v>0</v>
      </c>
      <c r="BI206">
        <f t="shared" si="113"/>
        <v>0</v>
      </c>
      <c r="BJ206">
        <f t="shared" si="114"/>
        <v>0</v>
      </c>
      <c r="BK206">
        <f t="shared" si="115"/>
        <v>0</v>
      </c>
      <c r="BL206">
        <f t="shared" si="116"/>
        <v>0</v>
      </c>
      <c r="BM206">
        <f t="shared" si="117"/>
        <v>0</v>
      </c>
      <c r="BN206">
        <f t="shared" si="118"/>
        <v>0</v>
      </c>
      <c r="BO206">
        <f t="shared" si="119"/>
        <v>0</v>
      </c>
      <c r="BP206">
        <f t="shared" si="120"/>
        <v>0</v>
      </c>
      <c r="BQ206">
        <f t="shared" si="121"/>
        <v>0</v>
      </c>
      <c r="BR206">
        <f t="shared" si="122"/>
        <v>0</v>
      </c>
      <c r="BS206">
        <f t="shared" si="123"/>
        <v>0</v>
      </c>
      <c r="BU206" s="27">
        <v>143</v>
      </c>
    </row>
    <row r="207" spans="2:73">
      <c r="B207" s="35" t="s">
        <v>131</v>
      </c>
      <c r="C207" s="25" t="s">
        <v>380</v>
      </c>
      <c r="D207" s="26">
        <v>5</v>
      </c>
      <c r="E207" s="130">
        <v>2.8148</v>
      </c>
      <c r="F207" s="217">
        <f t="shared" ref="F207:F270" si="135">BU207*$AA$5</f>
        <v>137.28</v>
      </c>
      <c r="G207" s="177"/>
      <c r="H207" s="28">
        <f t="shared" si="133"/>
        <v>0</v>
      </c>
      <c r="I207" s="253">
        <f t="shared" si="129"/>
        <v>0</v>
      </c>
      <c r="J207" s="11"/>
      <c r="K207" s="1">
        <v>0</v>
      </c>
      <c r="L207" s="2"/>
      <c r="M207" s="11"/>
      <c r="N207" s="1">
        <v>0</v>
      </c>
      <c r="O207" s="2"/>
      <c r="P207" s="11"/>
      <c r="Q207" s="1">
        <v>0</v>
      </c>
      <c r="R207" s="2"/>
      <c r="S207" s="11"/>
      <c r="T207" s="1">
        <v>0</v>
      </c>
      <c r="U207" s="2"/>
      <c r="V207" s="11"/>
      <c r="W207" s="1">
        <v>0</v>
      </c>
      <c r="X207" s="2"/>
      <c r="Z207" s="176">
        <f t="shared" si="130"/>
        <v>0</v>
      </c>
      <c r="AA207" s="59">
        <f t="shared" si="134"/>
        <v>0</v>
      </c>
      <c r="AB207" s="11">
        <f t="shared" si="131"/>
        <v>0</v>
      </c>
      <c r="AC207" s="58">
        <f t="shared" si="132"/>
        <v>0</v>
      </c>
      <c r="AH207" s="11">
        <v>0</v>
      </c>
      <c r="AI207">
        <v>1</v>
      </c>
      <c r="AJ207">
        <v>3</v>
      </c>
      <c r="AK207">
        <v>1</v>
      </c>
      <c r="AL207">
        <v>0</v>
      </c>
      <c r="AM207">
        <v>0</v>
      </c>
      <c r="AN207">
        <v>0</v>
      </c>
      <c r="AO207">
        <v>0</v>
      </c>
      <c r="AP207">
        <v>0</v>
      </c>
      <c r="AQ207">
        <v>0</v>
      </c>
      <c r="AR207">
        <v>0</v>
      </c>
      <c r="AS207">
        <v>0</v>
      </c>
      <c r="AT207">
        <v>0</v>
      </c>
      <c r="AU207">
        <v>0</v>
      </c>
      <c r="AV207">
        <v>0</v>
      </c>
      <c r="AW207">
        <v>0</v>
      </c>
      <c r="AX207">
        <v>0</v>
      </c>
      <c r="AY207">
        <v>0</v>
      </c>
      <c r="AZ207">
        <v>0</v>
      </c>
      <c r="BA207">
        <f t="shared" si="105"/>
        <v>0</v>
      </c>
      <c r="BB207">
        <f t="shared" si="106"/>
        <v>0</v>
      </c>
      <c r="BC207">
        <f t="shared" si="107"/>
        <v>0</v>
      </c>
      <c r="BD207">
        <f t="shared" si="108"/>
        <v>0</v>
      </c>
      <c r="BE207">
        <f t="shared" si="109"/>
        <v>0</v>
      </c>
      <c r="BF207">
        <f t="shared" si="110"/>
        <v>0</v>
      </c>
      <c r="BG207">
        <f t="shared" si="111"/>
        <v>0</v>
      </c>
      <c r="BH207">
        <f t="shared" si="112"/>
        <v>0</v>
      </c>
      <c r="BI207">
        <f t="shared" si="113"/>
        <v>0</v>
      </c>
      <c r="BJ207">
        <f t="shared" si="114"/>
        <v>0</v>
      </c>
      <c r="BK207">
        <f t="shared" si="115"/>
        <v>0</v>
      </c>
      <c r="BL207">
        <f t="shared" si="116"/>
        <v>0</v>
      </c>
      <c r="BM207">
        <f t="shared" si="117"/>
        <v>0</v>
      </c>
      <c r="BN207">
        <f t="shared" si="118"/>
        <v>0</v>
      </c>
      <c r="BO207">
        <f t="shared" si="119"/>
        <v>0</v>
      </c>
      <c r="BP207">
        <f t="shared" si="120"/>
        <v>0</v>
      </c>
      <c r="BQ207">
        <f t="shared" si="121"/>
        <v>0</v>
      </c>
      <c r="BR207">
        <f t="shared" si="122"/>
        <v>0</v>
      </c>
      <c r="BS207">
        <f t="shared" si="123"/>
        <v>0</v>
      </c>
      <c r="BU207" s="27">
        <v>143</v>
      </c>
    </row>
    <row r="208" spans="2:73">
      <c r="B208" s="35" t="s">
        <v>406</v>
      </c>
      <c r="C208" s="25" t="s">
        <v>381</v>
      </c>
      <c r="D208" s="26">
        <v>4</v>
      </c>
      <c r="E208" s="130">
        <v>2.3153999999999999</v>
      </c>
      <c r="F208" s="217">
        <f t="shared" si="135"/>
        <v>133.44</v>
      </c>
      <c r="G208" s="177"/>
      <c r="H208" s="28">
        <f t="shared" si="133"/>
        <v>0</v>
      </c>
      <c r="I208" s="253">
        <f t="shared" si="129"/>
        <v>0</v>
      </c>
      <c r="J208" s="11"/>
      <c r="K208" s="1">
        <v>0</v>
      </c>
      <c r="L208" s="2"/>
      <c r="M208" s="11"/>
      <c r="N208" s="1">
        <v>0</v>
      </c>
      <c r="O208" s="2"/>
      <c r="P208" s="11"/>
      <c r="Q208" s="1">
        <v>0</v>
      </c>
      <c r="R208" s="2"/>
      <c r="S208" s="11"/>
      <c r="T208" s="1">
        <v>0</v>
      </c>
      <c r="U208" s="2"/>
      <c r="W208" s="1">
        <v>0</v>
      </c>
      <c r="X208" s="2"/>
      <c r="Z208" s="176">
        <f t="shared" si="130"/>
        <v>0</v>
      </c>
      <c r="AA208" s="59">
        <f t="shared" si="134"/>
        <v>0</v>
      </c>
      <c r="AB208" s="11">
        <f t="shared" si="131"/>
        <v>0</v>
      </c>
      <c r="AC208" s="58">
        <f t="shared" si="132"/>
        <v>0</v>
      </c>
      <c r="AH208" s="11">
        <v>0</v>
      </c>
      <c r="AI208">
        <v>0</v>
      </c>
      <c r="AJ208">
        <v>0</v>
      </c>
      <c r="AK208">
        <v>3</v>
      </c>
      <c r="AL208">
        <v>1</v>
      </c>
      <c r="AM208">
        <v>0</v>
      </c>
      <c r="AN208">
        <v>0</v>
      </c>
      <c r="AO208">
        <v>0</v>
      </c>
      <c r="AP208">
        <v>0</v>
      </c>
      <c r="AQ208">
        <v>0</v>
      </c>
      <c r="AR208">
        <v>0</v>
      </c>
      <c r="AS208">
        <v>0</v>
      </c>
      <c r="AT208">
        <v>0</v>
      </c>
      <c r="AU208">
        <v>0</v>
      </c>
      <c r="AV208">
        <v>0</v>
      </c>
      <c r="AW208">
        <v>0</v>
      </c>
      <c r="AX208">
        <v>0</v>
      </c>
      <c r="AY208">
        <v>0</v>
      </c>
      <c r="AZ208">
        <v>0</v>
      </c>
      <c r="BA208">
        <f t="shared" ref="BA208:BA271" si="136">AH208*H208</f>
        <v>0</v>
      </c>
      <c r="BB208">
        <f t="shared" si="106"/>
        <v>0</v>
      </c>
      <c r="BC208">
        <f t="shared" si="107"/>
        <v>0</v>
      </c>
      <c r="BD208">
        <f t="shared" si="108"/>
        <v>0</v>
      </c>
      <c r="BE208">
        <f t="shared" si="109"/>
        <v>0</v>
      </c>
      <c r="BF208">
        <f t="shared" si="110"/>
        <v>0</v>
      </c>
      <c r="BG208">
        <f t="shared" si="111"/>
        <v>0</v>
      </c>
      <c r="BH208">
        <f t="shared" si="112"/>
        <v>0</v>
      </c>
      <c r="BI208">
        <f t="shared" si="113"/>
        <v>0</v>
      </c>
      <c r="BJ208">
        <f t="shared" si="114"/>
        <v>0</v>
      </c>
      <c r="BK208">
        <f t="shared" si="115"/>
        <v>0</v>
      </c>
      <c r="BL208">
        <f t="shared" si="116"/>
        <v>0</v>
      </c>
      <c r="BM208">
        <f t="shared" si="117"/>
        <v>0</v>
      </c>
      <c r="BN208">
        <f t="shared" si="118"/>
        <v>0</v>
      </c>
      <c r="BO208">
        <f t="shared" si="119"/>
        <v>0</v>
      </c>
      <c r="BP208">
        <f t="shared" si="120"/>
        <v>0</v>
      </c>
      <c r="BQ208">
        <f t="shared" si="121"/>
        <v>0</v>
      </c>
      <c r="BR208">
        <f t="shared" si="122"/>
        <v>0</v>
      </c>
      <c r="BS208">
        <f t="shared" si="123"/>
        <v>0</v>
      </c>
      <c r="BU208" s="27">
        <v>139</v>
      </c>
    </row>
    <row r="209" spans="2:73">
      <c r="B209" s="35" t="s">
        <v>132</v>
      </c>
      <c r="C209" s="25" t="s">
        <v>382</v>
      </c>
      <c r="D209" s="26">
        <v>1</v>
      </c>
      <c r="E209" s="130">
        <v>1.9976000000000003</v>
      </c>
      <c r="F209" s="217">
        <f t="shared" si="135"/>
        <v>117.11999999999999</v>
      </c>
      <c r="G209" s="177"/>
      <c r="H209" s="28">
        <f t="shared" si="133"/>
        <v>0</v>
      </c>
      <c r="I209" s="253">
        <f t="shared" si="129"/>
        <v>0</v>
      </c>
      <c r="J209" s="11"/>
      <c r="K209" s="1">
        <v>0</v>
      </c>
      <c r="L209" s="2"/>
      <c r="N209" s="1">
        <v>0</v>
      </c>
      <c r="O209" s="2"/>
      <c r="Q209" s="1">
        <v>0</v>
      </c>
      <c r="R209" s="2"/>
      <c r="T209" s="1">
        <v>0</v>
      </c>
      <c r="U209" s="2"/>
      <c r="V209" s="11"/>
      <c r="W209" s="1">
        <v>0</v>
      </c>
      <c r="X209" s="2"/>
      <c r="Z209" s="176">
        <f t="shared" si="130"/>
        <v>0</v>
      </c>
      <c r="AA209" s="59">
        <f t="shared" si="134"/>
        <v>0</v>
      </c>
      <c r="AB209" s="11">
        <f t="shared" si="131"/>
        <v>0</v>
      </c>
      <c r="AC209" s="58">
        <f t="shared" si="132"/>
        <v>0</v>
      </c>
      <c r="AH209" s="11">
        <v>0</v>
      </c>
      <c r="AI209">
        <v>0</v>
      </c>
      <c r="AJ209">
        <v>0</v>
      </c>
      <c r="AK209">
        <v>0</v>
      </c>
      <c r="AL209">
        <v>0</v>
      </c>
      <c r="AM209">
        <v>0</v>
      </c>
      <c r="AN209">
        <v>0</v>
      </c>
      <c r="AO209">
        <v>1</v>
      </c>
      <c r="AP209">
        <v>0</v>
      </c>
      <c r="AQ209">
        <v>0</v>
      </c>
      <c r="AR209">
        <v>0</v>
      </c>
      <c r="AS209">
        <v>0</v>
      </c>
      <c r="AT209">
        <v>0</v>
      </c>
      <c r="AU209">
        <v>0</v>
      </c>
      <c r="AV209">
        <v>0</v>
      </c>
      <c r="AW209">
        <v>0</v>
      </c>
      <c r="AX209">
        <v>0</v>
      </c>
      <c r="AY209">
        <v>0</v>
      </c>
      <c r="AZ209">
        <v>0</v>
      </c>
      <c r="BA209">
        <f t="shared" si="136"/>
        <v>0</v>
      </c>
      <c r="BB209">
        <f t="shared" si="106"/>
        <v>0</v>
      </c>
      <c r="BC209">
        <f t="shared" si="107"/>
        <v>0</v>
      </c>
      <c r="BD209">
        <f t="shared" si="108"/>
        <v>0</v>
      </c>
      <c r="BE209">
        <f t="shared" si="109"/>
        <v>0</v>
      </c>
      <c r="BF209">
        <f t="shared" si="110"/>
        <v>0</v>
      </c>
      <c r="BG209">
        <f t="shared" si="111"/>
        <v>0</v>
      </c>
      <c r="BH209">
        <f t="shared" si="112"/>
        <v>0</v>
      </c>
      <c r="BI209">
        <f t="shared" si="113"/>
        <v>0</v>
      </c>
      <c r="BJ209">
        <f t="shared" si="114"/>
        <v>0</v>
      </c>
      <c r="BK209">
        <f t="shared" si="115"/>
        <v>0</v>
      </c>
      <c r="BL209">
        <f t="shared" si="116"/>
        <v>0</v>
      </c>
      <c r="BM209">
        <f t="shared" si="117"/>
        <v>0</v>
      </c>
      <c r="BN209">
        <f t="shared" si="118"/>
        <v>0</v>
      </c>
      <c r="BO209">
        <f t="shared" si="119"/>
        <v>0</v>
      </c>
      <c r="BP209">
        <f t="shared" si="120"/>
        <v>0</v>
      </c>
      <c r="BQ209">
        <f t="shared" si="121"/>
        <v>0</v>
      </c>
      <c r="BR209">
        <f t="shared" si="122"/>
        <v>0</v>
      </c>
      <c r="BS209">
        <f t="shared" si="123"/>
        <v>0</v>
      </c>
      <c r="BU209" s="27">
        <v>122</v>
      </c>
    </row>
    <row r="210" spans="2:73">
      <c r="B210" s="35" t="s">
        <v>407</v>
      </c>
      <c r="C210" s="25" t="s">
        <v>383</v>
      </c>
      <c r="D210" s="26">
        <v>4</v>
      </c>
      <c r="E210" s="130">
        <v>3.8136000000000001</v>
      </c>
      <c r="F210" s="217">
        <f t="shared" si="135"/>
        <v>174.72</v>
      </c>
      <c r="G210" s="177"/>
      <c r="H210" s="28">
        <f t="shared" si="133"/>
        <v>0</v>
      </c>
      <c r="I210" s="253">
        <f t="shared" si="129"/>
        <v>0</v>
      </c>
      <c r="J210" s="11"/>
      <c r="K210" s="1">
        <v>0</v>
      </c>
      <c r="L210" s="2"/>
      <c r="M210" s="11"/>
      <c r="N210" s="1">
        <v>0</v>
      </c>
      <c r="O210" s="2"/>
      <c r="P210" s="11"/>
      <c r="Q210" s="1">
        <v>0</v>
      </c>
      <c r="R210" s="2"/>
      <c r="S210" s="11"/>
      <c r="T210" s="1">
        <v>0</v>
      </c>
      <c r="U210" s="2"/>
      <c r="V210" s="11"/>
      <c r="W210" s="1">
        <v>0</v>
      </c>
      <c r="X210" s="2"/>
      <c r="Z210" s="176">
        <f t="shared" si="130"/>
        <v>0</v>
      </c>
      <c r="AA210" s="59">
        <f t="shared" si="134"/>
        <v>0</v>
      </c>
      <c r="AB210" s="11">
        <f t="shared" si="131"/>
        <v>0</v>
      </c>
      <c r="AC210" s="58">
        <f t="shared" si="132"/>
        <v>0</v>
      </c>
      <c r="AH210" s="11">
        <v>0</v>
      </c>
      <c r="AI210">
        <v>0</v>
      </c>
      <c r="AJ210">
        <v>0</v>
      </c>
      <c r="AK210">
        <v>1</v>
      </c>
      <c r="AL210">
        <v>1</v>
      </c>
      <c r="AM210">
        <v>2</v>
      </c>
      <c r="AN210">
        <v>0</v>
      </c>
      <c r="AO210">
        <v>0</v>
      </c>
      <c r="AP210">
        <v>0</v>
      </c>
      <c r="AQ210">
        <v>0</v>
      </c>
      <c r="AR210">
        <v>0</v>
      </c>
      <c r="AS210">
        <v>0</v>
      </c>
      <c r="AT210">
        <v>0</v>
      </c>
      <c r="AU210">
        <v>0</v>
      </c>
      <c r="AV210">
        <v>0</v>
      </c>
      <c r="AW210">
        <v>0</v>
      </c>
      <c r="AX210">
        <v>0</v>
      </c>
      <c r="AY210">
        <v>0</v>
      </c>
      <c r="AZ210">
        <v>0</v>
      </c>
      <c r="BA210">
        <f t="shared" si="136"/>
        <v>0</v>
      </c>
      <c r="BB210">
        <f t="shared" si="106"/>
        <v>0</v>
      </c>
      <c r="BC210">
        <f t="shared" si="107"/>
        <v>0</v>
      </c>
      <c r="BD210">
        <f t="shared" si="108"/>
        <v>0</v>
      </c>
      <c r="BE210">
        <f t="shared" si="109"/>
        <v>0</v>
      </c>
      <c r="BF210">
        <f t="shared" si="110"/>
        <v>0</v>
      </c>
      <c r="BG210">
        <f t="shared" si="111"/>
        <v>0</v>
      </c>
      <c r="BH210">
        <f t="shared" si="112"/>
        <v>0</v>
      </c>
      <c r="BI210">
        <f t="shared" si="113"/>
        <v>0</v>
      </c>
      <c r="BJ210">
        <f t="shared" si="114"/>
        <v>0</v>
      </c>
      <c r="BK210">
        <f t="shared" si="115"/>
        <v>0</v>
      </c>
      <c r="BL210">
        <f t="shared" si="116"/>
        <v>0</v>
      </c>
      <c r="BM210">
        <f t="shared" si="117"/>
        <v>0</v>
      </c>
      <c r="BN210">
        <f t="shared" si="118"/>
        <v>0</v>
      </c>
      <c r="BO210">
        <f t="shared" si="119"/>
        <v>0</v>
      </c>
      <c r="BP210">
        <f t="shared" si="120"/>
        <v>0</v>
      </c>
      <c r="BQ210">
        <f t="shared" si="121"/>
        <v>0</v>
      </c>
      <c r="BR210">
        <f t="shared" si="122"/>
        <v>0</v>
      </c>
      <c r="BS210">
        <f t="shared" si="123"/>
        <v>0</v>
      </c>
      <c r="BU210" s="27">
        <v>182</v>
      </c>
    </row>
    <row r="211" spans="2:73">
      <c r="B211" s="35" t="s">
        <v>408</v>
      </c>
      <c r="C211" s="25" t="s">
        <v>384</v>
      </c>
      <c r="D211" s="26">
        <v>4</v>
      </c>
      <c r="E211" s="130">
        <v>4.1768000000000001</v>
      </c>
      <c r="F211" s="217">
        <f t="shared" si="135"/>
        <v>187.2</v>
      </c>
      <c r="G211" s="177"/>
      <c r="H211" s="28">
        <f t="shared" si="133"/>
        <v>0</v>
      </c>
      <c r="I211" s="253">
        <f t="shared" si="129"/>
        <v>0</v>
      </c>
      <c r="J211" s="11"/>
      <c r="K211" s="1">
        <v>0</v>
      </c>
      <c r="L211" s="2"/>
      <c r="M211" s="11"/>
      <c r="N211" s="1">
        <v>0</v>
      </c>
      <c r="O211" s="2"/>
      <c r="P211" s="11"/>
      <c r="Q211" s="1">
        <v>0</v>
      </c>
      <c r="R211" s="2"/>
      <c r="S211" s="11"/>
      <c r="T211" s="1">
        <v>0</v>
      </c>
      <c r="U211" s="2"/>
      <c r="V211" s="11"/>
      <c r="W211" s="1">
        <v>0</v>
      </c>
      <c r="X211" s="2"/>
      <c r="Z211" s="176">
        <f t="shared" si="130"/>
        <v>0</v>
      </c>
      <c r="AA211" s="59">
        <f t="shared" si="134"/>
        <v>0</v>
      </c>
      <c r="AB211" s="11">
        <f t="shared" si="131"/>
        <v>0</v>
      </c>
      <c r="AC211" s="58">
        <f t="shared" si="132"/>
        <v>0</v>
      </c>
      <c r="AH211" s="11">
        <v>0</v>
      </c>
      <c r="AI211">
        <v>0</v>
      </c>
      <c r="AJ211">
        <v>0</v>
      </c>
      <c r="AK211">
        <v>2</v>
      </c>
      <c r="AL211">
        <v>2</v>
      </c>
      <c r="AM211">
        <v>0</v>
      </c>
      <c r="AN211">
        <v>0</v>
      </c>
      <c r="AO211">
        <v>0</v>
      </c>
      <c r="AP211">
        <v>0</v>
      </c>
      <c r="AQ211">
        <v>0</v>
      </c>
      <c r="AR211">
        <v>0</v>
      </c>
      <c r="AS211">
        <v>0</v>
      </c>
      <c r="AT211">
        <v>0</v>
      </c>
      <c r="AU211">
        <v>0</v>
      </c>
      <c r="AV211">
        <v>0</v>
      </c>
      <c r="AW211">
        <v>0</v>
      </c>
      <c r="AX211">
        <v>0</v>
      </c>
      <c r="AY211">
        <v>0</v>
      </c>
      <c r="AZ211">
        <v>0</v>
      </c>
      <c r="BA211">
        <f t="shared" si="136"/>
        <v>0</v>
      </c>
      <c r="BB211">
        <f t="shared" si="106"/>
        <v>0</v>
      </c>
      <c r="BC211">
        <f t="shared" si="107"/>
        <v>0</v>
      </c>
      <c r="BD211">
        <f t="shared" si="108"/>
        <v>0</v>
      </c>
      <c r="BE211">
        <f t="shared" si="109"/>
        <v>0</v>
      </c>
      <c r="BF211">
        <f t="shared" si="110"/>
        <v>0</v>
      </c>
      <c r="BG211">
        <f t="shared" si="111"/>
        <v>0</v>
      </c>
      <c r="BH211">
        <f t="shared" si="112"/>
        <v>0</v>
      </c>
      <c r="BI211">
        <f t="shared" si="113"/>
        <v>0</v>
      </c>
      <c r="BJ211">
        <f t="shared" si="114"/>
        <v>0</v>
      </c>
      <c r="BK211">
        <f t="shared" si="115"/>
        <v>0</v>
      </c>
      <c r="BL211">
        <f t="shared" si="116"/>
        <v>0</v>
      </c>
      <c r="BM211">
        <f t="shared" si="117"/>
        <v>0</v>
      </c>
      <c r="BN211">
        <f t="shared" si="118"/>
        <v>0</v>
      </c>
      <c r="BO211">
        <f t="shared" si="119"/>
        <v>0</v>
      </c>
      <c r="BP211">
        <f t="shared" si="120"/>
        <v>0</v>
      </c>
      <c r="BQ211">
        <f t="shared" si="121"/>
        <v>0</v>
      </c>
      <c r="BR211">
        <f t="shared" si="122"/>
        <v>0</v>
      </c>
      <c r="BS211">
        <f t="shared" si="123"/>
        <v>0</v>
      </c>
      <c r="BU211" s="27">
        <v>195</v>
      </c>
    </row>
    <row r="212" spans="2:73">
      <c r="B212" s="35" t="s">
        <v>409</v>
      </c>
      <c r="C212" s="25" t="s">
        <v>385</v>
      </c>
      <c r="D212" s="26">
        <v>3</v>
      </c>
      <c r="E212" s="130">
        <v>5.2664</v>
      </c>
      <c r="F212" s="217">
        <f t="shared" si="135"/>
        <v>214.07999999999998</v>
      </c>
      <c r="G212" s="177"/>
      <c r="H212" s="28">
        <f t="shared" si="133"/>
        <v>0</v>
      </c>
      <c r="I212" s="253">
        <f t="shared" si="129"/>
        <v>0</v>
      </c>
      <c r="J212" s="11"/>
      <c r="K212" s="1">
        <v>0</v>
      </c>
      <c r="L212" s="2"/>
      <c r="M212" s="11"/>
      <c r="N212" s="1">
        <v>0</v>
      </c>
      <c r="O212" s="2"/>
      <c r="P212" s="11"/>
      <c r="Q212" s="1">
        <v>0</v>
      </c>
      <c r="R212" s="2"/>
      <c r="S212" s="11"/>
      <c r="T212" s="1">
        <v>0</v>
      </c>
      <c r="U212" s="2"/>
      <c r="V212" s="11"/>
      <c r="W212" s="1">
        <v>0</v>
      </c>
      <c r="X212" s="2"/>
      <c r="Z212" s="176">
        <f t="shared" si="130"/>
        <v>0</v>
      </c>
      <c r="AA212" s="59">
        <f t="shared" si="134"/>
        <v>0</v>
      </c>
      <c r="AB212" s="11">
        <f t="shared" si="131"/>
        <v>0</v>
      </c>
      <c r="AC212" s="58">
        <f t="shared" si="132"/>
        <v>0</v>
      </c>
      <c r="AH212" s="11">
        <v>0</v>
      </c>
      <c r="AI212">
        <v>0</v>
      </c>
      <c r="AJ212">
        <v>0</v>
      </c>
      <c r="AK212">
        <v>1</v>
      </c>
      <c r="AL212">
        <v>0</v>
      </c>
      <c r="AM212">
        <v>1</v>
      </c>
      <c r="AN212">
        <v>0</v>
      </c>
      <c r="AO212">
        <v>1</v>
      </c>
      <c r="AP212">
        <v>0</v>
      </c>
      <c r="AQ212">
        <v>0</v>
      </c>
      <c r="AR212">
        <v>0</v>
      </c>
      <c r="AS212">
        <v>0</v>
      </c>
      <c r="AT212">
        <v>0</v>
      </c>
      <c r="AU212">
        <v>0</v>
      </c>
      <c r="AV212">
        <v>0</v>
      </c>
      <c r="AW212">
        <v>0</v>
      </c>
      <c r="AX212">
        <v>0</v>
      </c>
      <c r="AY212">
        <v>0</v>
      </c>
      <c r="AZ212">
        <v>0</v>
      </c>
      <c r="BA212">
        <f t="shared" si="136"/>
        <v>0</v>
      </c>
      <c r="BB212">
        <f t="shared" si="106"/>
        <v>0</v>
      </c>
      <c r="BC212">
        <f t="shared" si="107"/>
        <v>0</v>
      </c>
      <c r="BD212">
        <f t="shared" si="108"/>
        <v>0</v>
      </c>
      <c r="BE212">
        <f t="shared" si="109"/>
        <v>0</v>
      </c>
      <c r="BF212">
        <f t="shared" si="110"/>
        <v>0</v>
      </c>
      <c r="BG212">
        <f t="shared" si="111"/>
        <v>0</v>
      </c>
      <c r="BH212">
        <f t="shared" si="112"/>
        <v>0</v>
      </c>
      <c r="BI212">
        <f t="shared" si="113"/>
        <v>0</v>
      </c>
      <c r="BJ212">
        <f t="shared" si="114"/>
        <v>0</v>
      </c>
      <c r="BK212">
        <f t="shared" si="115"/>
        <v>0</v>
      </c>
      <c r="BL212">
        <f t="shared" si="116"/>
        <v>0</v>
      </c>
      <c r="BM212">
        <f t="shared" si="117"/>
        <v>0</v>
      </c>
      <c r="BN212">
        <f t="shared" si="118"/>
        <v>0</v>
      </c>
      <c r="BO212">
        <f t="shared" si="119"/>
        <v>0</v>
      </c>
      <c r="BP212">
        <f t="shared" si="120"/>
        <v>0</v>
      </c>
      <c r="BQ212">
        <f t="shared" si="121"/>
        <v>0</v>
      </c>
      <c r="BR212">
        <f t="shared" si="122"/>
        <v>0</v>
      </c>
      <c r="BS212">
        <f t="shared" si="123"/>
        <v>0</v>
      </c>
      <c r="BU212" s="27">
        <v>223</v>
      </c>
    </row>
    <row r="213" spans="2:73">
      <c r="B213" s="35" t="s">
        <v>410</v>
      </c>
      <c r="C213" s="25" t="s">
        <v>386</v>
      </c>
      <c r="D213" s="26">
        <v>2</v>
      </c>
      <c r="E213" s="130">
        <v>3.9952000000000005</v>
      </c>
      <c r="F213" s="217">
        <f t="shared" si="135"/>
        <v>152.63999999999999</v>
      </c>
      <c r="G213" s="177"/>
      <c r="H213" s="28">
        <f t="shared" si="133"/>
        <v>0</v>
      </c>
      <c r="I213" s="253">
        <f t="shared" si="129"/>
        <v>0</v>
      </c>
      <c r="K213" s="1">
        <v>0</v>
      </c>
      <c r="L213" s="2"/>
      <c r="M213" s="11"/>
      <c r="N213" s="1">
        <v>0</v>
      </c>
      <c r="O213" s="2"/>
      <c r="P213" s="11"/>
      <c r="Q213" s="1">
        <v>0</v>
      </c>
      <c r="R213" s="2"/>
      <c r="S213" s="11"/>
      <c r="T213" s="1">
        <v>0</v>
      </c>
      <c r="U213" s="2"/>
      <c r="W213" s="1">
        <v>0</v>
      </c>
      <c r="X213" s="2"/>
      <c r="Z213" s="176">
        <f t="shared" si="130"/>
        <v>0</v>
      </c>
      <c r="AA213" s="59">
        <f t="shared" si="134"/>
        <v>0</v>
      </c>
      <c r="AB213" s="11">
        <f t="shared" si="131"/>
        <v>0</v>
      </c>
      <c r="AC213" s="58">
        <f t="shared" si="132"/>
        <v>0</v>
      </c>
      <c r="AH213" s="11">
        <v>0</v>
      </c>
      <c r="AI213">
        <v>0</v>
      </c>
      <c r="AJ213">
        <v>0</v>
      </c>
      <c r="AK213">
        <v>0</v>
      </c>
      <c r="AL213">
        <v>0</v>
      </c>
      <c r="AM213">
        <v>1</v>
      </c>
      <c r="AN213">
        <v>0</v>
      </c>
      <c r="AO213">
        <v>1</v>
      </c>
      <c r="AP213">
        <v>0</v>
      </c>
      <c r="AQ213">
        <v>0</v>
      </c>
      <c r="AR213">
        <v>0</v>
      </c>
      <c r="AS213">
        <v>0</v>
      </c>
      <c r="AT213">
        <v>0</v>
      </c>
      <c r="AU213">
        <v>0</v>
      </c>
      <c r="AV213">
        <v>0</v>
      </c>
      <c r="AW213">
        <v>0</v>
      </c>
      <c r="AX213">
        <v>0</v>
      </c>
      <c r="AY213">
        <v>0</v>
      </c>
      <c r="AZ213">
        <v>0</v>
      </c>
      <c r="BA213">
        <f t="shared" si="136"/>
        <v>0</v>
      </c>
      <c r="BB213">
        <f t="shared" si="106"/>
        <v>0</v>
      </c>
      <c r="BC213">
        <f t="shared" si="107"/>
        <v>0</v>
      </c>
      <c r="BD213">
        <f t="shared" si="108"/>
        <v>0</v>
      </c>
      <c r="BE213">
        <f t="shared" si="109"/>
        <v>0</v>
      </c>
      <c r="BF213">
        <f t="shared" si="110"/>
        <v>0</v>
      </c>
      <c r="BG213">
        <f t="shared" si="111"/>
        <v>0</v>
      </c>
      <c r="BH213">
        <f t="shared" si="112"/>
        <v>0</v>
      </c>
      <c r="BI213">
        <f t="shared" si="113"/>
        <v>0</v>
      </c>
      <c r="BJ213">
        <f t="shared" si="114"/>
        <v>0</v>
      </c>
      <c r="BK213">
        <f t="shared" si="115"/>
        <v>0</v>
      </c>
      <c r="BL213">
        <f t="shared" si="116"/>
        <v>0</v>
      </c>
      <c r="BM213">
        <f t="shared" si="117"/>
        <v>0</v>
      </c>
      <c r="BN213">
        <f t="shared" si="118"/>
        <v>0</v>
      </c>
      <c r="BO213">
        <f t="shared" si="119"/>
        <v>0</v>
      </c>
      <c r="BP213">
        <f t="shared" si="120"/>
        <v>0</v>
      </c>
      <c r="BQ213">
        <f t="shared" si="121"/>
        <v>0</v>
      </c>
      <c r="BR213">
        <f t="shared" si="122"/>
        <v>0</v>
      </c>
      <c r="BS213">
        <f t="shared" si="123"/>
        <v>0</v>
      </c>
      <c r="BU213" s="27">
        <v>159</v>
      </c>
    </row>
    <row r="214" spans="2:73">
      <c r="B214" s="35" t="s">
        <v>411</v>
      </c>
      <c r="C214" s="25" t="s">
        <v>387</v>
      </c>
      <c r="D214" s="26">
        <v>3</v>
      </c>
      <c r="E214" s="130">
        <v>5.1302000000000003</v>
      </c>
      <c r="F214" s="217">
        <f t="shared" si="135"/>
        <v>214.07999999999998</v>
      </c>
      <c r="G214" s="177"/>
      <c r="H214" s="28">
        <f t="shared" si="133"/>
        <v>0</v>
      </c>
      <c r="I214" s="253">
        <f t="shared" si="129"/>
        <v>0</v>
      </c>
      <c r="J214" s="11"/>
      <c r="K214" s="1">
        <v>0</v>
      </c>
      <c r="L214" s="2"/>
      <c r="N214" s="1">
        <v>0</v>
      </c>
      <c r="O214" s="2"/>
      <c r="P214" s="11"/>
      <c r="Q214" s="1">
        <v>0</v>
      </c>
      <c r="R214" s="2"/>
      <c r="T214" s="1">
        <v>0</v>
      </c>
      <c r="U214" s="2"/>
      <c r="V214" s="11"/>
      <c r="W214" s="1">
        <v>0</v>
      </c>
      <c r="X214" s="2"/>
      <c r="Z214" s="176">
        <f t="shared" si="130"/>
        <v>0</v>
      </c>
      <c r="AA214" s="59">
        <f t="shared" si="134"/>
        <v>0</v>
      </c>
      <c r="AB214" s="11">
        <f t="shared" si="131"/>
        <v>0</v>
      </c>
      <c r="AC214" s="58">
        <f t="shared" si="132"/>
        <v>0</v>
      </c>
      <c r="AH214" s="11">
        <v>0</v>
      </c>
      <c r="AI214">
        <v>0</v>
      </c>
      <c r="AJ214">
        <v>0</v>
      </c>
      <c r="AK214">
        <v>0</v>
      </c>
      <c r="AL214">
        <v>1</v>
      </c>
      <c r="AM214">
        <v>1</v>
      </c>
      <c r="AN214">
        <v>1</v>
      </c>
      <c r="AO214">
        <v>0</v>
      </c>
      <c r="AP214">
        <v>0</v>
      </c>
      <c r="AQ214">
        <v>0</v>
      </c>
      <c r="AR214">
        <v>0</v>
      </c>
      <c r="AS214">
        <v>0</v>
      </c>
      <c r="AT214">
        <v>0</v>
      </c>
      <c r="AU214">
        <v>0</v>
      </c>
      <c r="AV214">
        <v>0</v>
      </c>
      <c r="AW214">
        <v>0</v>
      </c>
      <c r="AX214">
        <v>0</v>
      </c>
      <c r="AY214">
        <v>0</v>
      </c>
      <c r="AZ214">
        <v>0</v>
      </c>
      <c r="BA214">
        <f t="shared" si="136"/>
        <v>0</v>
      </c>
      <c r="BB214">
        <f t="shared" si="106"/>
        <v>0</v>
      </c>
      <c r="BC214">
        <f t="shared" si="107"/>
        <v>0</v>
      </c>
      <c r="BD214">
        <f t="shared" si="108"/>
        <v>0</v>
      </c>
      <c r="BE214">
        <f t="shared" si="109"/>
        <v>0</v>
      </c>
      <c r="BF214">
        <f t="shared" si="110"/>
        <v>0</v>
      </c>
      <c r="BG214">
        <f t="shared" si="111"/>
        <v>0</v>
      </c>
      <c r="BH214">
        <f t="shared" si="112"/>
        <v>0</v>
      </c>
      <c r="BI214">
        <f t="shared" si="113"/>
        <v>0</v>
      </c>
      <c r="BJ214">
        <f t="shared" si="114"/>
        <v>0</v>
      </c>
      <c r="BK214">
        <f t="shared" si="115"/>
        <v>0</v>
      </c>
      <c r="BL214">
        <f t="shared" si="116"/>
        <v>0</v>
      </c>
      <c r="BM214">
        <f t="shared" si="117"/>
        <v>0</v>
      </c>
      <c r="BN214">
        <f t="shared" si="118"/>
        <v>0</v>
      </c>
      <c r="BO214">
        <f t="shared" si="119"/>
        <v>0</v>
      </c>
      <c r="BP214">
        <f t="shared" si="120"/>
        <v>0</v>
      </c>
      <c r="BQ214">
        <f t="shared" si="121"/>
        <v>0</v>
      </c>
      <c r="BR214">
        <f t="shared" si="122"/>
        <v>0</v>
      </c>
      <c r="BS214">
        <f t="shared" si="123"/>
        <v>0</v>
      </c>
      <c r="BU214" s="27">
        <v>223</v>
      </c>
    </row>
    <row r="215" spans="2:73">
      <c r="B215" s="35" t="s">
        <v>134</v>
      </c>
      <c r="C215" s="25" t="s">
        <v>388</v>
      </c>
      <c r="D215" s="26">
        <v>1</v>
      </c>
      <c r="E215" s="130">
        <v>3.4958</v>
      </c>
      <c r="F215" s="217">
        <f t="shared" si="135"/>
        <v>170.88</v>
      </c>
      <c r="G215" s="177"/>
      <c r="H215" s="28">
        <f t="shared" si="133"/>
        <v>0</v>
      </c>
      <c r="I215" s="253">
        <f t="shared" si="129"/>
        <v>0</v>
      </c>
      <c r="J215" s="11"/>
      <c r="K215" s="1">
        <v>0</v>
      </c>
      <c r="L215" s="2"/>
      <c r="M215" s="11"/>
      <c r="N215" s="1">
        <v>0</v>
      </c>
      <c r="O215" s="2"/>
      <c r="P215" s="11"/>
      <c r="Q215" s="1">
        <v>0</v>
      </c>
      <c r="R215" s="2"/>
      <c r="S215" s="11"/>
      <c r="T215" s="1">
        <v>0</v>
      </c>
      <c r="U215" s="2"/>
      <c r="V215" s="11"/>
      <c r="W215" s="1">
        <v>0</v>
      </c>
      <c r="X215" s="2"/>
      <c r="Z215" s="176">
        <f t="shared" si="130"/>
        <v>0</v>
      </c>
      <c r="AA215" s="59">
        <f t="shared" si="134"/>
        <v>0</v>
      </c>
      <c r="AB215" s="11">
        <f t="shared" si="131"/>
        <v>0</v>
      </c>
      <c r="AC215" s="58">
        <f t="shared" si="132"/>
        <v>0</v>
      </c>
      <c r="AH215" s="11">
        <v>0</v>
      </c>
      <c r="AI215">
        <v>0</v>
      </c>
      <c r="AJ215">
        <v>0</v>
      </c>
      <c r="AK215">
        <v>1</v>
      </c>
      <c r="AL215">
        <v>0</v>
      </c>
      <c r="AM215">
        <v>0</v>
      </c>
      <c r="AN215">
        <v>0</v>
      </c>
      <c r="AO215">
        <v>0</v>
      </c>
      <c r="AP215">
        <v>0</v>
      </c>
      <c r="AQ215">
        <v>0</v>
      </c>
      <c r="AR215">
        <v>0</v>
      </c>
      <c r="AS215">
        <v>0</v>
      </c>
      <c r="AT215">
        <v>0</v>
      </c>
      <c r="AU215">
        <v>0</v>
      </c>
      <c r="AV215">
        <v>0</v>
      </c>
      <c r="AW215">
        <v>0</v>
      </c>
      <c r="AX215">
        <v>0</v>
      </c>
      <c r="AY215">
        <v>0</v>
      </c>
      <c r="AZ215">
        <v>0</v>
      </c>
      <c r="BA215">
        <f t="shared" si="136"/>
        <v>0</v>
      </c>
      <c r="BB215">
        <f t="shared" si="106"/>
        <v>0</v>
      </c>
      <c r="BC215">
        <f t="shared" si="107"/>
        <v>0</v>
      </c>
      <c r="BD215">
        <f t="shared" si="108"/>
        <v>0</v>
      </c>
      <c r="BE215">
        <f t="shared" si="109"/>
        <v>0</v>
      </c>
      <c r="BF215">
        <f t="shared" si="110"/>
        <v>0</v>
      </c>
      <c r="BG215">
        <f t="shared" si="111"/>
        <v>0</v>
      </c>
      <c r="BH215">
        <f t="shared" si="112"/>
        <v>0</v>
      </c>
      <c r="BI215">
        <f t="shared" si="113"/>
        <v>0</v>
      </c>
      <c r="BJ215">
        <f t="shared" si="114"/>
        <v>0</v>
      </c>
      <c r="BK215">
        <f t="shared" si="115"/>
        <v>0</v>
      </c>
      <c r="BL215">
        <f t="shared" si="116"/>
        <v>0</v>
      </c>
      <c r="BM215">
        <f t="shared" si="117"/>
        <v>0</v>
      </c>
      <c r="BN215">
        <f t="shared" si="118"/>
        <v>0</v>
      </c>
      <c r="BO215">
        <f t="shared" si="119"/>
        <v>0</v>
      </c>
      <c r="BP215">
        <f t="shared" si="120"/>
        <v>0</v>
      </c>
      <c r="BQ215">
        <f t="shared" si="121"/>
        <v>0</v>
      </c>
      <c r="BR215">
        <f t="shared" si="122"/>
        <v>0</v>
      </c>
      <c r="BS215">
        <f t="shared" si="123"/>
        <v>0</v>
      </c>
      <c r="BU215" s="27">
        <v>178</v>
      </c>
    </row>
    <row r="216" spans="2:73">
      <c r="B216" s="35" t="s">
        <v>412</v>
      </c>
      <c r="C216" s="25" t="s">
        <v>389</v>
      </c>
      <c r="D216" s="26">
        <v>1</v>
      </c>
      <c r="E216" s="130">
        <v>4.0860000000000003</v>
      </c>
      <c r="F216" s="217">
        <f t="shared" si="135"/>
        <v>152.63999999999999</v>
      </c>
      <c r="G216" s="177"/>
      <c r="H216" s="28">
        <f t="shared" si="133"/>
        <v>0</v>
      </c>
      <c r="I216" s="253">
        <f t="shared" si="129"/>
        <v>0</v>
      </c>
      <c r="J216" s="11"/>
      <c r="K216" s="1">
        <v>0</v>
      </c>
      <c r="L216" s="2"/>
      <c r="M216" s="11"/>
      <c r="N216" s="1">
        <v>0</v>
      </c>
      <c r="O216" s="2"/>
      <c r="P216" s="11"/>
      <c r="Q216" s="1">
        <v>0</v>
      </c>
      <c r="R216" s="2"/>
      <c r="S216" s="11"/>
      <c r="T216" s="1">
        <v>0</v>
      </c>
      <c r="U216" s="2"/>
      <c r="V216" s="11"/>
      <c r="W216" s="1">
        <v>0</v>
      </c>
      <c r="X216" s="2"/>
      <c r="Z216" s="176">
        <f t="shared" si="130"/>
        <v>0</v>
      </c>
      <c r="AA216" s="59">
        <f t="shared" si="134"/>
        <v>0</v>
      </c>
      <c r="AB216" s="11">
        <f t="shared" si="131"/>
        <v>0</v>
      </c>
      <c r="AC216" s="58">
        <f t="shared" si="132"/>
        <v>0</v>
      </c>
      <c r="AH216" s="11">
        <v>0</v>
      </c>
      <c r="AI216">
        <v>0</v>
      </c>
      <c r="AJ216">
        <v>0</v>
      </c>
      <c r="AK216">
        <v>0</v>
      </c>
      <c r="AL216">
        <v>0</v>
      </c>
      <c r="AM216">
        <v>1</v>
      </c>
      <c r="AN216">
        <v>0</v>
      </c>
      <c r="AO216">
        <v>0</v>
      </c>
      <c r="AP216">
        <v>0</v>
      </c>
      <c r="AQ216">
        <v>0</v>
      </c>
      <c r="AR216">
        <v>0</v>
      </c>
      <c r="AS216">
        <v>0</v>
      </c>
      <c r="AT216">
        <v>0</v>
      </c>
      <c r="AU216">
        <v>0</v>
      </c>
      <c r="AV216">
        <v>0</v>
      </c>
      <c r="AW216">
        <v>0</v>
      </c>
      <c r="AX216">
        <v>0</v>
      </c>
      <c r="AY216">
        <v>0</v>
      </c>
      <c r="AZ216">
        <v>0</v>
      </c>
      <c r="BA216">
        <f t="shared" si="136"/>
        <v>0</v>
      </c>
      <c r="BB216">
        <f t="shared" si="106"/>
        <v>0</v>
      </c>
      <c r="BC216">
        <f t="shared" si="107"/>
        <v>0</v>
      </c>
      <c r="BD216">
        <f t="shared" si="108"/>
        <v>0</v>
      </c>
      <c r="BE216">
        <f t="shared" si="109"/>
        <v>0</v>
      </c>
      <c r="BF216">
        <f t="shared" si="110"/>
        <v>0</v>
      </c>
      <c r="BG216">
        <f t="shared" si="111"/>
        <v>0</v>
      </c>
      <c r="BH216">
        <f t="shared" si="112"/>
        <v>0</v>
      </c>
      <c r="BI216">
        <f t="shared" si="113"/>
        <v>0</v>
      </c>
      <c r="BJ216">
        <f t="shared" si="114"/>
        <v>0</v>
      </c>
      <c r="BK216">
        <f t="shared" si="115"/>
        <v>0</v>
      </c>
      <c r="BL216">
        <f t="shared" si="116"/>
        <v>0</v>
      </c>
      <c r="BM216">
        <f t="shared" si="117"/>
        <v>0</v>
      </c>
      <c r="BN216">
        <f t="shared" si="118"/>
        <v>0</v>
      </c>
      <c r="BO216">
        <f t="shared" si="119"/>
        <v>0</v>
      </c>
      <c r="BP216">
        <f t="shared" si="120"/>
        <v>0</v>
      </c>
      <c r="BQ216">
        <f t="shared" si="121"/>
        <v>0</v>
      </c>
      <c r="BR216">
        <f t="shared" si="122"/>
        <v>0</v>
      </c>
      <c r="BS216">
        <f t="shared" si="123"/>
        <v>0</v>
      </c>
      <c r="BU216" s="27">
        <v>159</v>
      </c>
    </row>
    <row r="217" spans="2:73">
      <c r="B217" s="35" t="s">
        <v>413</v>
      </c>
      <c r="C217" s="25" t="s">
        <v>390</v>
      </c>
      <c r="D217" s="26">
        <v>1</v>
      </c>
      <c r="E217" s="130">
        <v>5.0847999999999995</v>
      </c>
      <c r="F217" s="217">
        <f t="shared" si="135"/>
        <v>209.28</v>
      </c>
      <c r="G217" s="177"/>
      <c r="H217" s="28">
        <f t="shared" si="133"/>
        <v>0</v>
      </c>
      <c r="I217" s="253">
        <f t="shared" si="129"/>
        <v>0</v>
      </c>
      <c r="J217" s="11"/>
      <c r="K217" s="1">
        <v>0</v>
      </c>
      <c r="L217" s="2"/>
      <c r="M217" s="11"/>
      <c r="N217" s="1">
        <v>0</v>
      </c>
      <c r="O217" s="2"/>
      <c r="P217" s="11"/>
      <c r="Q217" s="1">
        <v>0</v>
      </c>
      <c r="R217" s="2"/>
      <c r="S217" s="11"/>
      <c r="T217" s="1">
        <v>0</v>
      </c>
      <c r="U217" s="2"/>
      <c r="V217" s="11"/>
      <c r="W217" s="1">
        <v>0</v>
      </c>
      <c r="X217" s="2"/>
      <c r="Z217" s="176">
        <f t="shared" si="130"/>
        <v>0</v>
      </c>
      <c r="AA217" s="59">
        <f t="shared" si="134"/>
        <v>0</v>
      </c>
      <c r="AB217" s="11">
        <f t="shared" si="131"/>
        <v>0</v>
      </c>
      <c r="AC217" s="58">
        <f t="shared" si="132"/>
        <v>0</v>
      </c>
      <c r="AH217" s="11">
        <v>0</v>
      </c>
      <c r="AI217">
        <v>0</v>
      </c>
      <c r="AJ217">
        <v>0</v>
      </c>
      <c r="AK217">
        <v>0</v>
      </c>
      <c r="AL217">
        <v>0</v>
      </c>
      <c r="AM217">
        <v>0</v>
      </c>
      <c r="AN217">
        <v>0</v>
      </c>
      <c r="AO217">
        <v>1</v>
      </c>
      <c r="AP217">
        <v>0</v>
      </c>
      <c r="AQ217">
        <v>0</v>
      </c>
      <c r="AR217">
        <v>0</v>
      </c>
      <c r="AS217">
        <v>0</v>
      </c>
      <c r="AT217">
        <v>0</v>
      </c>
      <c r="AU217">
        <v>0</v>
      </c>
      <c r="AV217">
        <v>0</v>
      </c>
      <c r="AW217">
        <v>0</v>
      </c>
      <c r="AX217">
        <v>0</v>
      </c>
      <c r="AY217">
        <v>0</v>
      </c>
      <c r="AZ217">
        <v>0</v>
      </c>
      <c r="BA217">
        <f t="shared" si="136"/>
        <v>0</v>
      </c>
      <c r="BB217">
        <f t="shared" si="106"/>
        <v>0</v>
      </c>
      <c r="BC217">
        <f t="shared" si="107"/>
        <v>0</v>
      </c>
      <c r="BD217">
        <f t="shared" si="108"/>
        <v>0</v>
      </c>
      <c r="BE217">
        <f t="shared" si="109"/>
        <v>0</v>
      </c>
      <c r="BF217">
        <f t="shared" si="110"/>
        <v>0</v>
      </c>
      <c r="BG217">
        <f t="shared" si="111"/>
        <v>0</v>
      </c>
      <c r="BH217">
        <f t="shared" si="112"/>
        <v>0</v>
      </c>
      <c r="BI217">
        <f t="shared" si="113"/>
        <v>0</v>
      </c>
      <c r="BJ217">
        <f t="shared" si="114"/>
        <v>0</v>
      </c>
      <c r="BK217">
        <f t="shared" si="115"/>
        <v>0</v>
      </c>
      <c r="BL217">
        <f t="shared" si="116"/>
        <v>0</v>
      </c>
      <c r="BM217">
        <f t="shared" si="117"/>
        <v>0</v>
      </c>
      <c r="BN217">
        <f t="shared" si="118"/>
        <v>0</v>
      </c>
      <c r="BO217">
        <f t="shared" si="119"/>
        <v>0</v>
      </c>
      <c r="BP217">
        <f t="shared" si="120"/>
        <v>0</v>
      </c>
      <c r="BQ217">
        <f t="shared" si="121"/>
        <v>0</v>
      </c>
      <c r="BR217">
        <f t="shared" si="122"/>
        <v>0</v>
      </c>
      <c r="BS217">
        <f t="shared" si="123"/>
        <v>0</v>
      </c>
      <c r="BU217" s="27">
        <v>218</v>
      </c>
    </row>
    <row r="218" spans="2:73">
      <c r="B218" s="35" t="s">
        <v>414</v>
      </c>
      <c r="C218" s="25" t="s">
        <v>391</v>
      </c>
      <c r="D218" s="26">
        <v>1</v>
      </c>
      <c r="E218" s="130">
        <v>4.8124000000000002</v>
      </c>
      <c r="F218" s="217">
        <f t="shared" si="135"/>
        <v>203.51999999999998</v>
      </c>
      <c r="G218" s="177"/>
      <c r="H218" s="28">
        <f t="shared" si="133"/>
        <v>0</v>
      </c>
      <c r="I218" s="253">
        <f t="shared" si="129"/>
        <v>0</v>
      </c>
      <c r="J218" s="11"/>
      <c r="K218" s="1">
        <v>0</v>
      </c>
      <c r="L218" s="2"/>
      <c r="M218" s="11"/>
      <c r="N218" s="1">
        <v>0</v>
      </c>
      <c r="O218" s="2"/>
      <c r="Q218" s="1">
        <v>0</v>
      </c>
      <c r="R218" s="2"/>
      <c r="T218" s="1">
        <v>0</v>
      </c>
      <c r="U218" s="2"/>
      <c r="W218" s="1">
        <v>0</v>
      </c>
      <c r="X218" s="2"/>
      <c r="Z218" s="176">
        <f t="shared" si="130"/>
        <v>0</v>
      </c>
      <c r="AA218" s="59">
        <f t="shared" si="134"/>
        <v>0</v>
      </c>
      <c r="AB218" s="11">
        <f t="shared" si="131"/>
        <v>0</v>
      </c>
      <c r="AC218" s="58">
        <f t="shared" si="132"/>
        <v>0</v>
      </c>
      <c r="AH218" s="11">
        <v>0</v>
      </c>
      <c r="AI218">
        <v>0</v>
      </c>
      <c r="AJ218">
        <v>0</v>
      </c>
      <c r="AK218">
        <v>0</v>
      </c>
      <c r="AL218">
        <v>0</v>
      </c>
      <c r="AM218">
        <v>0</v>
      </c>
      <c r="AN218">
        <v>0</v>
      </c>
      <c r="AO218">
        <v>0</v>
      </c>
      <c r="AP218">
        <v>0</v>
      </c>
      <c r="AQ218">
        <v>0</v>
      </c>
      <c r="AR218">
        <v>0</v>
      </c>
      <c r="AS218">
        <v>1</v>
      </c>
      <c r="AT218">
        <v>0</v>
      </c>
      <c r="AU218">
        <v>0</v>
      </c>
      <c r="AV218">
        <v>0</v>
      </c>
      <c r="AW218">
        <v>0</v>
      </c>
      <c r="AX218">
        <v>0</v>
      </c>
      <c r="AY218">
        <v>0</v>
      </c>
      <c r="AZ218">
        <v>0</v>
      </c>
      <c r="BA218">
        <f t="shared" si="136"/>
        <v>0</v>
      </c>
      <c r="BB218">
        <f t="shared" si="106"/>
        <v>0</v>
      </c>
      <c r="BC218">
        <f t="shared" si="107"/>
        <v>0</v>
      </c>
      <c r="BD218">
        <f t="shared" si="108"/>
        <v>0</v>
      </c>
      <c r="BE218">
        <f t="shared" si="109"/>
        <v>0</v>
      </c>
      <c r="BF218">
        <f t="shared" si="110"/>
        <v>0</v>
      </c>
      <c r="BG218">
        <f t="shared" si="111"/>
        <v>0</v>
      </c>
      <c r="BH218">
        <f t="shared" si="112"/>
        <v>0</v>
      </c>
      <c r="BI218">
        <f t="shared" si="113"/>
        <v>0</v>
      </c>
      <c r="BJ218">
        <f t="shared" si="114"/>
        <v>0</v>
      </c>
      <c r="BK218">
        <f t="shared" si="115"/>
        <v>0</v>
      </c>
      <c r="BL218">
        <f t="shared" si="116"/>
        <v>0</v>
      </c>
      <c r="BM218">
        <f t="shared" si="117"/>
        <v>0</v>
      </c>
      <c r="BN218">
        <f t="shared" si="118"/>
        <v>0</v>
      </c>
      <c r="BO218">
        <f t="shared" si="119"/>
        <v>0</v>
      </c>
      <c r="BP218">
        <f t="shared" si="120"/>
        <v>0</v>
      </c>
      <c r="BQ218">
        <f t="shared" si="121"/>
        <v>0</v>
      </c>
      <c r="BR218">
        <f t="shared" si="122"/>
        <v>0</v>
      </c>
      <c r="BS218">
        <f t="shared" si="123"/>
        <v>0</v>
      </c>
      <c r="BU218" s="27">
        <v>212</v>
      </c>
    </row>
    <row r="219" spans="2:73">
      <c r="B219" s="35" t="s">
        <v>415</v>
      </c>
      <c r="C219" s="25" t="s">
        <v>392</v>
      </c>
      <c r="D219" s="26">
        <v>1</v>
      </c>
      <c r="E219" s="130">
        <v>5.6749999999999998</v>
      </c>
      <c r="F219" s="217">
        <f t="shared" si="135"/>
        <v>225.6</v>
      </c>
      <c r="G219" s="177"/>
      <c r="H219" s="28">
        <f t="shared" si="133"/>
        <v>0</v>
      </c>
      <c r="I219" s="253">
        <f t="shared" si="129"/>
        <v>0</v>
      </c>
      <c r="J219" s="11"/>
      <c r="K219" s="1">
        <v>0</v>
      </c>
      <c r="L219" s="2"/>
      <c r="N219" s="1">
        <v>0</v>
      </c>
      <c r="O219" s="2"/>
      <c r="P219" s="11"/>
      <c r="Q219" s="1">
        <v>0</v>
      </c>
      <c r="R219" s="2"/>
      <c r="S219" s="11"/>
      <c r="T219" s="1">
        <v>0</v>
      </c>
      <c r="U219" s="2"/>
      <c r="V219" s="11"/>
      <c r="W219" s="1">
        <v>0</v>
      </c>
      <c r="X219" s="2"/>
      <c r="Z219" s="176">
        <f t="shared" si="130"/>
        <v>0</v>
      </c>
      <c r="AA219" s="59">
        <f t="shared" si="134"/>
        <v>0</v>
      </c>
      <c r="AB219" s="11">
        <f t="shared" si="131"/>
        <v>0</v>
      </c>
      <c r="AC219" s="58">
        <f t="shared" si="132"/>
        <v>0</v>
      </c>
      <c r="AH219" s="11">
        <v>0</v>
      </c>
      <c r="AI219">
        <v>0</v>
      </c>
      <c r="AJ219">
        <v>0</v>
      </c>
      <c r="AK219">
        <v>0</v>
      </c>
      <c r="AL219">
        <v>0</v>
      </c>
      <c r="AM219">
        <v>0</v>
      </c>
      <c r="AN219">
        <v>0</v>
      </c>
      <c r="AO219">
        <v>0</v>
      </c>
      <c r="AP219">
        <v>0</v>
      </c>
      <c r="AQ219">
        <v>2</v>
      </c>
      <c r="AR219">
        <v>0</v>
      </c>
      <c r="AS219">
        <v>0</v>
      </c>
      <c r="AT219">
        <v>0</v>
      </c>
      <c r="AU219">
        <v>0</v>
      </c>
      <c r="AV219">
        <v>0</v>
      </c>
      <c r="AW219">
        <v>0</v>
      </c>
      <c r="AX219">
        <v>0</v>
      </c>
      <c r="AY219">
        <v>0</v>
      </c>
      <c r="AZ219">
        <v>0</v>
      </c>
      <c r="BA219">
        <f t="shared" si="136"/>
        <v>0</v>
      </c>
      <c r="BB219">
        <f t="shared" si="106"/>
        <v>0</v>
      </c>
      <c r="BC219">
        <f t="shared" si="107"/>
        <v>0</v>
      </c>
      <c r="BD219">
        <f t="shared" si="108"/>
        <v>0</v>
      </c>
      <c r="BE219">
        <f t="shared" si="109"/>
        <v>0</v>
      </c>
      <c r="BF219">
        <f t="shared" si="110"/>
        <v>0</v>
      </c>
      <c r="BG219">
        <f t="shared" si="111"/>
        <v>0</v>
      </c>
      <c r="BH219">
        <f t="shared" si="112"/>
        <v>0</v>
      </c>
      <c r="BI219">
        <f t="shared" si="113"/>
        <v>0</v>
      </c>
      <c r="BJ219">
        <f t="shared" si="114"/>
        <v>0</v>
      </c>
      <c r="BK219">
        <f t="shared" si="115"/>
        <v>0</v>
      </c>
      <c r="BL219">
        <f t="shared" si="116"/>
        <v>0</v>
      </c>
      <c r="BM219">
        <f t="shared" si="117"/>
        <v>0</v>
      </c>
      <c r="BN219">
        <f t="shared" si="118"/>
        <v>0</v>
      </c>
      <c r="BO219">
        <f t="shared" si="119"/>
        <v>0</v>
      </c>
      <c r="BP219">
        <f t="shared" si="120"/>
        <v>0</v>
      </c>
      <c r="BQ219">
        <f t="shared" si="121"/>
        <v>0</v>
      </c>
      <c r="BR219">
        <f t="shared" si="122"/>
        <v>0</v>
      </c>
      <c r="BS219">
        <f t="shared" si="123"/>
        <v>0</v>
      </c>
      <c r="BU219" s="27">
        <v>235</v>
      </c>
    </row>
    <row r="220" spans="2:73">
      <c r="B220" s="35" t="s">
        <v>416</v>
      </c>
      <c r="C220" s="25" t="s">
        <v>393</v>
      </c>
      <c r="D220" s="26">
        <v>3</v>
      </c>
      <c r="E220" s="130">
        <v>6.0382000000000007</v>
      </c>
      <c r="F220" s="217">
        <f t="shared" si="135"/>
        <v>236.16</v>
      </c>
      <c r="G220" s="177"/>
      <c r="H220" s="28">
        <f t="shared" si="133"/>
        <v>0</v>
      </c>
      <c r="I220" s="253">
        <f t="shared" si="129"/>
        <v>0</v>
      </c>
      <c r="K220" s="1">
        <v>0</v>
      </c>
      <c r="L220" s="2"/>
      <c r="M220" s="11"/>
      <c r="N220" s="1">
        <v>0</v>
      </c>
      <c r="O220" s="2"/>
      <c r="P220" s="11"/>
      <c r="Q220" s="1">
        <v>0</v>
      </c>
      <c r="R220" s="2"/>
      <c r="S220" s="11"/>
      <c r="T220" s="1">
        <v>0</v>
      </c>
      <c r="U220" s="2"/>
      <c r="V220" s="11"/>
      <c r="W220" s="1">
        <v>0</v>
      </c>
      <c r="X220" s="2"/>
      <c r="Z220" s="176">
        <f t="shared" si="130"/>
        <v>0</v>
      </c>
      <c r="AA220" s="59">
        <f t="shared" si="134"/>
        <v>0</v>
      </c>
      <c r="AB220" s="11">
        <f t="shared" si="131"/>
        <v>0</v>
      </c>
      <c r="AC220" s="58">
        <f t="shared" si="132"/>
        <v>0</v>
      </c>
      <c r="AH220" s="11">
        <v>0</v>
      </c>
      <c r="AI220">
        <v>0</v>
      </c>
      <c r="AJ220">
        <v>0</v>
      </c>
      <c r="AK220">
        <v>0</v>
      </c>
      <c r="AL220">
        <v>1</v>
      </c>
      <c r="AM220">
        <v>0</v>
      </c>
      <c r="AN220">
        <v>1</v>
      </c>
      <c r="AO220">
        <v>1</v>
      </c>
      <c r="AP220">
        <v>0</v>
      </c>
      <c r="AQ220">
        <v>0</v>
      </c>
      <c r="AR220">
        <v>0</v>
      </c>
      <c r="AS220">
        <v>0</v>
      </c>
      <c r="AT220">
        <v>0</v>
      </c>
      <c r="AU220">
        <v>0</v>
      </c>
      <c r="AV220">
        <v>0</v>
      </c>
      <c r="AW220">
        <v>0</v>
      </c>
      <c r="AX220">
        <v>0</v>
      </c>
      <c r="AY220">
        <v>0</v>
      </c>
      <c r="AZ220">
        <v>0</v>
      </c>
      <c r="BA220">
        <f t="shared" si="136"/>
        <v>0</v>
      </c>
      <c r="BB220">
        <f t="shared" si="106"/>
        <v>0</v>
      </c>
      <c r="BC220">
        <f t="shared" si="107"/>
        <v>0</v>
      </c>
      <c r="BD220">
        <f t="shared" si="108"/>
        <v>0</v>
      </c>
      <c r="BE220">
        <f t="shared" si="109"/>
        <v>0</v>
      </c>
      <c r="BF220">
        <f t="shared" si="110"/>
        <v>0</v>
      </c>
      <c r="BG220">
        <f t="shared" si="111"/>
        <v>0</v>
      </c>
      <c r="BH220">
        <f t="shared" si="112"/>
        <v>0</v>
      </c>
      <c r="BI220">
        <f t="shared" si="113"/>
        <v>0</v>
      </c>
      <c r="BJ220">
        <f t="shared" si="114"/>
        <v>0</v>
      </c>
      <c r="BK220">
        <f t="shared" si="115"/>
        <v>0</v>
      </c>
      <c r="BL220">
        <f t="shared" si="116"/>
        <v>0</v>
      </c>
      <c r="BM220">
        <f t="shared" si="117"/>
        <v>0</v>
      </c>
      <c r="BN220">
        <f t="shared" si="118"/>
        <v>0</v>
      </c>
      <c r="BO220">
        <f t="shared" si="119"/>
        <v>0</v>
      </c>
      <c r="BP220">
        <f t="shared" si="120"/>
        <v>0</v>
      </c>
      <c r="BQ220">
        <f t="shared" si="121"/>
        <v>0</v>
      </c>
      <c r="BR220">
        <f t="shared" si="122"/>
        <v>0</v>
      </c>
      <c r="BS220">
        <f t="shared" si="123"/>
        <v>0</v>
      </c>
      <c r="BU220" s="27">
        <v>246</v>
      </c>
    </row>
    <row r="221" spans="2:73">
      <c r="B221" s="35" t="s">
        <v>133</v>
      </c>
      <c r="C221" s="25" t="s">
        <v>394</v>
      </c>
      <c r="D221" s="26">
        <v>1</v>
      </c>
      <c r="E221" s="130">
        <v>4.1314000000000002</v>
      </c>
      <c r="F221" s="217">
        <f t="shared" si="135"/>
        <v>177.6</v>
      </c>
      <c r="G221" s="177"/>
      <c r="H221" s="28">
        <f t="shared" si="133"/>
        <v>0</v>
      </c>
      <c r="I221" s="253">
        <f t="shared" si="129"/>
        <v>0</v>
      </c>
      <c r="J221" s="11"/>
      <c r="K221" s="1">
        <v>0</v>
      </c>
      <c r="L221" s="2"/>
      <c r="M221" s="11"/>
      <c r="N221" s="1">
        <v>0</v>
      </c>
      <c r="O221" s="2"/>
      <c r="P221" s="11"/>
      <c r="Q221" s="1">
        <v>0</v>
      </c>
      <c r="R221" s="2"/>
      <c r="S221" s="11"/>
      <c r="T221" s="1">
        <v>0</v>
      </c>
      <c r="U221" s="2"/>
      <c r="V221" s="11"/>
      <c r="W221" s="1">
        <v>0</v>
      </c>
      <c r="X221" s="2"/>
      <c r="Z221" s="176">
        <f t="shared" si="130"/>
        <v>0</v>
      </c>
      <c r="AA221" s="59">
        <f t="shared" si="134"/>
        <v>0</v>
      </c>
      <c r="AB221" s="11">
        <f t="shared" si="131"/>
        <v>0</v>
      </c>
      <c r="AC221" s="58">
        <f t="shared" si="132"/>
        <v>0</v>
      </c>
      <c r="AH221" s="11">
        <v>0</v>
      </c>
      <c r="AI221">
        <v>0</v>
      </c>
      <c r="AJ221">
        <v>0</v>
      </c>
      <c r="AK221">
        <v>0</v>
      </c>
      <c r="AL221">
        <v>0</v>
      </c>
      <c r="AM221">
        <v>0</v>
      </c>
      <c r="AN221">
        <v>0</v>
      </c>
      <c r="AO221">
        <v>0</v>
      </c>
      <c r="AP221">
        <v>0</v>
      </c>
      <c r="AQ221">
        <v>2</v>
      </c>
      <c r="AR221">
        <v>0</v>
      </c>
      <c r="AS221">
        <v>0</v>
      </c>
      <c r="AT221">
        <v>0</v>
      </c>
      <c r="AU221">
        <v>0</v>
      </c>
      <c r="AV221">
        <v>0</v>
      </c>
      <c r="AW221">
        <v>0</v>
      </c>
      <c r="AX221">
        <v>0</v>
      </c>
      <c r="AY221">
        <v>0</v>
      </c>
      <c r="AZ221">
        <v>0</v>
      </c>
      <c r="BA221">
        <f t="shared" si="136"/>
        <v>0</v>
      </c>
      <c r="BB221">
        <f t="shared" si="106"/>
        <v>0</v>
      </c>
      <c r="BC221">
        <f t="shared" si="107"/>
        <v>0</v>
      </c>
      <c r="BD221">
        <f t="shared" si="108"/>
        <v>0</v>
      </c>
      <c r="BE221">
        <f t="shared" si="109"/>
        <v>0</v>
      </c>
      <c r="BF221">
        <f t="shared" si="110"/>
        <v>0</v>
      </c>
      <c r="BG221">
        <f t="shared" si="111"/>
        <v>0</v>
      </c>
      <c r="BH221">
        <f t="shared" si="112"/>
        <v>0</v>
      </c>
      <c r="BI221">
        <f t="shared" si="113"/>
        <v>0</v>
      </c>
      <c r="BJ221">
        <f t="shared" si="114"/>
        <v>0</v>
      </c>
      <c r="BK221">
        <f t="shared" si="115"/>
        <v>0</v>
      </c>
      <c r="BL221">
        <f t="shared" si="116"/>
        <v>0</v>
      </c>
      <c r="BM221">
        <f t="shared" si="117"/>
        <v>0</v>
      </c>
      <c r="BN221">
        <f t="shared" si="118"/>
        <v>0</v>
      </c>
      <c r="BO221">
        <f t="shared" si="119"/>
        <v>0</v>
      </c>
      <c r="BP221">
        <f t="shared" si="120"/>
        <v>0</v>
      </c>
      <c r="BQ221">
        <f t="shared" si="121"/>
        <v>0</v>
      </c>
      <c r="BR221">
        <f t="shared" si="122"/>
        <v>0</v>
      </c>
      <c r="BS221">
        <f t="shared" si="123"/>
        <v>0</v>
      </c>
      <c r="BU221" s="27">
        <v>185</v>
      </c>
    </row>
    <row r="222" spans="2:73">
      <c r="B222" s="35" t="s">
        <v>135</v>
      </c>
      <c r="C222" s="25" t="s">
        <v>395</v>
      </c>
      <c r="D222" s="26">
        <v>1</v>
      </c>
      <c r="E222" s="130">
        <v>3.9952000000000005</v>
      </c>
      <c r="F222" s="217">
        <f t="shared" si="135"/>
        <v>213.12</v>
      </c>
      <c r="G222" s="177"/>
      <c r="H222" s="28">
        <f t="shared" si="133"/>
        <v>0</v>
      </c>
      <c r="I222" s="253">
        <f t="shared" si="129"/>
        <v>0</v>
      </c>
      <c r="J222" s="11"/>
      <c r="K222" s="1">
        <v>0</v>
      </c>
      <c r="L222" s="2"/>
      <c r="M222" s="11"/>
      <c r="N222" s="1">
        <v>0</v>
      </c>
      <c r="O222" s="2"/>
      <c r="P222" s="11"/>
      <c r="Q222" s="1">
        <v>0</v>
      </c>
      <c r="R222" s="2"/>
      <c r="S222" s="11"/>
      <c r="T222" s="1">
        <v>0</v>
      </c>
      <c r="U222" s="2"/>
      <c r="V222" s="11"/>
      <c r="W222" s="1">
        <v>0</v>
      </c>
      <c r="X222" s="2"/>
      <c r="Z222" s="176">
        <f t="shared" si="130"/>
        <v>0</v>
      </c>
      <c r="AA222" s="59">
        <f t="shared" si="134"/>
        <v>0</v>
      </c>
      <c r="AB222" s="11">
        <f t="shared" si="131"/>
        <v>0</v>
      </c>
      <c r="AC222" s="58">
        <f t="shared" si="132"/>
        <v>0</v>
      </c>
      <c r="AH222" s="11">
        <v>0</v>
      </c>
      <c r="AI222">
        <v>0</v>
      </c>
      <c r="AJ222">
        <v>0</v>
      </c>
      <c r="AK222">
        <v>0</v>
      </c>
      <c r="AL222">
        <v>0</v>
      </c>
      <c r="AM222">
        <v>0</v>
      </c>
      <c r="AN222">
        <v>0</v>
      </c>
      <c r="AO222">
        <v>0</v>
      </c>
      <c r="AP222">
        <v>0</v>
      </c>
      <c r="AQ222">
        <v>2</v>
      </c>
      <c r="AR222">
        <v>0</v>
      </c>
      <c r="AS222">
        <v>0</v>
      </c>
      <c r="AT222">
        <v>0</v>
      </c>
      <c r="AU222">
        <v>0</v>
      </c>
      <c r="AV222">
        <v>0</v>
      </c>
      <c r="AW222">
        <v>0</v>
      </c>
      <c r="AX222">
        <v>0</v>
      </c>
      <c r="AY222">
        <v>0</v>
      </c>
      <c r="AZ222">
        <v>0</v>
      </c>
      <c r="BA222">
        <f t="shared" si="136"/>
        <v>0</v>
      </c>
      <c r="BB222">
        <f t="shared" si="106"/>
        <v>0</v>
      </c>
      <c r="BC222">
        <f t="shared" si="107"/>
        <v>0</v>
      </c>
      <c r="BD222">
        <f t="shared" si="108"/>
        <v>0</v>
      </c>
      <c r="BE222">
        <f t="shared" si="109"/>
        <v>0</v>
      </c>
      <c r="BF222">
        <f t="shared" si="110"/>
        <v>0</v>
      </c>
      <c r="BG222">
        <f t="shared" si="111"/>
        <v>0</v>
      </c>
      <c r="BH222">
        <f t="shared" si="112"/>
        <v>0</v>
      </c>
      <c r="BI222">
        <f t="shared" si="113"/>
        <v>0</v>
      </c>
      <c r="BJ222">
        <f t="shared" si="114"/>
        <v>0</v>
      </c>
      <c r="BK222">
        <f t="shared" si="115"/>
        <v>0</v>
      </c>
      <c r="BL222">
        <f t="shared" si="116"/>
        <v>0</v>
      </c>
      <c r="BM222">
        <f t="shared" si="117"/>
        <v>0</v>
      </c>
      <c r="BN222">
        <f t="shared" si="118"/>
        <v>0</v>
      </c>
      <c r="BO222">
        <f t="shared" si="119"/>
        <v>0</v>
      </c>
      <c r="BP222">
        <f t="shared" si="120"/>
        <v>0</v>
      </c>
      <c r="BQ222">
        <f t="shared" si="121"/>
        <v>0</v>
      </c>
      <c r="BR222">
        <f t="shared" si="122"/>
        <v>0</v>
      </c>
      <c r="BS222">
        <f t="shared" si="123"/>
        <v>0</v>
      </c>
      <c r="BU222" s="27">
        <v>222</v>
      </c>
    </row>
    <row r="223" spans="2:73">
      <c r="B223" s="35" t="s">
        <v>417</v>
      </c>
      <c r="C223" s="25" t="s">
        <v>396</v>
      </c>
      <c r="D223" s="26">
        <v>1</v>
      </c>
      <c r="E223" s="130">
        <v>5.2664</v>
      </c>
      <c r="F223" s="217">
        <f t="shared" si="135"/>
        <v>214.07999999999998</v>
      </c>
      <c r="G223" s="177"/>
      <c r="H223" s="28">
        <f t="shared" si="133"/>
        <v>0</v>
      </c>
      <c r="I223" s="253">
        <f t="shared" si="129"/>
        <v>0</v>
      </c>
      <c r="J223" s="11"/>
      <c r="K223" s="1">
        <v>0</v>
      </c>
      <c r="L223" s="2"/>
      <c r="M223" s="11"/>
      <c r="N223" s="1">
        <v>0</v>
      </c>
      <c r="O223" s="2"/>
      <c r="Q223" s="1">
        <v>0</v>
      </c>
      <c r="R223" s="2"/>
      <c r="T223" s="1">
        <v>0</v>
      </c>
      <c r="U223" s="2"/>
      <c r="W223" s="1">
        <v>0</v>
      </c>
      <c r="X223" s="2"/>
      <c r="Z223" s="176">
        <f t="shared" si="130"/>
        <v>0</v>
      </c>
      <c r="AA223" s="59">
        <f t="shared" si="134"/>
        <v>0</v>
      </c>
      <c r="AB223" s="11">
        <f t="shared" si="131"/>
        <v>0</v>
      </c>
      <c r="AC223" s="58">
        <f t="shared" si="132"/>
        <v>0</v>
      </c>
      <c r="AH223" s="11">
        <v>0</v>
      </c>
      <c r="AI223">
        <v>0</v>
      </c>
      <c r="AJ223">
        <v>0</v>
      </c>
      <c r="AK223">
        <v>0</v>
      </c>
      <c r="AL223">
        <v>0</v>
      </c>
      <c r="AM223">
        <v>0</v>
      </c>
      <c r="AN223">
        <v>0</v>
      </c>
      <c r="AO223">
        <v>1</v>
      </c>
      <c r="AP223">
        <v>0</v>
      </c>
      <c r="AQ223">
        <v>0</v>
      </c>
      <c r="AR223">
        <v>0</v>
      </c>
      <c r="AS223">
        <v>0</v>
      </c>
      <c r="AT223">
        <v>0</v>
      </c>
      <c r="AU223">
        <v>0</v>
      </c>
      <c r="AV223">
        <v>0</v>
      </c>
      <c r="AW223">
        <v>0</v>
      </c>
      <c r="AX223">
        <v>0</v>
      </c>
      <c r="AY223">
        <v>0</v>
      </c>
      <c r="AZ223">
        <v>0</v>
      </c>
      <c r="BA223">
        <f t="shared" si="136"/>
        <v>0</v>
      </c>
      <c r="BB223">
        <f t="shared" si="106"/>
        <v>0</v>
      </c>
      <c r="BC223">
        <f t="shared" si="107"/>
        <v>0</v>
      </c>
      <c r="BD223">
        <f t="shared" si="108"/>
        <v>0</v>
      </c>
      <c r="BE223">
        <f t="shared" si="109"/>
        <v>0</v>
      </c>
      <c r="BF223">
        <f t="shared" si="110"/>
        <v>0</v>
      </c>
      <c r="BG223">
        <f t="shared" si="111"/>
        <v>0</v>
      </c>
      <c r="BH223">
        <f t="shared" si="112"/>
        <v>0</v>
      </c>
      <c r="BI223">
        <f t="shared" si="113"/>
        <v>0</v>
      </c>
      <c r="BJ223">
        <f t="shared" si="114"/>
        <v>0</v>
      </c>
      <c r="BK223">
        <f t="shared" si="115"/>
        <v>0</v>
      </c>
      <c r="BL223">
        <f t="shared" si="116"/>
        <v>0</v>
      </c>
      <c r="BM223">
        <f t="shared" si="117"/>
        <v>0</v>
      </c>
      <c r="BN223">
        <f t="shared" si="118"/>
        <v>0</v>
      </c>
      <c r="BO223">
        <f t="shared" si="119"/>
        <v>0</v>
      </c>
      <c r="BP223">
        <f t="shared" si="120"/>
        <v>0</v>
      </c>
      <c r="BQ223">
        <f t="shared" si="121"/>
        <v>0</v>
      </c>
      <c r="BR223">
        <f t="shared" si="122"/>
        <v>0</v>
      </c>
      <c r="BS223">
        <f t="shared" si="123"/>
        <v>0</v>
      </c>
      <c r="BU223" s="27">
        <v>223</v>
      </c>
    </row>
    <row r="224" spans="2:73">
      <c r="B224" s="35" t="s">
        <v>136</v>
      </c>
      <c r="C224" s="25" t="s">
        <v>397</v>
      </c>
      <c r="D224" s="26">
        <v>1</v>
      </c>
      <c r="E224" s="130">
        <v>5.5388000000000002</v>
      </c>
      <c r="F224" s="217">
        <f t="shared" si="135"/>
        <v>219.84</v>
      </c>
      <c r="G224" s="177"/>
      <c r="H224" s="28">
        <f t="shared" si="133"/>
        <v>0</v>
      </c>
      <c r="I224" s="253">
        <f t="shared" si="129"/>
        <v>0</v>
      </c>
      <c r="J224" s="11"/>
      <c r="K224" s="1">
        <v>0</v>
      </c>
      <c r="L224" s="2"/>
      <c r="N224" s="1">
        <v>0</v>
      </c>
      <c r="O224" s="2"/>
      <c r="P224" s="11"/>
      <c r="Q224" s="1">
        <v>0</v>
      </c>
      <c r="R224" s="2"/>
      <c r="S224" s="11"/>
      <c r="T224" s="1">
        <v>0</v>
      </c>
      <c r="U224" s="2"/>
      <c r="V224" s="11"/>
      <c r="W224" s="1">
        <v>0</v>
      </c>
      <c r="X224" s="2"/>
      <c r="Z224" s="176">
        <f t="shared" si="130"/>
        <v>0</v>
      </c>
      <c r="AA224" s="59">
        <f t="shared" si="134"/>
        <v>0</v>
      </c>
      <c r="AB224" s="11">
        <f t="shared" si="131"/>
        <v>0</v>
      </c>
      <c r="AC224" s="58">
        <f t="shared" si="132"/>
        <v>0</v>
      </c>
      <c r="AH224" s="11">
        <v>0</v>
      </c>
      <c r="AI224">
        <v>0</v>
      </c>
      <c r="AJ224">
        <v>0</v>
      </c>
      <c r="AK224">
        <v>0</v>
      </c>
      <c r="AL224">
        <v>0</v>
      </c>
      <c r="AM224">
        <v>0</v>
      </c>
      <c r="AN224">
        <v>0</v>
      </c>
      <c r="AO224">
        <v>0</v>
      </c>
      <c r="AP224">
        <v>0</v>
      </c>
      <c r="AQ224">
        <v>0</v>
      </c>
      <c r="AR224">
        <v>0</v>
      </c>
      <c r="AS224">
        <v>0</v>
      </c>
      <c r="AT224">
        <v>0</v>
      </c>
      <c r="AU224">
        <v>1</v>
      </c>
      <c r="AV224">
        <v>0</v>
      </c>
      <c r="AW224">
        <v>0</v>
      </c>
      <c r="AX224">
        <v>0</v>
      </c>
      <c r="AY224">
        <v>0</v>
      </c>
      <c r="AZ224">
        <v>0</v>
      </c>
      <c r="BA224">
        <f t="shared" si="136"/>
        <v>0</v>
      </c>
      <c r="BB224">
        <f t="shared" si="106"/>
        <v>0</v>
      </c>
      <c r="BC224">
        <f t="shared" si="107"/>
        <v>0</v>
      </c>
      <c r="BD224">
        <f t="shared" si="108"/>
        <v>0</v>
      </c>
      <c r="BE224">
        <f t="shared" si="109"/>
        <v>0</v>
      </c>
      <c r="BF224">
        <f t="shared" si="110"/>
        <v>0</v>
      </c>
      <c r="BG224">
        <f t="shared" si="111"/>
        <v>0</v>
      </c>
      <c r="BH224">
        <f t="shared" si="112"/>
        <v>0</v>
      </c>
      <c r="BI224">
        <f t="shared" si="113"/>
        <v>0</v>
      </c>
      <c r="BJ224">
        <f t="shared" si="114"/>
        <v>0</v>
      </c>
      <c r="BK224">
        <f t="shared" si="115"/>
        <v>0</v>
      </c>
      <c r="BL224">
        <f t="shared" si="116"/>
        <v>0</v>
      </c>
      <c r="BM224">
        <f t="shared" si="117"/>
        <v>0</v>
      </c>
      <c r="BN224">
        <f t="shared" si="118"/>
        <v>0</v>
      </c>
      <c r="BO224">
        <f t="shared" si="119"/>
        <v>0</v>
      </c>
      <c r="BP224">
        <f t="shared" si="120"/>
        <v>0</v>
      </c>
      <c r="BQ224">
        <f t="shared" si="121"/>
        <v>0</v>
      </c>
      <c r="BR224">
        <f t="shared" si="122"/>
        <v>0</v>
      </c>
      <c r="BS224">
        <f t="shared" si="123"/>
        <v>0</v>
      </c>
      <c r="BU224" s="27">
        <v>229</v>
      </c>
    </row>
    <row r="225" spans="2:73">
      <c r="B225" s="35" t="s">
        <v>418</v>
      </c>
      <c r="C225" s="25" t="s">
        <v>398</v>
      </c>
      <c r="D225" s="26">
        <v>1</v>
      </c>
      <c r="E225" s="130">
        <v>7.1277999999999997</v>
      </c>
      <c r="F225" s="217">
        <f t="shared" si="135"/>
        <v>262.08</v>
      </c>
      <c r="G225" s="177"/>
      <c r="H225" s="28">
        <f t="shared" si="133"/>
        <v>0</v>
      </c>
      <c r="I225" s="253">
        <f t="shared" si="129"/>
        <v>0</v>
      </c>
      <c r="J225" s="11"/>
      <c r="K225" s="1">
        <v>0</v>
      </c>
      <c r="L225" s="2"/>
      <c r="M225" s="11"/>
      <c r="N225" s="1">
        <v>0</v>
      </c>
      <c r="O225" s="2"/>
      <c r="P225" s="11"/>
      <c r="Q225" s="1">
        <v>0</v>
      </c>
      <c r="R225" s="2"/>
      <c r="S225" s="11"/>
      <c r="T225" s="1">
        <v>0</v>
      </c>
      <c r="U225" s="2"/>
      <c r="V225" s="11"/>
      <c r="W225" s="1">
        <v>0</v>
      </c>
      <c r="X225" s="2"/>
      <c r="Z225" s="176">
        <f t="shared" si="130"/>
        <v>0</v>
      </c>
      <c r="AA225" s="59">
        <f t="shared" si="134"/>
        <v>0</v>
      </c>
      <c r="AB225" s="11">
        <f t="shared" si="131"/>
        <v>0</v>
      </c>
      <c r="AC225" s="58">
        <f t="shared" si="132"/>
        <v>0</v>
      </c>
      <c r="AH225" s="11">
        <v>0</v>
      </c>
      <c r="AI225">
        <v>0</v>
      </c>
      <c r="AJ225">
        <v>0</v>
      </c>
      <c r="AK225">
        <v>0</v>
      </c>
      <c r="AL225">
        <v>0</v>
      </c>
      <c r="AM225">
        <v>0</v>
      </c>
      <c r="AN225">
        <v>0</v>
      </c>
      <c r="AO225">
        <v>0</v>
      </c>
      <c r="AP225">
        <v>1</v>
      </c>
      <c r="AQ225">
        <v>0</v>
      </c>
      <c r="AR225">
        <v>0</v>
      </c>
      <c r="AS225">
        <v>0</v>
      </c>
      <c r="AT225">
        <v>0</v>
      </c>
      <c r="AU225">
        <v>0</v>
      </c>
      <c r="AV225">
        <v>0</v>
      </c>
      <c r="AW225">
        <v>0</v>
      </c>
      <c r="AX225">
        <v>0</v>
      </c>
      <c r="AY225">
        <v>0</v>
      </c>
      <c r="AZ225">
        <v>0</v>
      </c>
      <c r="BA225">
        <f t="shared" si="136"/>
        <v>0</v>
      </c>
      <c r="BB225">
        <f t="shared" si="106"/>
        <v>0</v>
      </c>
      <c r="BC225">
        <f t="shared" si="107"/>
        <v>0</v>
      </c>
      <c r="BD225">
        <f t="shared" si="108"/>
        <v>0</v>
      </c>
      <c r="BE225">
        <f t="shared" si="109"/>
        <v>0</v>
      </c>
      <c r="BF225">
        <f t="shared" si="110"/>
        <v>0</v>
      </c>
      <c r="BG225">
        <f t="shared" si="111"/>
        <v>0</v>
      </c>
      <c r="BH225">
        <f t="shared" si="112"/>
        <v>0</v>
      </c>
      <c r="BI225">
        <f t="shared" si="113"/>
        <v>0</v>
      </c>
      <c r="BJ225">
        <f t="shared" si="114"/>
        <v>0</v>
      </c>
      <c r="BK225">
        <f t="shared" si="115"/>
        <v>0</v>
      </c>
      <c r="BL225">
        <f t="shared" si="116"/>
        <v>0</v>
      </c>
      <c r="BM225">
        <f t="shared" si="117"/>
        <v>0</v>
      </c>
      <c r="BN225">
        <f t="shared" si="118"/>
        <v>0</v>
      </c>
      <c r="BO225">
        <f t="shared" si="119"/>
        <v>0</v>
      </c>
      <c r="BP225">
        <f t="shared" si="120"/>
        <v>0</v>
      </c>
      <c r="BQ225">
        <f t="shared" si="121"/>
        <v>0</v>
      </c>
      <c r="BR225">
        <f t="shared" si="122"/>
        <v>0</v>
      </c>
      <c r="BS225">
        <f t="shared" si="123"/>
        <v>0</v>
      </c>
      <c r="BU225" s="27">
        <v>273</v>
      </c>
    </row>
    <row r="226" spans="2:73">
      <c r="B226" s="35" t="s">
        <v>419</v>
      </c>
      <c r="C226" s="25" t="s">
        <v>399</v>
      </c>
      <c r="D226" s="26">
        <v>1</v>
      </c>
      <c r="E226" s="130">
        <v>10.442</v>
      </c>
      <c r="F226" s="217">
        <f t="shared" si="135"/>
        <v>385.91999999999996</v>
      </c>
      <c r="G226" s="177"/>
      <c r="H226" s="28">
        <f t="shared" si="133"/>
        <v>0</v>
      </c>
      <c r="I226" s="253">
        <f t="shared" si="129"/>
        <v>0</v>
      </c>
      <c r="J226" s="11"/>
      <c r="K226" s="1">
        <v>0</v>
      </c>
      <c r="L226" s="2"/>
      <c r="M226" s="11"/>
      <c r="N226" s="1">
        <v>0</v>
      </c>
      <c r="O226" s="2"/>
      <c r="P226" s="11"/>
      <c r="Q226" s="1">
        <v>0</v>
      </c>
      <c r="R226" s="2"/>
      <c r="S226" s="11"/>
      <c r="T226" s="1">
        <v>0</v>
      </c>
      <c r="U226" s="2"/>
      <c r="V226" s="11"/>
      <c r="W226" s="1">
        <v>0</v>
      </c>
      <c r="X226" s="2"/>
      <c r="Z226" s="176">
        <f t="shared" si="130"/>
        <v>0</v>
      </c>
      <c r="AA226" s="59">
        <f t="shared" si="134"/>
        <v>0</v>
      </c>
      <c r="AB226" s="11">
        <f t="shared" si="131"/>
        <v>0</v>
      </c>
      <c r="AC226" s="58">
        <f t="shared" si="132"/>
        <v>0</v>
      </c>
      <c r="AH226" s="11">
        <v>0</v>
      </c>
      <c r="AI226">
        <v>0</v>
      </c>
      <c r="AJ226">
        <v>0</v>
      </c>
      <c r="AK226">
        <v>0</v>
      </c>
      <c r="AL226">
        <v>0</v>
      </c>
      <c r="AM226">
        <v>0</v>
      </c>
      <c r="AN226">
        <v>0</v>
      </c>
      <c r="AO226">
        <v>0</v>
      </c>
      <c r="AP226">
        <v>0</v>
      </c>
      <c r="AQ226">
        <v>0</v>
      </c>
      <c r="AR226">
        <v>1</v>
      </c>
      <c r="AS226">
        <v>0</v>
      </c>
      <c r="AT226">
        <v>0</v>
      </c>
      <c r="AU226">
        <v>0</v>
      </c>
      <c r="AV226">
        <v>0</v>
      </c>
      <c r="AW226">
        <v>0</v>
      </c>
      <c r="AX226">
        <v>0</v>
      </c>
      <c r="AY226">
        <v>0</v>
      </c>
      <c r="AZ226">
        <v>0</v>
      </c>
      <c r="BA226">
        <f t="shared" si="136"/>
        <v>0</v>
      </c>
      <c r="BB226">
        <f t="shared" si="106"/>
        <v>0</v>
      </c>
      <c r="BC226">
        <f t="shared" si="107"/>
        <v>0</v>
      </c>
      <c r="BD226">
        <f t="shared" si="108"/>
        <v>0</v>
      </c>
      <c r="BE226">
        <f t="shared" si="109"/>
        <v>0</v>
      </c>
      <c r="BF226">
        <f t="shared" si="110"/>
        <v>0</v>
      </c>
      <c r="BG226">
        <f t="shared" si="111"/>
        <v>0</v>
      </c>
      <c r="BH226">
        <f t="shared" si="112"/>
        <v>0</v>
      </c>
      <c r="BI226">
        <f t="shared" si="113"/>
        <v>0</v>
      </c>
      <c r="BJ226">
        <f t="shared" si="114"/>
        <v>0</v>
      </c>
      <c r="BK226">
        <f t="shared" si="115"/>
        <v>0</v>
      </c>
      <c r="BL226">
        <f t="shared" si="116"/>
        <v>0</v>
      </c>
      <c r="BM226">
        <f t="shared" si="117"/>
        <v>0</v>
      </c>
      <c r="BN226">
        <f t="shared" si="118"/>
        <v>0</v>
      </c>
      <c r="BO226">
        <f t="shared" si="119"/>
        <v>0</v>
      </c>
      <c r="BP226">
        <f t="shared" si="120"/>
        <v>0</v>
      </c>
      <c r="BQ226">
        <f t="shared" si="121"/>
        <v>0</v>
      </c>
      <c r="BR226">
        <f t="shared" si="122"/>
        <v>0</v>
      </c>
      <c r="BS226">
        <f t="shared" si="123"/>
        <v>0</v>
      </c>
      <c r="BU226" s="27">
        <v>402</v>
      </c>
    </row>
    <row r="227" spans="2:73" ht="43" customHeight="1">
      <c r="B227" s="22" t="s">
        <v>137</v>
      </c>
      <c r="C227" s="6" t="s">
        <v>634</v>
      </c>
      <c r="D227" s="6" t="s">
        <v>2</v>
      </c>
      <c r="E227" s="98" t="s">
        <v>1203</v>
      </c>
      <c r="F227" s="218" t="s">
        <v>1202</v>
      </c>
      <c r="G227" s="177"/>
      <c r="H227" s="6" t="s">
        <v>633</v>
      </c>
      <c r="I227" s="6" t="s">
        <v>632</v>
      </c>
      <c r="J227" s="11"/>
      <c r="K227" s="6" t="s">
        <v>630</v>
      </c>
      <c r="L227" s="6" t="s">
        <v>631</v>
      </c>
      <c r="N227" s="6" t="s">
        <v>630</v>
      </c>
      <c r="O227" s="6" t="s">
        <v>631</v>
      </c>
      <c r="Q227" s="6" t="s">
        <v>630</v>
      </c>
      <c r="R227" s="6" t="s">
        <v>631</v>
      </c>
      <c r="T227" s="6" t="s">
        <v>630</v>
      </c>
      <c r="U227" s="6" t="s">
        <v>631</v>
      </c>
      <c r="W227" s="23" t="s">
        <v>630</v>
      </c>
      <c r="X227" s="23" t="s">
        <v>631</v>
      </c>
      <c r="Z227" s="176"/>
      <c r="BU227" s="90" t="s">
        <v>1136</v>
      </c>
    </row>
    <row r="228" spans="2:73">
      <c r="C228" s="25" t="s">
        <v>296</v>
      </c>
      <c r="D228" s="26">
        <v>57</v>
      </c>
      <c r="E228" s="130">
        <f>SUM(E229:E240)</f>
        <v>40.088200000000001</v>
      </c>
      <c r="F228" s="217">
        <f t="shared" si="135"/>
        <v>1922.8799999999999</v>
      </c>
      <c r="G228" s="177"/>
      <c r="H228" s="28">
        <f>K228+N228+Q228+T228+W228</f>
        <v>0</v>
      </c>
      <c r="I228" s="253">
        <f t="shared" ref="I228:I240" si="137">H228*F228</f>
        <v>0</v>
      </c>
      <c r="J228" s="11"/>
      <c r="K228" s="1">
        <v>0</v>
      </c>
      <c r="L228" s="2"/>
      <c r="N228" s="2">
        <v>0</v>
      </c>
      <c r="O228" s="2"/>
      <c r="P228" s="11"/>
      <c r="Q228" s="2">
        <v>0</v>
      </c>
      <c r="R228" s="2"/>
      <c r="S228" s="11"/>
      <c r="T228" s="2">
        <v>0</v>
      </c>
      <c r="U228" s="2"/>
      <c r="V228" s="11"/>
      <c r="W228" s="2">
        <v>0</v>
      </c>
      <c r="X228" s="2"/>
      <c r="Z228" s="176">
        <f t="shared" ref="Z228:Z240" si="138">H228*F228</f>
        <v>0</v>
      </c>
      <c r="AA228" s="59">
        <f>12*H228</f>
        <v>0</v>
      </c>
      <c r="AB228" s="11">
        <f t="shared" ref="AB228:AB240" si="139">H228*D228</f>
        <v>0</v>
      </c>
      <c r="AC228" s="58">
        <f t="shared" ref="AC228:AC240" si="140">H228*E228</f>
        <v>0</v>
      </c>
      <c r="BU228" s="33">
        <v>2003</v>
      </c>
    </row>
    <row r="229" spans="2:73">
      <c r="B229" s="34" t="s">
        <v>138</v>
      </c>
      <c r="C229" s="25" t="s">
        <v>284</v>
      </c>
      <c r="D229" s="26">
        <v>15</v>
      </c>
      <c r="E229" s="130">
        <v>0.86260000000000003</v>
      </c>
      <c r="F229" s="217">
        <f t="shared" si="135"/>
        <v>108.47999999999999</v>
      </c>
      <c r="G229" s="177"/>
      <c r="H229" s="28">
        <f t="shared" ref="H229:H240" si="141">K229+N229+Q229+T229+W229</f>
        <v>0</v>
      </c>
      <c r="I229" s="253">
        <f t="shared" si="137"/>
        <v>0</v>
      </c>
      <c r="J229" s="11"/>
      <c r="K229" s="1">
        <v>0</v>
      </c>
      <c r="L229" s="2"/>
      <c r="M229" s="11"/>
      <c r="N229" s="2">
        <v>0</v>
      </c>
      <c r="O229" s="2"/>
      <c r="P229" s="11"/>
      <c r="Q229" s="2">
        <v>0</v>
      </c>
      <c r="R229" s="2"/>
      <c r="S229" s="11"/>
      <c r="T229" s="2">
        <v>0</v>
      </c>
      <c r="U229" s="2"/>
      <c r="V229" s="11"/>
      <c r="W229" s="2">
        <v>0</v>
      </c>
      <c r="X229" s="2"/>
      <c r="Z229" s="176">
        <f t="shared" si="138"/>
        <v>0</v>
      </c>
      <c r="AA229" s="59">
        <f>H229</f>
        <v>0</v>
      </c>
      <c r="AB229" s="11">
        <f t="shared" si="139"/>
        <v>0</v>
      </c>
      <c r="AC229" s="58">
        <f t="shared" si="140"/>
        <v>0</v>
      </c>
      <c r="AH229" s="11">
        <v>15</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f t="shared" si="136"/>
        <v>0</v>
      </c>
      <c r="BB229">
        <f t="shared" si="106"/>
        <v>0</v>
      </c>
      <c r="BC229">
        <f t="shared" si="107"/>
        <v>0</v>
      </c>
      <c r="BD229">
        <f t="shared" si="108"/>
        <v>0</v>
      </c>
      <c r="BE229">
        <f t="shared" si="109"/>
        <v>0</v>
      </c>
      <c r="BF229">
        <f t="shared" si="110"/>
        <v>0</v>
      </c>
      <c r="BG229">
        <f t="shared" si="111"/>
        <v>0</v>
      </c>
      <c r="BH229">
        <f t="shared" si="112"/>
        <v>0</v>
      </c>
      <c r="BI229">
        <f t="shared" si="113"/>
        <v>0</v>
      </c>
      <c r="BJ229">
        <f t="shared" si="114"/>
        <v>0</v>
      </c>
      <c r="BK229">
        <f t="shared" si="115"/>
        <v>0</v>
      </c>
      <c r="BL229">
        <f t="shared" si="116"/>
        <v>0</v>
      </c>
      <c r="BM229">
        <f t="shared" si="117"/>
        <v>0</v>
      </c>
      <c r="BN229">
        <f t="shared" si="118"/>
        <v>0</v>
      </c>
      <c r="BO229">
        <f t="shared" si="119"/>
        <v>0</v>
      </c>
      <c r="BP229">
        <f t="shared" si="120"/>
        <v>0</v>
      </c>
      <c r="BQ229">
        <f t="shared" si="121"/>
        <v>0</v>
      </c>
      <c r="BR229">
        <f t="shared" si="122"/>
        <v>0</v>
      </c>
      <c r="BS229">
        <f t="shared" si="123"/>
        <v>0</v>
      </c>
      <c r="BU229" s="27">
        <v>113</v>
      </c>
    </row>
    <row r="230" spans="2:73">
      <c r="B230" s="35" t="s">
        <v>139</v>
      </c>
      <c r="C230" s="25" t="s">
        <v>285</v>
      </c>
      <c r="D230" s="26">
        <v>10</v>
      </c>
      <c r="E230" s="130">
        <v>2.2246000000000001</v>
      </c>
      <c r="F230" s="217">
        <f t="shared" si="135"/>
        <v>137.28</v>
      </c>
      <c r="G230" s="177"/>
      <c r="H230" s="28">
        <f t="shared" si="141"/>
        <v>0</v>
      </c>
      <c r="I230" s="253">
        <f t="shared" si="137"/>
        <v>0</v>
      </c>
      <c r="J230" s="11"/>
      <c r="K230" s="1">
        <v>0</v>
      </c>
      <c r="L230" s="2"/>
      <c r="M230" s="11"/>
      <c r="N230" s="2">
        <v>0</v>
      </c>
      <c r="O230" s="2"/>
      <c r="P230" s="11"/>
      <c r="Q230" s="2">
        <v>0</v>
      </c>
      <c r="R230" s="2"/>
      <c r="S230" s="11"/>
      <c r="T230" s="2">
        <v>0</v>
      </c>
      <c r="U230" s="2"/>
      <c r="V230" s="11"/>
      <c r="W230" s="2">
        <v>0</v>
      </c>
      <c r="X230" s="2"/>
      <c r="Z230" s="176">
        <f t="shared" si="138"/>
        <v>0</v>
      </c>
      <c r="AA230" s="59">
        <f t="shared" ref="AA230:AA240" si="142">H230</f>
        <v>0</v>
      </c>
      <c r="AB230" s="11">
        <f t="shared" si="139"/>
        <v>0</v>
      </c>
      <c r="AC230" s="58">
        <f t="shared" si="140"/>
        <v>0</v>
      </c>
      <c r="AH230" s="11">
        <v>0</v>
      </c>
      <c r="AI230">
        <v>2</v>
      </c>
      <c r="AJ230">
        <v>8</v>
      </c>
      <c r="AK230">
        <v>0</v>
      </c>
      <c r="AL230">
        <v>0</v>
      </c>
      <c r="AM230">
        <v>0</v>
      </c>
      <c r="AN230">
        <v>0</v>
      </c>
      <c r="AO230">
        <v>0</v>
      </c>
      <c r="AP230">
        <v>0</v>
      </c>
      <c r="AQ230">
        <v>0</v>
      </c>
      <c r="AR230">
        <v>0</v>
      </c>
      <c r="AS230">
        <v>0</v>
      </c>
      <c r="AT230">
        <v>0</v>
      </c>
      <c r="AU230">
        <v>0</v>
      </c>
      <c r="AV230">
        <v>0</v>
      </c>
      <c r="AW230">
        <v>0</v>
      </c>
      <c r="AX230">
        <v>0</v>
      </c>
      <c r="AY230">
        <v>0</v>
      </c>
      <c r="AZ230">
        <v>0</v>
      </c>
      <c r="BA230">
        <f t="shared" si="136"/>
        <v>0</v>
      </c>
      <c r="BB230">
        <f t="shared" si="106"/>
        <v>0</v>
      </c>
      <c r="BC230">
        <f t="shared" si="107"/>
        <v>0</v>
      </c>
      <c r="BD230">
        <f t="shared" si="108"/>
        <v>0</v>
      </c>
      <c r="BE230">
        <f t="shared" si="109"/>
        <v>0</v>
      </c>
      <c r="BF230">
        <f t="shared" si="110"/>
        <v>0</v>
      </c>
      <c r="BG230">
        <f t="shared" si="111"/>
        <v>0</v>
      </c>
      <c r="BH230">
        <f t="shared" si="112"/>
        <v>0</v>
      </c>
      <c r="BI230">
        <f t="shared" si="113"/>
        <v>0</v>
      </c>
      <c r="BJ230">
        <f t="shared" si="114"/>
        <v>0</v>
      </c>
      <c r="BK230">
        <f t="shared" si="115"/>
        <v>0</v>
      </c>
      <c r="BL230">
        <f t="shared" si="116"/>
        <v>0</v>
      </c>
      <c r="BM230">
        <f t="shared" si="117"/>
        <v>0</v>
      </c>
      <c r="BN230">
        <f t="shared" si="118"/>
        <v>0</v>
      </c>
      <c r="BO230">
        <f t="shared" si="119"/>
        <v>0</v>
      </c>
      <c r="BP230">
        <f t="shared" si="120"/>
        <v>0</v>
      </c>
      <c r="BQ230">
        <f t="shared" si="121"/>
        <v>0</v>
      </c>
      <c r="BR230">
        <f t="shared" si="122"/>
        <v>0</v>
      </c>
      <c r="BS230">
        <f t="shared" si="123"/>
        <v>0</v>
      </c>
      <c r="BU230" s="27">
        <v>143</v>
      </c>
    </row>
    <row r="231" spans="2:73">
      <c r="B231" s="35" t="s">
        <v>140</v>
      </c>
      <c r="C231" s="25" t="s">
        <v>286</v>
      </c>
      <c r="D231" s="26">
        <v>5</v>
      </c>
      <c r="E231" s="130">
        <v>3.4504000000000001</v>
      </c>
      <c r="F231" s="217">
        <f t="shared" si="135"/>
        <v>159.35999999999999</v>
      </c>
      <c r="G231" s="177"/>
      <c r="H231" s="28">
        <f t="shared" si="141"/>
        <v>0</v>
      </c>
      <c r="I231" s="253">
        <f t="shared" si="137"/>
        <v>0</v>
      </c>
      <c r="J231" s="11"/>
      <c r="K231" s="1">
        <v>0</v>
      </c>
      <c r="L231" s="2"/>
      <c r="M231" s="11"/>
      <c r="N231" s="2">
        <v>0</v>
      </c>
      <c r="O231" s="2"/>
      <c r="Q231" s="2">
        <v>0</v>
      </c>
      <c r="R231" s="2"/>
      <c r="T231" s="2">
        <v>0</v>
      </c>
      <c r="U231" s="2"/>
      <c r="V231" s="11"/>
      <c r="W231" s="2">
        <v>0</v>
      </c>
      <c r="X231" s="2"/>
      <c r="Z231" s="176">
        <f t="shared" si="138"/>
        <v>0</v>
      </c>
      <c r="AA231" s="59">
        <f t="shared" si="142"/>
        <v>0</v>
      </c>
      <c r="AB231" s="11">
        <f t="shared" si="139"/>
        <v>0</v>
      </c>
      <c r="AC231" s="58">
        <f t="shared" si="140"/>
        <v>0</v>
      </c>
      <c r="AH231" s="11">
        <v>0</v>
      </c>
      <c r="AI231">
        <v>0</v>
      </c>
      <c r="AJ231">
        <v>0</v>
      </c>
      <c r="AK231">
        <v>2</v>
      </c>
      <c r="AL231">
        <v>3</v>
      </c>
      <c r="AM231">
        <v>0</v>
      </c>
      <c r="AN231">
        <v>0</v>
      </c>
      <c r="AO231">
        <v>0</v>
      </c>
      <c r="AP231">
        <v>0</v>
      </c>
      <c r="AQ231">
        <v>0</v>
      </c>
      <c r="AR231">
        <v>0</v>
      </c>
      <c r="AS231">
        <v>0</v>
      </c>
      <c r="AT231">
        <v>0</v>
      </c>
      <c r="AU231">
        <v>0</v>
      </c>
      <c r="AV231">
        <v>0</v>
      </c>
      <c r="AW231">
        <v>0</v>
      </c>
      <c r="AX231">
        <v>0</v>
      </c>
      <c r="AY231">
        <v>0</v>
      </c>
      <c r="AZ231">
        <v>0</v>
      </c>
      <c r="BA231">
        <f t="shared" si="136"/>
        <v>0</v>
      </c>
      <c r="BB231">
        <f t="shared" si="106"/>
        <v>0</v>
      </c>
      <c r="BC231">
        <f t="shared" si="107"/>
        <v>0</v>
      </c>
      <c r="BD231">
        <f t="shared" si="108"/>
        <v>0</v>
      </c>
      <c r="BE231">
        <f t="shared" si="109"/>
        <v>0</v>
      </c>
      <c r="BF231">
        <f t="shared" si="110"/>
        <v>0</v>
      </c>
      <c r="BG231">
        <f t="shared" si="111"/>
        <v>0</v>
      </c>
      <c r="BH231">
        <f t="shared" si="112"/>
        <v>0</v>
      </c>
      <c r="BI231">
        <f t="shared" si="113"/>
        <v>0</v>
      </c>
      <c r="BJ231">
        <f t="shared" si="114"/>
        <v>0</v>
      </c>
      <c r="BK231">
        <f t="shared" si="115"/>
        <v>0</v>
      </c>
      <c r="BL231">
        <f t="shared" si="116"/>
        <v>0</v>
      </c>
      <c r="BM231">
        <f t="shared" si="117"/>
        <v>0</v>
      </c>
      <c r="BN231">
        <f t="shared" si="118"/>
        <v>0</v>
      </c>
      <c r="BO231">
        <f t="shared" si="119"/>
        <v>0</v>
      </c>
      <c r="BP231">
        <f t="shared" si="120"/>
        <v>0</v>
      </c>
      <c r="BQ231">
        <f t="shared" si="121"/>
        <v>0</v>
      </c>
      <c r="BR231">
        <f t="shared" si="122"/>
        <v>0</v>
      </c>
      <c r="BS231">
        <f t="shared" si="123"/>
        <v>0</v>
      </c>
      <c r="BU231" s="27">
        <v>166</v>
      </c>
    </row>
    <row r="232" spans="2:73">
      <c r="B232" s="34" t="s">
        <v>141</v>
      </c>
      <c r="C232" s="25" t="s">
        <v>287</v>
      </c>
      <c r="D232" s="26">
        <v>5</v>
      </c>
      <c r="E232" s="130">
        <v>3.6320000000000001</v>
      </c>
      <c r="F232" s="217">
        <f t="shared" si="135"/>
        <v>164.16</v>
      </c>
      <c r="G232" s="177"/>
      <c r="H232" s="28">
        <f t="shared" si="141"/>
        <v>0</v>
      </c>
      <c r="I232" s="253">
        <f t="shared" si="137"/>
        <v>0</v>
      </c>
      <c r="J232" s="11"/>
      <c r="K232" s="1">
        <v>0</v>
      </c>
      <c r="L232" s="2"/>
      <c r="M232" s="11"/>
      <c r="N232" s="2">
        <v>0</v>
      </c>
      <c r="O232" s="2"/>
      <c r="P232" s="11"/>
      <c r="Q232" s="2">
        <v>0</v>
      </c>
      <c r="R232" s="2"/>
      <c r="S232" s="11"/>
      <c r="T232" s="2">
        <v>0</v>
      </c>
      <c r="U232" s="2"/>
      <c r="W232" s="2">
        <v>0</v>
      </c>
      <c r="X232" s="2"/>
      <c r="Z232" s="176">
        <f t="shared" si="138"/>
        <v>0</v>
      </c>
      <c r="AA232" s="59">
        <f t="shared" si="142"/>
        <v>0</v>
      </c>
      <c r="AB232" s="11">
        <f t="shared" si="139"/>
        <v>0</v>
      </c>
      <c r="AC232" s="58">
        <f t="shared" si="140"/>
        <v>0</v>
      </c>
      <c r="AH232" s="11">
        <v>0</v>
      </c>
      <c r="AI232">
        <v>0</v>
      </c>
      <c r="AJ232">
        <v>0</v>
      </c>
      <c r="AK232">
        <v>0</v>
      </c>
      <c r="AL232">
        <v>5</v>
      </c>
      <c r="AM232">
        <v>0</v>
      </c>
      <c r="AN232">
        <v>0</v>
      </c>
      <c r="AO232">
        <v>0</v>
      </c>
      <c r="AP232">
        <v>0</v>
      </c>
      <c r="AQ232">
        <v>0</v>
      </c>
      <c r="AR232">
        <v>0</v>
      </c>
      <c r="AS232">
        <v>0</v>
      </c>
      <c r="AT232">
        <v>0</v>
      </c>
      <c r="AU232">
        <v>0</v>
      </c>
      <c r="AV232">
        <v>0</v>
      </c>
      <c r="AW232">
        <v>0</v>
      </c>
      <c r="AX232">
        <v>0</v>
      </c>
      <c r="AY232">
        <v>0</v>
      </c>
      <c r="AZ232">
        <v>0</v>
      </c>
      <c r="BA232">
        <f t="shared" si="136"/>
        <v>0</v>
      </c>
      <c r="BB232">
        <f t="shared" si="106"/>
        <v>0</v>
      </c>
      <c r="BC232">
        <f t="shared" si="107"/>
        <v>0</v>
      </c>
      <c r="BD232">
        <f t="shared" si="108"/>
        <v>0</v>
      </c>
      <c r="BE232">
        <f t="shared" si="109"/>
        <v>0</v>
      </c>
      <c r="BF232">
        <f t="shared" si="110"/>
        <v>0</v>
      </c>
      <c r="BG232">
        <f t="shared" si="111"/>
        <v>0</v>
      </c>
      <c r="BH232">
        <f t="shared" si="112"/>
        <v>0</v>
      </c>
      <c r="BI232">
        <f t="shared" si="113"/>
        <v>0</v>
      </c>
      <c r="BJ232">
        <f t="shared" si="114"/>
        <v>0</v>
      </c>
      <c r="BK232">
        <f t="shared" si="115"/>
        <v>0</v>
      </c>
      <c r="BL232">
        <f t="shared" si="116"/>
        <v>0</v>
      </c>
      <c r="BM232">
        <f t="shared" si="117"/>
        <v>0</v>
      </c>
      <c r="BN232">
        <f t="shared" si="118"/>
        <v>0</v>
      </c>
      <c r="BO232">
        <f t="shared" si="119"/>
        <v>0</v>
      </c>
      <c r="BP232">
        <f t="shared" si="120"/>
        <v>0</v>
      </c>
      <c r="BQ232">
        <f t="shared" si="121"/>
        <v>0</v>
      </c>
      <c r="BR232">
        <f t="shared" si="122"/>
        <v>0</v>
      </c>
      <c r="BS232">
        <f t="shared" si="123"/>
        <v>0</v>
      </c>
      <c r="BU232" s="27">
        <v>171</v>
      </c>
    </row>
    <row r="233" spans="2:73">
      <c r="B233" s="35" t="s">
        <v>142</v>
      </c>
      <c r="C233" s="25" t="s">
        <v>288</v>
      </c>
      <c r="D233" s="26">
        <v>5</v>
      </c>
      <c r="E233" s="130">
        <v>4.2222000000000008</v>
      </c>
      <c r="F233" s="217">
        <f t="shared" si="135"/>
        <v>181.44</v>
      </c>
      <c r="G233" s="177"/>
      <c r="H233" s="28">
        <f t="shared" si="141"/>
        <v>0</v>
      </c>
      <c r="I233" s="253">
        <f t="shared" si="137"/>
        <v>0</v>
      </c>
      <c r="K233" s="1">
        <v>0</v>
      </c>
      <c r="L233" s="2"/>
      <c r="M233" s="11"/>
      <c r="N233" s="2">
        <v>0</v>
      </c>
      <c r="O233" s="2"/>
      <c r="P233" s="11"/>
      <c r="Q233" s="2">
        <v>0</v>
      </c>
      <c r="R233" s="2"/>
      <c r="S233" s="11"/>
      <c r="T233" s="2">
        <v>0</v>
      </c>
      <c r="U233" s="2"/>
      <c r="V233" s="11"/>
      <c r="W233" s="2">
        <v>0</v>
      </c>
      <c r="X233" s="2"/>
      <c r="Z233" s="176">
        <f t="shared" si="138"/>
        <v>0</v>
      </c>
      <c r="AA233" s="59">
        <f t="shared" si="142"/>
        <v>0</v>
      </c>
      <c r="AB233" s="11">
        <f t="shared" si="139"/>
        <v>0</v>
      </c>
      <c r="AC233" s="58">
        <f t="shared" si="140"/>
        <v>0</v>
      </c>
      <c r="AH233" s="11">
        <v>0</v>
      </c>
      <c r="AI233">
        <v>0</v>
      </c>
      <c r="AJ233">
        <v>0</v>
      </c>
      <c r="AK233">
        <v>0</v>
      </c>
      <c r="AL233">
        <v>1</v>
      </c>
      <c r="AM233">
        <v>2</v>
      </c>
      <c r="AN233">
        <v>2</v>
      </c>
      <c r="AO233">
        <v>0</v>
      </c>
      <c r="AP233">
        <v>0</v>
      </c>
      <c r="AQ233">
        <v>0</v>
      </c>
      <c r="AR233">
        <v>0</v>
      </c>
      <c r="AS233">
        <v>0</v>
      </c>
      <c r="AT233">
        <v>0</v>
      </c>
      <c r="AU233">
        <v>0</v>
      </c>
      <c r="AV233">
        <v>0</v>
      </c>
      <c r="AW233">
        <v>0</v>
      </c>
      <c r="AX233">
        <v>0</v>
      </c>
      <c r="AY233">
        <v>0</v>
      </c>
      <c r="AZ233">
        <v>0</v>
      </c>
      <c r="BA233">
        <f t="shared" si="136"/>
        <v>0</v>
      </c>
      <c r="BB233">
        <f t="shared" si="106"/>
        <v>0</v>
      </c>
      <c r="BC233">
        <f t="shared" si="107"/>
        <v>0</v>
      </c>
      <c r="BD233">
        <f t="shared" si="108"/>
        <v>0</v>
      </c>
      <c r="BE233">
        <f t="shared" si="109"/>
        <v>0</v>
      </c>
      <c r="BF233">
        <f t="shared" si="110"/>
        <v>0</v>
      </c>
      <c r="BG233">
        <f t="shared" si="111"/>
        <v>0</v>
      </c>
      <c r="BH233">
        <f t="shared" si="112"/>
        <v>0</v>
      </c>
      <c r="BI233">
        <f t="shared" si="113"/>
        <v>0</v>
      </c>
      <c r="BJ233">
        <f t="shared" si="114"/>
        <v>0</v>
      </c>
      <c r="BK233">
        <f t="shared" si="115"/>
        <v>0</v>
      </c>
      <c r="BL233">
        <f t="shared" si="116"/>
        <v>0</v>
      </c>
      <c r="BM233">
        <f t="shared" si="117"/>
        <v>0</v>
      </c>
      <c r="BN233">
        <f t="shared" si="118"/>
        <v>0</v>
      </c>
      <c r="BO233">
        <f t="shared" si="119"/>
        <v>0</v>
      </c>
      <c r="BP233">
        <f t="shared" si="120"/>
        <v>0</v>
      </c>
      <c r="BQ233">
        <f t="shared" si="121"/>
        <v>0</v>
      </c>
      <c r="BR233">
        <f t="shared" si="122"/>
        <v>0</v>
      </c>
      <c r="BS233">
        <f t="shared" si="123"/>
        <v>0</v>
      </c>
      <c r="BU233" s="27">
        <v>189</v>
      </c>
    </row>
    <row r="234" spans="2:73">
      <c r="B234" s="35" t="s">
        <v>143</v>
      </c>
      <c r="C234" s="25" t="s">
        <v>289</v>
      </c>
      <c r="D234" s="26">
        <v>5</v>
      </c>
      <c r="E234" s="130">
        <v>3.4958</v>
      </c>
      <c r="F234" s="217">
        <f t="shared" si="135"/>
        <v>164.16</v>
      </c>
      <c r="G234" s="177"/>
      <c r="H234" s="28">
        <f t="shared" si="141"/>
        <v>0</v>
      </c>
      <c r="I234" s="253">
        <f t="shared" si="137"/>
        <v>0</v>
      </c>
      <c r="J234" s="11"/>
      <c r="K234" s="1">
        <v>0</v>
      </c>
      <c r="L234" s="2"/>
      <c r="M234" s="11"/>
      <c r="N234" s="2">
        <v>0</v>
      </c>
      <c r="O234" s="2"/>
      <c r="P234" s="11"/>
      <c r="Q234" s="2">
        <v>0</v>
      </c>
      <c r="R234" s="2"/>
      <c r="S234" s="11"/>
      <c r="T234" s="2">
        <v>0</v>
      </c>
      <c r="U234" s="2"/>
      <c r="V234" s="11"/>
      <c r="W234" s="2">
        <v>0</v>
      </c>
      <c r="X234" s="2"/>
      <c r="Z234" s="176">
        <f t="shared" si="138"/>
        <v>0</v>
      </c>
      <c r="AA234" s="59">
        <f t="shared" si="142"/>
        <v>0</v>
      </c>
      <c r="AB234" s="11">
        <f t="shared" si="139"/>
        <v>0</v>
      </c>
      <c r="AC234" s="58">
        <f t="shared" si="140"/>
        <v>0</v>
      </c>
      <c r="AH234" s="11">
        <v>0</v>
      </c>
      <c r="AI234">
        <v>0</v>
      </c>
      <c r="AJ234">
        <v>0</v>
      </c>
      <c r="AK234">
        <v>0</v>
      </c>
      <c r="AL234">
        <v>1</v>
      </c>
      <c r="AM234">
        <v>3</v>
      </c>
      <c r="AN234">
        <v>1</v>
      </c>
      <c r="AO234">
        <v>0</v>
      </c>
      <c r="AP234">
        <v>0</v>
      </c>
      <c r="AQ234">
        <v>0</v>
      </c>
      <c r="AR234">
        <v>0</v>
      </c>
      <c r="AS234">
        <v>0</v>
      </c>
      <c r="AT234">
        <v>0</v>
      </c>
      <c r="AU234">
        <v>0</v>
      </c>
      <c r="AV234">
        <v>0</v>
      </c>
      <c r="AW234">
        <v>0</v>
      </c>
      <c r="AX234">
        <v>0</v>
      </c>
      <c r="AY234">
        <v>0</v>
      </c>
      <c r="AZ234">
        <v>0</v>
      </c>
      <c r="BA234">
        <f t="shared" si="136"/>
        <v>0</v>
      </c>
      <c r="BB234">
        <f t="shared" ref="BB234:BB298" si="143">AI234*H234</f>
        <v>0</v>
      </c>
      <c r="BC234">
        <f t="shared" ref="BC234:BC298" si="144">AJ234*H234</f>
        <v>0</v>
      </c>
      <c r="BD234">
        <f t="shared" ref="BD234:BD298" si="145">AK234*H234</f>
        <v>0</v>
      </c>
      <c r="BE234">
        <f t="shared" ref="BE234:BE298" si="146">AL234*H234</f>
        <v>0</v>
      </c>
      <c r="BF234">
        <f t="shared" ref="BF234:BF298" si="147">AM234*H234</f>
        <v>0</v>
      </c>
      <c r="BG234">
        <f t="shared" ref="BG234:BG298" si="148">AN234*H234</f>
        <v>0</v>
      </c>
      <c r="BH234">
        <f t="shared" ref="BH234:BH298" si="149">AO234*H234</f>
        <v>0</v>
      </c>
      <c r="BI234">
        <f t="shared" ref="BI234:BI298" si="150">AP234*H234</f>
        <v>0</v>
      </c>
      <c r="BJ234">
        <f t="shared" ref="BJ234:BJ298" si="151">AQ234*H234</f>
        <v>0</v>
      </c>
      <c r="BK234">
        <f t="shared" ref="BK234:BK298" si="152">AR234*H234</f>
        <v>0</v>
      </c>
      <c r="BL234">
        <f t="shared" ref="BL234:BL298" si="153">AS234*H234</f>
        <v>0</v>
      </c>
      <c r="BM234">
        <f t="shared" ref="BM234:BM298" si="154">AT234*H234</f>
        <v>0</v>
      </c>
      <c r="BN234">
        <f t="shared" ref="BN234:BN298" si="155">AU234*H234</f>
        <v>0</v>
      </c>
      <c r="BO234">
        <f t="shared" ref="BO234:BO298" si="156">AV234*H234</f>
        <v>0</v>
      </c>
      <c r="BP234">
        <f t="shared" ref="BP234:BP298" si="157">AW234*H234</f>
        <v>0</v>
      </c>
      <c r="BQ234">
        <f t="shared" ref="BQ234:BQ298" si="158">AX234*H234</f>
        <v>0</v>
      </c>
      <c r="BR234">
        <f t="shared" ref="BR234:BR298" si="159">AY234*H234</f>
        <v>0</v>
      </c>
      <c r="BS234">
        <f t="shared" ref="BS234:BS298" si="160">AZ234*H234</f>
        <v>0</v>
      </c>
      <c r="BU234" s="27">
        <v>171</v>
      </c>
    </row>
    <row r="235" spans="2:73">
      <c r="B235" s="35" t="s">
        <v>144</v>
      </c>
      <c r="C235" s="25" t="s">
        <v>290</v>
      </c>
      <c r="D235" s="26">
        <v>3</v>
      </c>
      <c r="E235" s="130">
        <v>3.4050000000000002</v>
      </c>
      <c r="F235" s="217">
        <f t="shared" si="135"/>
        <v>152.63999999999999</v>
      </c>
      <c r="G235" s="177"/>
      <c r="H235" s="28">
        <f t="shared" si="141"/>
        <v>0</v>
      </c>
      <c r="I235" s="253">
        <f t="shared" si="137"/>
        <v>0</v>
      </c>
      <c r="J235" s="11"/>
      <c r="K235" s="1">
        <v>0</v>
      </c>
      <c r="L235" s="2"/>
      <c r="N235" s="2">
        <v>0</v>
      </c>
      <c r="O235" s="2"/>
      <c r="P235" s="11"/>
      <c r="Q235" s="2">
        <v>0</v>
      </c>
      <c r="R235" s="2"/>
      <c r="T235" s="2">
        <v>0</v>
      </c>
      <c r="U235" s="2"/>
      <c r="V235" s="11"/>
      <c r="W235" s="2">
        <v>0</v>
      </c>
      <c r="X235" s="2"/>
      <c r="Z235" s="176">
        <f t="shared" si="138"/>
        <v>0</v>
      </c>
      <c r="AA235" s="59">
        <f t="shared" si="142"/>
        <v>0</v>
      </c>
      <c r="AB235" s="11">
        <f t="shared" si="139"/>
        <v>0</v>
      </c>
      <c r="AC235" s="58">
        <f t="shared" si="140"/>
        <v>0</v>
      </c>
      <c r="AH235" s="11">
        <v>0</v>
      </c>
      <c r="AI235">
        <v>0</v>
      </c>
      <c r="AJ235">
        <v>0</v>
      </c>
      <c r="AK235">
        <v>0</v>
      </c>
      <c r="AL235">
        <v>0</v>
      </c>
      <c r="AM235">
        <v>0</v>
      </c>
      <c r="AN235">
        <v>0</v>
      </c>
      <c r="AO235">
        <v>3</v>
      </c>
      <c r="AP235">
        <v>0</v>
      </c>
      <c r="AQ235">
        <v>0</v>
      </c>
      <c r="AR235">
        <v>0</v>
      </c>
      <c r="AS235">
        <v>0</v>
      </c>
      <c r="AT235">
        <v>0</v>
      </c>
      <c r="AU235">
        <v>0</v>
      </c>
      <c r="AV235">
        <v>0</v>
      </c>
      <c r="AW235">
        <v>0</v>
      </c>
      <c r="AX235">
        <v>0</v>
      </c>
      <c r="AY235">
        <v>0</v>
      </c>
      <c r="AZ235">
        <v>0</v>
      </c>
      <c r="BA235">
        <f t="shared" si="136"/>
        <v>0</v>
      </c>
      <c r="BB235">
        <f t="shared" si="143"/>
        <v>0</v>
      </c>
      <c r="BC235">
        <f t="shared" si="144"/>
        <v>0</v>
      </c>
      <c r="BD235">
        <f t="shared" si="145"/>
        <v>0</v>
      </c>
      <c r="BE235">
        <f t="shared" si="146"/>
        <v>0</v>
      </c>
      <c r="BF235">
        <f t="shared" si="147"/>
        <v>0</v>
      </c>
      <c r="BG235">
        <f t="shared" si="148"/>
        <v>0</v>
      </c>
      <c r="BH235">
        <f t="shared" si="149"/>
        <v>0</v>
      </c>
      <c r="BI235">
        <f t="shared" si="150"/>
        <v>0</v>
      </c>
      <c r="BJ235">
        <f t="shared" si="151"/>
        <v>0</v>
      </c>
      <c r="BK235">
        <f t="shared" si="152"/>
        <v>0</v>
      </c>
      <c r="BL235">
        <f t="shared" si="153"/>
        <v>0</v>
      </c>
      <c r="BM235">
        <f t="shared" si="154"/>
        <v>0</v>
      </c>
      <c r="BN235">
        <f t="shared" si="155"/>
        <v>0</v>
      </c>
      <c r="BO235">
        <f t="shared" si="156"/>
        <v>0</v>
      </c>
      <c r="BP235">
        <f t="shared" si="157"/>
        <v>0</v>
      </c>
      <c r="BQ235">
        <f t="shared" si="158"/>
        <v>0</v>
      </c>
      <c r="BR235">
        <f t="shared" si="159"/>
        <v>0</v>
      </c>
      <c r="BS235">
        <f t="shared" si="160"/>
        <v>0</v>
      </c>
      <c r="BU235" s="27">
        <v>159</v>
      </c>
    </row>
    <row r="236" spans="2:73">
      <c r="B236" s="35" t="s">
        <v>145</v>
      </c>
      <c r="C236" s="25" t="s">
        <v>291</v>
      </c>
      <c r="D236" s="26">
        <v>3</v>
      </c>
      <c r="E236" s="130">
        <v>3.0418000000000003</v>
      </c>
      <c r="F236" s="217">
        <f t="shared" si="135"/>
        <v>154.56</v>
      </c>
      <c r="G236" s="177"/>
      <c r="H236" s="28">
        <f t="shared" si="141"/>
        <v>0</v>
      </c>
      <c r="I236" s="253">
        <f t="shared" si="137"/>
        <v>0</v>
      </c>
      <c r="J236" s="11"/>
      <c r="K236" s="1">
        <v>0</v>
      </c>
      <c r="L236" s="2"/>
      <c r="M236" s="11"/>
      <c r="N236" s="2">
        <v>0</v>
      </c>
      <c r="O236" s="2"/>
      <c r="Q236" s="2">
        <v>0</v>
      </c>
      <c r="R236" s="2"/>
      <c r="S236" s="11"/>
      <c r="T236" s="2">
        <v>0</v>
      </c>
      <c r="U236" s="2"/>
      <c r="V236" s="11"/>
      <c r="W236" s="2">
        <v>0</v>
      </c>
      <c r="X236" s="2"/>
      <c r="Z236" s="176">
        <f t="shared" si="138"/>
        <v>0</v>
      </c>
      <c r="AA236" s="59">
        <f t="shared" si="142"/>
        <v>0</v>
      </c>
      <c r="AB236" s="11">
        <f t="shared" si="139"/>
        <v>0</v>
      </c>
      <c r="AC236" s="58">
        <f t="shared" si="140"/>
        <v>0</v>
      </c>
      <c r="AH236" s="11">
        <v>0</v>
      </c>
      <c r="AI236">
        <v>0</v>
      </c>
      <c r="AJ236">
        <v>0</v>
      </c>
      <c r="AK236">
        <v>0</v>
      </c>
      <c r="AL236">
        <v>0</v>
      </c>
      <c r="AM236">
        <v>0</v>
      </c>
      <c r="AN236">
        <v>1</v>
      </c>
      <c r="AO236">
        <v>2</v>
      </c>
      <c r="AP236">
        <v>0</v>
      </c>
      <c r="AQ236">
        <v>0</v>
      </c>
      <c r="AR236">
        <v>0</v>
      </c>
      <c r="AS236">
        <v>0</v>
      </c>
      <c r="AT236">
        <v>0</v>
      </c>
      <c r="AU236">
        <v>0</v>
      </c>
      <c r="AV236">
        <v>0</v>
      </c>
      <c r="AW236">
        <v>0</v>
      </c>
      <c r="AX236">
        <v>0</v>
      </c>
      <c r="AY236">
        <v>0</v>
      </c>
      <c r="AZ236">
        <v>0</v>
      </c>
      <c r="BA236">
        <f t="shared" si="136"/>
        <v>0</v>
      </c>
      <c r="BB236">
        <f t="shared" si="143"/>
        <v>0</v>
      </c>
      <c r="BC236">
        <f t="shared" si="144"/>
        <v>0</v>
      </c>
      <c r="BD236">
        <f t="shared" si="145"/>
        <v>0</v>
      </c>
      <c r="BE236">
        <f t="shared" si="146"/>
        <v>0</v>
      </c>
      <c r="BF236">
        <f t="shared" si="147"/>
        <v>0</v>
      </c>
      <c r="BG236">
        <f t="shared" si="148"/>
        <v>0</v>
      </c>
      <c r="BH236">
        <f t="shared" si="149"/>
        <v>0</v>
      </c>
      <c r="BI236">
        <f t="shared" si="150"/>
        <v>0</v>
      </c>
      <c r="BJ236">
        <f t="shared" si="151"/>
        <v>0</v>
      </c>
      <c r="BK236">
        <f t="shared" si="152"/>
        <v>0</v>
      </c>
      <c r="BL236">
        <f t="shared" si="153"/>
        <v>0</v>
      </c>
      <c r="BM236">
        <f t="shared" si="154"/>
        <v>0</v>
      </c>
      <c r="BN236">
        <f t="shared" si="155"/>
        <v>0</v>
      </c>
      <c r="BO236">
        <f t="shared" si="156"/>
        <v>0</v>
      </c>
      <c r="BP236">
        <f t="shared" si="157"/>
        <v>0</v>
      </c>
      <c r="BQ236">
        <f t="shared" si="158"/>
        <v>0</v>
      </c>
      <c r="BR236">
        <f t="shared" si="159"/>
        <v>0</v>
      </c>
      <c r="BS236">
        <f t="shared" si="160"/>
        <v>0</v>
      </c>
      <c r="BU236" s="27">
        <v>161</v>
      </c>
    </row>
    <row r="237" spans="2:73">
      <c r="B237" s="35" t="s">
        <v>146</v>
      </c>
      <c r="C237" s="25" t="s">
        <v>292</v>
      </c>
      <c r="D237" s="26">
        <v>2</v>
      </c>
      <c r="E237" s="130">
        <v>4.3583999999999996</v>
      </c>
      <c r="F237" s="217">
        <f t="shared" si="135"/>
        <v>168</v>
      </c>
      <c r="G237" s="177"/>
      <c r="H237" s="28">
        <f t="shared" si="141"/>
        <v>0</v>
      </c>
      <c r="I237" s="253">
        <f t="shared" si="137"/>
        <v>0</v>
      </c>
      <c r="J237" s="11"/>
      <c r="K237" s="1">
        <v>0</v>
      </c>
      <c r="L237" s="2"/>
      <c r="M237" s="11"/>
      <c r="N237" s="2">
        <v>0</v>
      </c>
      <c r="O237" s="2"/>
      <c r="P237" s="11"/>
      <c r="Q237" s="2">
        <v>0</v>
      </c>
      <c r="R237" s="2"/>
      <c r="S237" s="11"/>
      <c r="T237" s="2">
        <v>0</v>
      </c>
      <c r="U237" s="2"/>
      <c r="W237" s="2">
        <v>0</v>
      </c>
      <c r="X237" s="2"/>
      <c r="Z237" s="176">
        <f t="shared" si="138"/>
        <v>0</v>
      </c>
      <c r="AA237" s="59">
        <f t="shared" si="142"/>
        <v>0</v>
      </c>
      <c r="AB237" s="11">
        <f t="shared" si="139"/>
        <v>0</v>
      </c>
      <c r="AC237" s="58">
        <f t="shared" si="140"/>
        <v>0</v>
      </c>
      <c r="AH237" s="11">
        <v>0</v>
      </c>
      <c r="AI237">
        <v>0</v>
      </c>
      <c r="AJ237">
        <v>0</v>
      </c>
      <c r="AK237">
        <v>0</v>
      </c>
      <c r="AL237">
        <v>0</v>
      </c>
      <c r="AM237">
        <v>0</v>
      </c>
      <c r="AN237">
        <v>0</v>
      </c>
      <c r="AO237">
        <v>0</v>
      </c>
      <c r="AP237">
        <v>1</v>
      </c>
      <c r="AQ237">
        <v>0</v>
      </c>
      <c r="AR237">
        <v>1</v>
      </c>
      <c r="AS237">
        <v>0</v>
      </c>
      <c r="AT237">
        <v>0</v>
      </c>
      <c r="AU237">
        <v>0</v>
      </c>
      <c r="AV237">
        <v>0</v>
      </c>
      <c r="AW237">
        <v>0</v>
      </c>
      <c r="AX237">
        <v>0</v>
      </c>
      <c r="AY237">
        <v>0</v>
      </c>
      <c r="AZ237">
        <v>0</v>
      </c>
      <c r="BA237">
        <f t="shared" si="136"/>
        <v>0</v>
      </c>
      <c r="BB237">
        <f t="shared" si="143"/>
        <v>0</v>
      </c>
      <c r="BC237">
        <f t="shared" si="144"/>
        <v>0</v>
      </c>
      <c r="BD237">
        <f t="shared" si="145"/>
        <v>0</v>
      </c>
      <c r="BE237">
        <f t="shared" si="146"/>
        <v>0</v>
      </c>
      <c r="BF237">
        <f t="shared" si="147"/>
        <v>0</v>
      </c>
      <c r="BG237">
        <f t="shared" si="148"/>
        <v>0</v>
      </c>
      <c r="BH237">
        <f t="shared" si="149"/>
        <v>0</v>
      </c>
      <c r="BI237">
        <f t="shared" si="150"/>
        <v>0</v>
      </c>
      <c r="BJ237">
        <f t="shared" si="151"/>
        <v>0</v>
      </c>
      <c r="BK237">
        <f t="shared" si="152"/>
        <v>0</v>
      </c>
      <c r="BL237">
        <f t="shared" si="153"/>
        <v>0</v>
      </c>
      <c r="BM237">
        <f t="shared" si="154"/>
        <v>0</v>
      </c>
      <c r="BN237">
        <f t="shared" si="155"/>
        <v>0</v>
      </c>
      <c r="BO237">
        <f t="shared" si="156"/>
        <v>0</v>
      </c>
      <c r="BP237">
        <f t="shared" si="157"/>
        <v>0</v>
      </c>
      <c r="BQ237">
        <f t="shared" si="158"/>
        <v>0</v>
      </c>
      <c r="BR237">
        <f t="shared" si="159"/>
        <v>0</v>
      </c>
      <c r="BS237">
        <f t="shared" si="160"/>
        <v>0</v>
      </c>
      <c r="BU237" s="27">
        <v>175</v>
      </c>
    </row>
    <row r="238" spans="2:73">
      <c r="B238" s="35" t="s">
        <v>147</v>
      </c>
      <c r="C238" s="25" t="s">
        <v>293</v>
      </c>
      <c r="D238" s="26">
        <v>2</v>
      </c>
      <c r="E238" s="130">
        <v>3.9043999999999999</v>
      </c>
      <c r="F238" s="217">
        <f t="shared" si="135"/>
        <v>182.4</v>
      </c>
      <c r="G238" s="177"/>
      <c r="H238" s="28">
        <f t="shared" si="141"/>
        <v>0</v>
      </c>
      <c r="I238" s="253">
        <f t="shared" si="137"/>
        <v>0</v>
      </c>
      <c r="J238" s="11"/>
      <c r="K238" s="1">
        <v>0</v>
      </c>
      <c r="L238" s="2"/>
      <c r="M238" s="11"/>
      <c r="N238" s="2">
        <v>0</v>
      </c>
      <c r="O238" s="2"/>
      <c r="P238" s="11"/>
      <c r="Q238" s="2">
        <v>0</v>
      </c>
      <c r="R238" s="2"/>
      <c r="S238" s="11"/>
      <c r="T238" s="2">
        <v>0</v>
      </c>
      <c r="U238" s="2"/>
      <c r="V238" s="11"/>
      <c r="W238" s="2">
        <v>0</v>
      </c>
      <c r="X238" s="2"/>
      <c r="Z238" s="176">
        <f t="shared" si="138"/>
        <v>0</v>
      </c>
      <c r="AA238" s="59">
        <f t="shared" si="142"/>
        <v>0</v>
      </c>
      <c r="AB238" s="11">
        <f t="shared" si="139"/>
        <v>0</v>
      </c>
      <c r="AC238" s="58">
        <f t="shared" si="140"/>
        <v>0</v>
      </c>
      <c r="AH238" s="11">
        <v>0</v>
      </c>
      <c r="AI238">
        <v>0</v>
      </c>
      <c r="AJ238">
        <v>0</v>
      </c>
      <c r="AK238">
        <v>0</v>
      </c>
      <c r="AL238">
        <v>0</v>
      </c>
      <c r="AM238">
        <v>0</v>
      </c>
      <c r="AN238">
        <v>0</v>
      </c>
      <c r="AO238">
        <v>0</v>
      </c>
      <c r="AP238">
        <v>0</v>
      </c>
      <c r="AQ238">
        <v>2</v>
      </c>
      <c r="AR238">
        <v>0</v>
      </c>
      <c r="AS238">
        <v>0</v>
      </c>
      <c r="AT238">
        <v>0</v>
      </c>
      <c r="AU238">
        <v>0</v>
      </c>
      <c r="AV238">
        <v>0</v>
      </c>
      <c r="AW238">
        <v>0</v>
      </c>
      <c r="AX238">
        <v>0</v>
      </c>
      <c r="AY238">
        <v>0</v>
      </c>
      <c r="AZ238">
        <v>0</v>
      </c>
      <c r="BA238">
        <f t="shared" si="136"/>
        <v>0</v>
      </c>
      <c r="BB238">
        <f t="shared" si="143"/>
        <v>0</v>
      </c>
      <c r="BC238">
        <f t="shared" si="144"/>
        <v>0</v>
      </c>
      <c r="BD238">
        <f t="shared" si="145"/>
        <v>0</v>
      </c>
      <c r="BE238">
        <f t="shared" si="146"/>
        <v>0</v>
      </c>
      <c r="BF238">
        <f t="shared" si="147"/>
        <v>0</v>
      </c>
      <c r="BG238">
        <f t="shared" si="148"/>
        <v>0</v>
      </c>
      <c r="BH238">
        <f t="shared" si="149"/>
        <v>0</v>
      </c>
      <c r="BI238">
        <f t="shared" si="150"/>
        <v>0</v>
      </c>
      <c r="BJ238">
        <f t="shared" si="151"/>
        <v>0</v>
      </c>
      <c r="BK238">
        <f t="shared" si="152"/>
        <v>0</v>
      </c>
      <c r="BL238">
        <f t="shared" si="153"/>
        <v>0</v>
      </c>
      <c r="BM238">
        <f t="shared" si="154"/>
        <v>0</v>
      </c>
      <c r="BN238">
        <f t="shared" si="155"/>
        <v>0</v>
      </c>
      <c r="BO238">
        <f t="shared" si="156"/>
        <v>0</v>
      </c>
      <c r="BP238">
        <f t="shared" si="157"/>
        <v>0</v>
      </c>
      <c r="BQ238">
        <f t="shared" si="158"/>
        <v>0</v>
      </c>
      <c r="BR238">
        <f t="shared" si="159"/>
        <v>0</v>
      </c>
      <c r="BS238">
        <f t="shared" si="160"/>
        <v>0</v>
      </c>
      <c r="BU238" s="27">
        <v>190</v>
      </c>
    </row>
    <row r="239" spans="2:73">
      <c r="B239" s="35" t="s">
        <v>148</v>
      </c>
      <c r="C239" s="25" t="s">
        <v>294</v>
      </c>
      <c r="D239" s="26">
        <v>1</v>
      </c>
      <c r="E239" s="130">
        <v>3.2233999999999998</v>
      </c>
      <c r="F239" s="217">
        <f t="shared" si="135"/>
        <v>154.56</v>
      </c>
      <c r="G239" s="177"/>
      <c r="H239" s="28">
        <f t="shared" si="141"/>
        <v>0</v>
      </c>
      <c r="I239" s="253">
        <f t="shared" si="137"/>
        <v>0</v>
      </c>
      <c r="J239" s="11"/>
      <c r="K239" s="1">
        <v>0</v>
      </c>
      <c r="L239" s="2"/>
      <c r="M239" s="11"/>
      <c r="N239" s="2">
        <v>0</v>
      </c>
      <c r="O239" s="2"/>
      <c r="P239" s="11"/>
      <c r="Q239" s="2">
        <v>0</v>
      </c>
      <c r="R239" s="2"/>
      <c r="S239" s="11"/>
      <c r="T239" s="2">
        <v>0</v>
      </c>
      <c r="U239" s="2"/>
      <c r="V239" s="11"/>
      <c r="W239" s="2">
        <v>0</v>
      </c>
      <c r="X239" s="2"/>
      <c r="Z239" s="176">
        <f t="shared" si="138"/>
        <v>0</v>
      </c>
      <c r="AA239" s="59">
        <f t="shared" si="142"/>
        <v>0</v>
      </c>
      <c r="AB239" s="11">
        <f t="shared" si="139"/>
        <v>0</v>
      </c>
      <c r="AC239" s="58">
        <f t="shared" si="140"/>
        <v>0</v>
      </c>
      <c r="AH239" s="11">
        <v>0</v>
      </c>
      <c r="AI239">
        <v>0</v>
      </c>
      <c r="AJ239">
        <v>0</v>
      </c>
      <c r="AK239">
        <v>0</v>
      </c>
      <c r="AL239">
        <v>0</v>
      </c>
      <c r="AM239">
        <v>0</v>
      </c>
      <c r="AN239">
        <v>0</v>
      </c>
      <c r="AO239">
        <v>0</v>
      </c>
      <c r="AP239">
        <v>0</v>
      </c>
      <c r="AQ239">
        <v>0</v>
      </c>
      <c r="AR239">
        <v>0</v>
      </c>
      <c r="AS239">
        <v>1</v>
      </c>
      <c r="AT239">
        <v>0</v>
      </c>
      <c r="AU239">
        <v>0</v>
      </c>
      <c r="AV239">
        <v>0</v>
      </c>
      <c r="AW239">
        <v>0</v>
      </c>
      <c r="AX239">
        <v>0</v>
      </c>
      <c r="AY239">
        <v>0</v>
      </c>
      <c r="AZ239">
        <v>0</v>
      </c>
      <c r="BA239">
        <f t="shared" si="136"/>
        <v>0</v>
      </c>
      <c r="BB239">
        <f t="shared" si="143"/>
        <v>0</v>
      </c>
      <c r="BC239">
        <f t="shared" si="144"/>
        <v>0</v>
      </c>
      <c r="BD239">
        <f t="shared" si="145"/>
        <v>0</v>
      </c>
      <c r="BE239">
        <f t="shared" si="146"/>
        <v>0</v>
      </c>
      <c r="BF239">
        <f t="shared" si="147"/>
        <v>0</v>
      </c>
      <c r="BG239">
        <f t="shared" si="148"/>
        <v>0</v>
      </c>
      <c r="BH239">
        <f t="shared" si="149"/>
        <v>0</v>
      </c>
      <c r="BI239">
        <f t="shared" si="150"/>
        <v>0</v>
      </c>
      <c r="BJ239">
        <f t="shared" si="151"/>
        <v>0</v>
      </c>
      <c r="BK239">
        <f t="shared" si="152"/>
        <v>0</v>
      </c>
      <c r="BL239">
        <f t="shared" si="153"/>
        <v>0</v>
      </c>
      <c r="BM239">
        <f t="shared" si="154"/>
        <v>0</v>
      </c>
      <c r="BN239">
        <f t="shared" si="155"/>
        <v>0</v>
      </c>
      <c r="BO239">
        <f t="shared" si="156"/>
        <v>0</v>
      </c>
      <c r="BP239">
        <f t="shared" si="157"/>
        <v>0</v>
      </c>
      <c r="BQ239">
        <f t="shared" si="158"/>
        <v>0</v>
      </c>
      <c r="BR239">
        <f t="shared" si="159"/>
        <v>0</v>
      </c>
      <c r="BS239">
        <f t="shared" si="160"/>
        <v>0</v>
      </c>
      <c r="BU239" s="27">
        <v>161</v>
      </c>
    </row>
    <row r="240" spans="2:73">
      <c r="B240" s="35" t="s">
        <v>149</v>
      </c>
      <c r="C240" s="25" t="s">
        <v>295</v>
      </c>
      <c r="D240" s="26">
        <v>1</v>
      </c>
      <c r="E240" s="130">
        <v>4.2676000000000007</v>
      </c>
      <c r="F240" s="217">
        <f t="shared" si="135"/>
        <v>199.68</v>
      </c>
      <c r="G240" s="177"/>
      <c r="H240" s="28">
        <f t="shared" si="141"/>
        <v>0</v>
      </c>
      <c r="I240" s="253">
        <f t="shared" si="137"/>
        <v>0</v>
      </c>
      <c r="K240" s="1">
        <v>0</v>
      </c>
      <c r="L240" s="2"/>
      <c r="N240" s="2">
        <v>0</v>
      </c>
      <c r="O240" s="2"/>
      <c r="P240" s="11"/>
      <c r="Q240" s="2">
        <v>0</v>
      </c>
      <c r="R240" s="2"/>
      <c r="T240" s="2">
        <v>0</v>
      </c>
      <c r="U240" s="2"/>
      <c r="V240" s="11"/>
      <c r="W240" s="2">
        <v>0</v>
      </c>
      <c r="X240" s="2"/>
      <c r="Z240" s="176">
        <f t="shared" si="138"/>
        <v>0</v>
      </c>
      <c r="AA240" s="59">
        <f t="shared" si="142"/>
        <v>0</v>
      </c>
      <c r="AB240" s="11">
        <f t="shared" si="139"/>
        <v>0</v>
      </c>
      <c r="AC240" s="58">
        <f t="shared" si="140"/>
        <v>0</v>
      </c>
      <c r="AH240" s="11">
        <v>0</v>
      </c>
      <c r="AI240">
        <v>0</v>
      </c>
      <c r="AJ240">
        <v>0</v>
      </c>
      <c r="AK240">
        <v>0</v>
      </c>
      <c r="AL240">
        <v>0</v>
      </c>
      <c r="AM240">
        <v>0</v>
      </c>
      <c r="AN240">
        <v>0</v>
      </c>
      <c r="AO240">
        <v>0</v>
      </c>
      <c r="AP240">
        <v>0</v>
      </c>
      <c r="AQ240">
        <v>0</v>
      </c>
      <c r="AR240">
        <v>0</v>
      </c>
      <c r="AS240">
        <v>0</v>
      </c>
      <c r="AT240">
        <v>0</v>
      </c>
      <c r="AU240">
        <v>1</v>
      </c>
      <c r="AV240">
        <v>0</v>
      </c>
      <c r="AW240">
        <v>0</v>
      </c>
      <c r="AX240">
        <v>0</v>
      </c>
      <c r="AY240">
        <v>0</v>
      </c>
      <c r="AZ240">
        <v>0</v>
      </c>
      <c r="BA240">
        <f t="shared" si="136"/>
        <v>0</v>
      </c>
      <c r="BB240">
        <f t="shared" si="143"/>
        <v>0</v>
      </c>
      <c r="BC240">
        <f t="shared" si="144"/>
        <v>0</v>
      </c>
      <c r="BD240">
        <f t="shared" si="145"/>
        <v>0</v>
      </c>
      <c r="BE240">
        <f t="shared" si="146"/>
        <v>0</v>
      </c>
      <c r="BF240">
        <f t="shared" si="147"/>
        <v>0</v>
      </c>
      <c r="BG240">
        <f t="shared" si="148"/>
        <v>0</v>
      </c>
      <c r="BH240">
        <f t="shared" si="149"/>
        <v>0</v>
      </c>
      <c r="BI240">
        <f t="shared" si="150"/>
        <v>0</v>
      </c>
      <c r="BJ240">
        <f t="shared" si="151"/>
        <v>0</v>
      </c>
      <c r="BK240">
        <f t="shared" si="152"/>
        <v>0</v>
      </c>
      <c r="BL240">
        <f t="shared" si="153"/>
        <v>0</v>
      </c>
      <c r="BM240">
        <f t="shared" si="154"/>
        <v>0</v>
      </c>
      <c r="BN240">
        <f t="shared" si="155"/>
        <v>0</v>
      </c>
      <c r="BO240">
        <f t="shared" si="156"/>
        <v>0</v>
      </c>
      <c r="BP240">
        <f t="shared" si="157"/>
        <v>0</v>
      </c>
      <c r="BQ240">
        <f t="shared" si="158"/>
        <v>0</v>
      </c>
      <c r="BR240">
        <f t="shared" si="159"/>
        <v>0</v>
      </c>
      <c r="BS240">
        <f t="shared" si="160"/>
        <v>0</v>
      </c>
      <c r="BU240" s="27">
        <v>208</v>
      </c>
    </row>
    <row r="241" spans="2:73" ht="43" customHeight="1">
      <c r="B241" s="22" t="s">
        <v>150</v>
      </c>
      <c r="C241" s="6" t="s">
        <v>634</v>
      </c>
      <c r="D241" s="6" t="s">
        <v>2</v>
      </c>
      <c r="E241" s="98" t="s">
        <v>1203</v>
      </c>
      <c r="F241" s="218" t="s">
        <v>1202</v>
      </c>
      <c r="G241" s="177"/>
      <c r="H241" s="6" t="s">
        <v>633</v>
      </c>
      <c r="I241" s="6" t="s">
        <v>632</v>
      </c>
      <c r="J241" s="11"/>
      <c r="K241" s="6" t="s">
        <v>630</v>
      </c>
      <c r="L241" s="6" t="s">
        <v>631</v>
      </c>
      <c r="N241" s="6" t="s">
        <v>630</v>
      </c>
      <c r="O241" s="6" t="s">
        <v>631</v>
      </c>
      <c r="Q241" s="6" t="s">
        <v>630</v>
      </c>
      <c r="R241" s="6" t="s">
        <v>631</v>
      </c>
      <c r="T241" s="6" t="s">
        <v>630</v>
      </c>
      <c r="U241" s="6" t="s">
        <v>631</v>
      </c>
      <c r="W241" s="23" t="s">
        <v>630</v>
      </c>
      <c r="X241" s="23" t="s">
        <v>631</v>
      </c>
      <c r="Z241" s="176"/>
      <c r="BU241" s="90" t="s">
        <v>1136</v>
      </c>
    </row>
    <row r="242" spans="2:73">
      <c r="C242" s="25" t="s">
        <v>465</v>
      </c>
      <c r="D242" s="26">
        <v>50</v>
      </c>
      <c r="E242" s="130">
        <f>SUM(E243:E253)</f>
        <v>38.272199999999998</v>
      </c>
      <c r="F242" s="217">
        <f t="shared" si="135"/>
        <v>1772.1599999999999</v>
      </c>
      <c r="G242" s="177"/>
      <c r="H242" s="28">
        <f>K242+N242+Q242+T242+W242</f>
        <v>0</v>
      </c>
      <c r="I242" s="253">
        <f t="shared" ref="I242:I253" si="161">H242*F242</f>
        <v>0</v>
      </c>
      <c r="J242" s="11"/>
      <c r="K242" s="1">
        <v>0</v>
      </c>
      <c r="L242" s="2"/>
      <c r="M242" s="11"/>
      <c r="N242" s="2">
        <v>0</v>
      </c>
      <c r="O242" s="2"/>
      <c r="P242" s="11"/>
      <c r="Q242" s="2">
        <v>0</v>
      </c>
      <c r="R242" s="2"/>
      <c r="S242" s="11"/>
      <c r="T242" s="2">
        <v>0</v>
      </c>
      <c r="U242" s="2"/>
      <c r="V242" s="11"/>
      <c r="W242" s="2">
        <v>0</v>
      </c>
      <c r="X242" s="2"/>
      <c r="Z242" s="176">
        <f t="shared" ref="Z242:Z253" si="162">H242*F242</f>
        <v>0</v>
      </c>
      <c r="AA242" s="59">
        <f>11*H242</f>
        <v>0</v>
      </c>
      <c r="AB242" s="11">
        <f t="shared" ref="AB242:AB253" si="163">H242*D242</f>
        <v>0</v>
      </c>
      <c r="AC242" s="58">
        <f t="shared" ref="AC242:AC253" si="164">H242*E242</f>
        <v>0</v>
      </c>
      <c r="BU242" s="127">
        <v>1846</v>
      </c>
    </row>
    <row r="243" spans="2:73">
      <c r="B243" s="34" t="s">
        <v>151</v>
      </c>
      <c r="C243" s="25" t="s">
        <v>297</v>
      </c>
      <c r="D243" s="26">
        <v>15</v>
      </c>
      <c r="E243" s="130">
        <v>0.95340000000000003</v>
      </c>
      <c r="F243" s="217">
        <f t="shared" si="135"/>
        <v>111.36</v>
      </c>
      <c r="G243" s="177"/>
      <c r="H243" s="28">
        <f t="shared" ref="H243:H253" si="165">K243+N243+Q243+T243+W243</f>
        <v>0</v>
      </c>
      <c r="I243" s="253">
        <f t="shared" si="161"/>
        <v>0</v>
      </c>
      <c r="J243" s="11"/>
      <c r="K243" s="1">
        <v>0</v>
      </c>
      <c r="L243" s="2"/>
      <c r="M243" s="11"/>
      <c r="N243" s="2">
        <v>0</v>
      </c>
      <c r="O243" s="2"/>
      <c r="P243" s="11"/>
      <c r="Q243" s="2">
        <v>0</v>
      </c>
      <c r="R243" s="2"/>
      <c r="T243" s="2">
        <v>0</v>
      </c>
      <c r="U243" s="2"/>
      <c r="V243" s="11"/>
      <c r="W243" s="2">
        <v>0</v>
      </c>
      <c r="X243" s="2"/>
      <c r="Z243" s="176">
        <f t="shared" si="162"/>
        <v>0</v>
      </c>
      <c r="AA243" s="59">
        <f>H243</f>
        <v>0</v>
      </c>
      <c r="AB243" s="11">
        <f t="shared" si="163"/>
        <v>0</v>
      </c>
      <c r="AC243" s="58">
        <f t="shared" si="164"/>
        <v>0</v>
      </c>
      <c r="AH243" s="11">
        <v>15</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f t="shared" si="136"/>
        <v>0</v>
      </c>
      <c r="BB243">
        <f t="shared" si="143"/>
        <v>0</v>
      </c>
      <c r="BC243">
        <f t="shared" si="144"/>
        <v>0</v>
      </c>
      <c r="BD243">
        <f t="shared" si="145"/>
        <v>0</v>
      </c>
      <c r="BE243">
        <f t="shared" si="146"/>
        <v>0</v>
      </c>
      <c r="BF243">
        <f t="shared" si="147"/>
        <v>0</v>
      </c>
      <c r="BG243">
        <f t="shared" si="148"/>
        <v>0</v>
      </c>
      <c r="BH243">
        <f t="shared" si="149"/>
        <v>0</v>
      </c>
      <c r="BI243">
        <f t="shared" si="150"/>
        <v>0</v>
      </c>
      <c r="BJ243">
        <f t="shared" si="151"/>
        <v>0</v>
      </c>
      <c r="BK243">
        <f t="shared" si="152"/>
        <v>0</v>
      </c>
      <c r="BL243">
        <f t="shared" si="153"/>
        <v>0</v>
      </c>
      <c r="BM243">
        <f t="shared" si="154"/>
        <v>0</v>
      </c>
      <c r="BN243">
        <f t="shared" si="155"/>
        <v>0</v>
      </c>
      <c r="BO243">
        <f t="shared" si="156"/>
        <v>0</v>
      </c>
      <c r="BP243">
        <f t="shared" si="157"/>
        <v>0</v>
      </c>
      <c r="BQ243">
        <f t="shared" si="158"/>
        <v>0</v>
      </c>
      <c r="BR243">
        <f t="shared" si="159"/>
        <v>0</v>
      </c>
      <c r="BS243">
        <f t="shared" si="160"/>
        <v>0</v>
      </c>
      <c r="BU243" s="128">
        <v>116</v>
      </c>
    </row>
    <row r="244" spans="2:73">
      <c r="B244" s="35" t="s">
        <v>152</v>
      </c>
      <c r="C244" s="25" t="s">
        <v>298</v>
      </c>
      <c r="D244" s="26">
        <v>10</v>
      </c>
      <c r="E244" s="130">
        <v>3.3596000000000004</v>
      </c>
      <c r="F244" s="217">
        <f t="shared" si="135"/>
        <v>156.47999999999999</v>
      </c>
      <c r="G244" s="177"/>
      <c r="H244" s="28">
        <f t="shared" si="165"/>
        <v>0</v>
      </c>
      <c r="I244" s="253">
        <f t="shared" si="161"/>
        <v>0</v>
      </c>
      <c r="J244" s="11"/>
      <c r="K244" s="1">
        <v>0</v>
      </c>
      <c r="L244" s="2"/>
      <c r="N244" s="2">
        <v>0</v>
      </c>
      <c r="O244" s="2"/>
      <c r="Q244" s="2">
        <v>0</v>
      </c>
      <c r="R244" s="2"/>
      <c r="S244" s="11"/>
      <c r="T244" s="2">
        <v>0</v>
      </c>
      <c r="U244" s="2"/>
      <c r="V244" s="11"/>
      <c r="W244" s="2">
        <v>0</v>
      </c>
      <c r="X244" s="2"/>
      <c r="Z244" s="176">
        <f t="shared" si="162"/>
        <v>0</v>
      </c>
      <c r="AA244" s="59">
        <f t="shared" ref="AA244:AA252" si="166">H244</f>
        <v>0</v>
      </c>
      <c r="AB244" s="11">
        <f t="shared" si="163"/>
        <v>0</v>
      </c>
      <c r="AC244" s="58">
        <f t="shared" si="164"/>
        <v>0</v>
      </c>
      <c r="AH244" s="11">
        <v>0</v>
      </c>
      <c r="AI244">
        <v>8</v>
      </c>
      <c r="AJ244">
        <v>2</v>
      </c>
      <c r="AK244">
        <v>0</v>
      </c>
      <c r="AL244">
        <v>0</v>
      </c>
      <c r="AM244">
        <v>0</v>
      </c>
      <c r="AN244">
        <v>0</v>
      </c>
      <c r="AO244">
        <v>0</v>
      </c>
      <c r="AP244">
        <v>0</v>
      </c>
      <c r="AQ244">
        <v>0</v>
      </c>
      <c r="AR244">
        <v>0</v>
      </c>
      <c r="AS244">
        <v>0</v>
      </c>
      <c r="AT244">
        <v>0</v>
      </c>
      <c r="AU244">
        <v>0</v>
      </c>
      <c r="AV244">
        <v>0</v>
      </c>
      <c r="AW244">
        <v>0</v>
      </c>
      <c r="AX244">
        <v>0</v>
      </c>
      <c r="AY244">
        <v>0</v>
      </c>
      <c r="AZ244">
        <v>0</v>
      </c>
      <c r="BA244">
        <f t="shared" si="136"/>
        <v>0</v>
      </c>
      <c r="BB244">
        <f t="shared" si="143"/>
        <v>0</v>
      </c>
      <c r="BC244">
        <f t="shared" si="144"/>
        <v>0</v>
      </c>
      <c r="BD244">
        <f t="shared" si="145"/>
        <v>0</v>
      </c>
      <c r="BE244">
        <f t="shared" si="146"/>
        <v>0</v>
      </c>
      <c r="BF244">
        <f t="shared" si="147"/>
        <v>0</v>
      </c>
      <c r="BG244">
        <f t="shared" si="148"/>
        <v>0</v>
      </c>
      <c r="BH244">
        <f t="shared" si="149"/>
        <v>0</v>
      </c>
      <c r="BI244">
        <f t="shared" si="150"/>
        <v>0</v>
      </c>
      <c r="BJ244">
        <f t="shared" si="151"/>
        <v>0</v>
      </c>
      <c r="BK244">
        <f t="shared" si="152"/>
        <v>0</v>
      </c>
      <c r="BL244">
        <f t="shared" si="153"/>
        <v>0</v>
      </c>
      <c r="BM244">
        <f t="shared" si="154"/>
        <v>0</v>
      </c>
      <c r="BN244">
        <f t="shared" si="155"/>
        <v>0</v>
      </c>
      <c r="BO244">
        <f t="shared" si="156"/>
        <v>0</v>
      </c>
      <c r="BP244">
        <f t="shared" si="157"/>
        <v>0</v>
      </c>
      <c r="BQ244">
        <f t="shared" si="158"/>
        <v>0</v>
      </c>
      <c r="BR244">
        <f t="shared" si="159"/>
        <v>0</v>
      </c>
      <c r="BS244">
        <f t="shared" si="160"/>
        <v>0</v>
      </c>
      <c r="BU244" s="128">
        <v>163</v>
      </c>
    </row>
    <row r="245" spans="2:73">
      <c r="B245" s="35" t="s">
        <v>153</v>
      </c>
      <c r="C245" s="25" t="s">
        <v>299</v>
      </c>
      <c r="D245" s="26">
        <v>5</v>
      </c>
      <c r="E245" s="130">
        <v>3.4504000000000001</v>
      </c>
      <c r="F245" s="217">
        <f t="shared" si="135"/>
        <v>159.35999999999999</v>
      </c>
      <c r="G245" s="177"/>
      <c r="H245" s="28">
        <f t="shared" si="165"/>
        <v>0</v>
      </c>
      <c r="I245" s="253">
        <f t="shared" si="161"/>
        <v>0</v>
      </c>
      <c r="J245" s="11"/>
      <c r="K245" s="1">
        <v>0</v>
      </c>
      <c r="L245" s="2"/>
      <c r="M245" s="11"/>
      <c r="N245" s="2">
        <v>0</v>
      </c>
      <c r="O245" s="2"/>
      <c r="P245" s="11"/>
      <c r="Q245" s="2">
        <v>0</v>
      </c>
      <c r="R245" s="2"/>
      <c r="S245" s="11"/>
      <c r="T245" s="2">
        <v>0</v>
      </c>
      <c r="U245" s="2"/>
      <c r="V245" s="11"/>
      <c r="W245" s="2">
        <v>0</v>
      </c>
      <c r="X245" s="2"/>
      <c r="Z245" s="176">
        <f t="shared" si="162"/>
        <v>0</v>
      </c>
      <c r="AA245" s="59">
        <f t="shared" si="166"/>
        <v>0</v>
      </c>
      <c r="AB245" s="11">
        <f t="shared" si="163"/>
        <v>0</v>
      </c>
      <c r="AC245" s="58">
        <f t="shared" si="164"/>
        <v>0</v>
      </c>
      <c r="AH245" s="11">
        <v>0</v>
      </c>
      <c r="AI245">
        <v>0</v>
      </c>
      <c r="AJ245">
        <v>0</v>
      </c>
      <c r="AK245">
        <v>0</v>
      </c>
      <c r="AL245">
        <v>2</v>
      </c>
      <c r="AM245">
        <v>3</v>
      </c>
      <c r="AN245">
        <v>0</v>
      </c>
      <c r="AO245">
        <v>0</v>
      </c>
      <c r="AP245">
        <v>0</v>
      </c>
      <c r="AQ245">
        <v>0</v>
      </c>
      <c r="AR245">
        <v>0</v>
      </c>
      <c r="AS245">
        <v>0</v>
      </c>
      <c r="AT245">
        <v>0</v>
      </c>
      <c r="AU245">
        <v>0</v>
      </c>
      <c r="AV245">
        <v>0</v>
      </c>
      <c r="AW245">
        <v>0</v>
      </c>
      <c r="AX245">
        <v>0</v>
      </c>
      <c r="AY245">
        <v>0</v>
      </c>
      <c r="AZ245">
        <v>0</v>
      </c>
      <c r="BA245">
        <f t="shared" si="136"/>
        <v>0</v>
      </c>
      <c r="BB245">
        <f t="shared" si="143"/>
        <v>0</v>
      </c>
      <c r="BC245">
        <f t="shared" si="144"/>
        <v>0</v>
      </c>
      <c r="BD245">
        <f t="shared" si="145"/>
        <v>0</v>
      </c>
      <c r="BE245">
        <f t="shared" si="146"/>
        <v>0</v>
      </c>
      <c r="BF245">
        <f t="shared" si="147"/>
        <v>0</v>
      </c>
      <c r="BG245">
        <f t="shared" si="148"/>
        <v>0</v>
      </c>
      <c r="BH245">
        <f t="shared" si="149"/>
        <v>0</v>
      </c>
      <c r="BI245">
        <f t="shared" si="150"/>
        <v>0</v>
      </c>
      <c r="BJ245">
        <f t="shared" si="151"/>
        <v>0</v>
      </c>
      <c r="BK245">
        <f t="shared" si="152"/>
        <v>0</v>
      </c>
      <c r="BL245">
        <f t="shared" si="153"/>
        <v>0</v>
      </c>
      <c r="BM245">
        <f t="shared" si="154"/>
        <v>0</v>
      </c>
      <c r="BN245">
        <f t="shared" si="155"/>
        <v>0</v>
      </c>
      <c r="BO245">
        <f t="shared" si="156"/>
        <v>0</v>
      </c>
      <c r="BP245">
        <f t="shared" si="157"/>
        <v>0</v>
      </c>
      <c r="BQ245">
        <f t="shared" si="158"/>
        <v>0</v>
      </c>
      <c r="BR245">
        <f t="shared" si="159"/>
        <v>0</v>
      </c>
      <c r="BS245">
        <f t="shared" si="160"/>
        <v>0</v>
      </c>
      <c r="BU245" s="128">
        <v>166</v>
      </c>
    </row>
    <row r="246" spans="2:73">
      <c r="B246" s="34" t="s">
        <v>154</v>
      </c>
      <c r="C246" s="25" t="s">
        <v>300</v>
      </c>
      <c r="D246" s="26">
        <v>5</v>
      </c>
      <c r="E246" s="130">
        <v>2.4516000000000004</v>
      </c>
      <c r="F246" s="217">
        <f t="shared" si="135"/>
        <v>143.04</v>
      </c>
      <c r="G246" s="177"/>
      <c r="H246" s="28">
        <f t="shared" si="165"/>
        <v>0</v>
      </c>
      <c r="I246" s="253">
        <f t="shared" si="161"/>
        <v>0</v>
      </c>
      <c r="K246" s="1">
        <v>0</v>
      </c>
      <c r="L246" s="2"/>
      <c r="M246" s="11"/>
      <c r="N246" s="2">
        <v>0</v>
      </c>
      <c r="O246" s="2"/>
      <c r="P246" s="11"/>
      <c r="Q246" s="2">
        <v>0</v>
      </c>
      <c r="R246" s="2"/>
      <c r="S246" s="11"/>
      <c r="T246" s="2">
        <v>0</v>
      </c>
      <c r="U246" s="2"/>
      <c r="W246" s="2">
        <v>0</v>
      </c>
      <c r="X246" s="2"/>
      <c r="Z246" s="176">
        <f t="shared" si="162"/>
        <v>0</v>
      </c>
      <c r="AA246" s="59">
        <f t="shared" si="166"/>
        <v>0</v>
      </c>
      <c r="AB246" s="11">
        <f t="shared" si="163"/>
        <v>0</v>
      </c>
      <c r="AC246" s="58">
        <f t="shared" si="164"/>
        <v>0</v>
      </c>
      <c r="AH246" s="11">
        <v>1</v>
      </c>
      <c r="AI246">
        <v>0</v>
      </c>
      <c r="AJ246">
        <v>2</v>
      </c>
      <c r="AK246">
        <v>2</v>
      </c>
      <c r="AL246">
        <v>0</v>
      </c>
      <c r="AM246">
        <v>0</v>
      </c>
      <c r="AN246">
        <v>0</v>
      </c>
      <c r="AO246">
        <v>0</v>
      </c>
      <c r="AP246">
        <v>0</v>
      </c>
      <c r="AQ246">
        <v>0</v>
      </c>
      <c r="AR246">
        <v>0</v>
      </c>
      <c r="AS246">
        <v>0</v>
      </c>
      <c r="AT246">
        <v>0</v>
      </c>
      <c r="AU246">
        <v>0</v>
      </c>
      <c r="AV246">
        <v>0</v>
      </c>
      <c r="AW246">
        <v>0</v>
      </c>
      <c r="AX246">
        <v>0</v>
      </c>
      <c r="AY246">
        <v>0</v>
      </c>
      <c r="AZ246">
        <v>0</v>
      </c>
      <c r="BA246">
        <f t="shared" si="136"/>
        <v>0</v>
      </c>
      <c r="BB246">
        <f t="shared" si="143"/>
        <v>0</v>
      </c>
      <c r="BC246">
        <f t="shared" si="144"/>
        <v>0</v>
      </c>
      <c r="BD246">
        <f t="shared" si="145"/>
        <v>0</v>
      </c>
      <c r="BE246">
        <f t="shared" si="146"/>
        <v>0</v>
      </c>
      <c r="BF246">
        <f t="shared" si="147"/>
        <v>0</v>
      </c>
      <c r="BG246">
        <f t="shared" si="148"/>
        <v>0</v>
      </c>
      <c r="BH246">
        <f t="shared" si="149"/>
        <v>0</v>
      </c>
      <c r="BI246">
        <f t="shared" si="150"/>
        <v>0</v>
      </c>
      <c r="BJ246">
        <f t="shared" si="151"/>
        <v>0</v>
      </c>
      <c r="BK246">
        <f t="shared" si="152"/>
        <v>0</v>
      </c>
      <c r="BL246">
        <f t="shared" si="153"/>
        <v>0</v>
      </c>
      <c r="BM246">
        <f t="shared" si="154"/>
        <v>0</v>
      </c>
      <c r="BN246">
        <f t="shared" si="155"/>
        <v>0</v>
      </c>
      <c r="BO246">
        <f t="shared" si="156"/>
        <v>0</v>
      </c>
      <c r="BP246">
        <f t="shared" si="157"/>
        <v>0</v>
      </c>
      <c r="BQ246">
        <f t="shared" si="158"/>
        <v>0</v>
      </c>
      <c r="BR246">
        <f t="shared" si="159"/>
        <v>0</v>
      </c>
      <c r="BS246">
        <f t="shared" si="160"/>
        <v>0</v>
      </c>
      <c r="BU246" s="128">
        <v>149</v>
      </c>
    </row>
    <row r="247" spans="2:73">
      <c r="B247" s="35" t="s">
        <v>155</v>
      </c>
      <c r="C247" s="25" t="s">
        <v>301</v>
      </c>
      <c r="D247" s="26">
        <v>5</v>
      </c>
      <c r="E247" s="130">
        <v>4.1314000000000002</v>
      </c>
      <c r="F247" s="217">
        <f t="shared" si="135"/>
        <v>182.4</v>
      </c>
      <c r="G247" s="177"/>
      <c r="H247" s="28">
        <f t="shared" si="165"/>
        <v>0</v>
      </c>
      <c r="I247" s="253">
        <f t="shared" si="161"/>
        <v>0</v>
      </c>
      <c r="J247" s="11"/>
      <c r="K247" s="1">
        <v>0</v>
      </c>
      <c r="L247" s="2"/>
      <c r="M247" s="11"/>
      <c r="N247" s="2">
        <v>0</v>
      </c>
      <c r="O247" s="2"/>
      <c r="P247" s="11"/>
      <c r="Q247" s="2">
        <v>0</v>
      </c>
      <c r="R247" s="2"/>
      <c r="S247" s="11"/>
      <c r="T247" s="2">
        <v>0</v>
      </c>
      <c r="U247" s="2"/>
      <c r="V247" s="11"/>
      <c r="W247" s="2">
        <v>0</v>
      </c>
      <c r="X247" s="2"/>
      <c r="Z247" s="176">
        <f t="shared" si="162"/>
        <v>0</v>
      </c>
      <c r="AA247" s="59">
        <f t="shared" si="166"/>
        <v>0</v>
      </c>
      <c r="AB247" s="11">
        <f t="shared" si="163"/>
        <v>0</v>
      </c>
      <c r="AC247" s="58">
        <f t="shared" si="164"/>
        <v>0</v>
      </c>
      <c r="AH247" s="11">
        <v>0</v>
      </c>
      <c r="AI247">
        <v>0</v>
      </c>
      <c r="AJ247">
        <v>0</v>
      </c>
      <c r="AK247">
        <v>1</v>
      </c>
      <c r="AL247">
        <v>2</v>
      </c>
      <c r="AM247">
        <v>1</v>
      </c>
      <c r="AN247">
        <v>1</v>
      </c>
      <c r="AO247">
        <v>0</v>
      </c>
      <c r="AP247">
        <v>0</v>
      </c>
      <c r="AQ247">
        <v>0</v>
      </c>
      <c r="AR247">
        <v>0</v>
      </c>
      <c r="AS247">
        <v>0</v>
      </c>
      <c r="AT247">
        <v>0</v>
      </c>
      <c r="AU247">
        <v>0</v>
      </c>
      <c r="AV247">
        <v>0</v>
      </c>
      <c r="AW247">
        <v>0</v>
      </c>
      <c r="AX247">
        <v>0</v>
      </c>
      <c r="AY247">
        <v>0</v>
      </c>
      <c r="AZ247">
        <v>0</v>
      </c>
      <c r="BA247">
        <f t="shared" si="136"/>
        <v>0</v>
      </c>
      <c r="BB247">
        <f t="shared" si="143"/>
        <v>0</v>
      </c>
      <c r="BC247">
        <f t="shared" si="144"/>
        <v>0</v>
      </c>
      <c r="BD247">
        <f t="shared" si="145"/>
        <v>0</v>
      </c>
      <c r="BE247">
        <f t="shared" si="146"/>
        <v>0</v>
      </c>
      <c r="BF247">
        <f t="shared" si="147"/>
        <v>0</v>
      </c>
      <c r="BG247">
        <f t="shared" si="148"/>
        <v>0</v>
      </c>
      <c r="BH247">
        <f t="shared" si="149"/>
        <v>0</v>
      </c>
      <c r="BI247">
        <f t="shared" si="150"/>
        <v>0</v>
      </c>
      <c r="BJ247">
        <f t="shared" si="151"/>
        <v>0</v>
      </c>
      <c r="BK247">
        <f t="shared" si="152"/>
        <v>0</v>
      </c>
      <c r="BL247">
        <f t="shared" si="153"/>
        <v>0</v>
      </c>
      <c r="BM247">
        <f t="shared" si="154"/>
        <v>0</v>
      </c>
      <c r="BN247">
        <f t="shared" si="155"/>
        <v>0</v>
      </c>
      <c r="BO247">
        <f t="shared" si="156"/>
        <v>0</v>
      </c>
      <c r="BP247">
        <f t="shared" si="157"/>
        <v>0</v>
      </c>
      <c r="BQ247">
        <f t="shared" si="158"/>
        <v>0</v>
      </c>
      <c r="BR247">
        <f t="shared" si="159"/>
        <v>0</v>
      </c>
      <c r="BS247">
        <f t="shared" si="160"/>
        <v>0</v>
      </c>
      <c r="BU247" s="128">
        <v>190</v>
      </c>
    </row>
    <row r="248" spans="2:73">
      <c r="B248" s="35" t="s">
        <v>156</v>
      </c>
      <c r="C248" s="25" t="s">
        <v>302</v>
      </c>
      <c r="D248" s="26">
        <v>3</v>
      </c>
      <c r="E248" s="130">
        <v>6.2652000000000001</v>
      </c>
      <c r="F248" s="217">
        <f t="shared" si="135"/>
        <v>244.79999999999998</v>
      </c>
      <c r="G248" s="177"/>
      <c r="H248" s="28">
        <f t="shared" si="165"/>
        <v>0</v>
      </c>
      <c r="I248" s="253">
        <f t="shared" si="161"/>
        <v>0</v>
      </c>
      <c r="J248" s="11"/>
      <c r="K248" s="1">
        <v>0</v>
      </c>
      <c r="L248" s="2"/>
      <c r="M248" s="11"/>
      <c r="N248" s="2">
        <v>0</v>
      </c>
      <c r="O248" s="2"/>
      <c r="P248" s="11"/>
      <c r="Q248" s="2">
        <v>0</v>
      </c>
      <c r="R248" s="2"/>
      <c r="T248" s="2">
        <v>0</v>
      </c>
      <c r="U248" s="2"/>
      <c r="V248" s="11"/>
      <c r="W248" s="2">
        <v>0</v>
      </c>
      <c r="X248" s="2"/>
      <c r="Z248" s="176">
        <f t="shared" si="162"/>
        <v>0</v>
      </c>
      <c r="AA248" s="59">
        <f t="shared" si="166"/>
        <v>0</v>
      </c>
      <c r="AB248" s="11">
        <f t="shared" si="163"/>
        <v>0</v>
      </c>
      <c r="AC248" s="58">
        <f t="shared" si="164"/>
        <v>0</v>
      </c>
      <c r="AH248" s="11">
        <v>0</v>
      </c>
      <c r="AI248">
        <v>0</v>
      </c>
      <c r="AJ248">
        <v>0</v>
      </c>
      <c r="AK248">
        <v>0</v>
      </c>
      <c r="AL248">
        <v>0</v>
      </c>
      <c r="AM248">
        <v>0</v>
      </c>
      <c r="AN248">
        <v>0</v>
      </c>
      <c r="AO248">
        <v>1</v>
      </c>
      <c r="AP248">
        <v>1</v>
      </c>
      <c r="AQ248">
        <v>0</v>
      </c>
      <c r="AR248">
        <v>1</v>
      </c>
      <c r="AS248">
        <v>0</v>
      </c>
      <c r="AT248">
        <v>0</v>
      </c>
      <c r="AU248">
        <v>0</v>
      </c>
      <c r="AV248">
        <v>0</v>
      </c>
      <c r="AW248">
        <v>0</v>
      </c>
      <c r="AX248">
        <v>0</v>
      </c>
      <c r="AY248">
        <v>0</v>
      </c>
      <c r="AZ248">
        <v>0</v>
      </c>
      <c r="BA248">
        <f t="shared" si="136"/>
        <v>0</v>
      </c>
      <c r="BB248">
        <f t="shared" si="143"/>
        <v>0</v>
      </c>
      <c r="BC248">
        <f t="shared" si="144"/>
        <v>0</v>
      </c>
      <c r="BD248">
        <f t="shared" si="145"/>
        <v>0</v>
      </c>
      <c r="BE248">
        <f t="shared" si="146"/>
        <v>0</v>
      </c>
      <c r="BF248">
        <f t="shared" si="147"/>
        <v>0</v>
      </c>
      <c r="BG248">
        <f t="shared" si="148"/>
        <v>0</v>
      </c>
      <c r="BH248">
        <f t="shared" si="149"/>
        <v>0</v>
      </c>
      <c r="BI248">
        <f t="shared" si="150"/>
        <v>0</v>
      </c>
      <c r="BJ248">
        <f t="shared" si="151"/>
        <v>0</v>
      </c>
      <c r="BK248">
        <f t="shared" si="152"/>
        <v>0</v>
      </c>
      <c r="BL248">
        <f t="shared" si="153"/>
        <v>0</v>
      </c>
      <c r="BM248">
        <f t="shared" si="154"/>
        <v>0</v>
      </c>
      <c r="BN248">
        <f t="shared" si="155"/>
        <v>0</v>
      </c>
      <c r="BO248">
        <f t="shared" si="156"/>
        <v>0</v>
      </c>
      <c r="BP248">
        <f t="shared" si="157"/>
        <v>0</v>
      </c>
      <c r="BQ248">
        <f t="shared" si="158"/>
        <v>0</v>
      </c>
      <c r="BR248">
        <f t="shared" si="159"/>
        <v>0</v>
      </c>
      <c r="BS248">
        <f t="shared" si="160"/>
        <v>0</v>
      </c>
      <c r="BU248" s="128">
        <v>255</v>
      </c>
    </row>
    <row r="249" spans="2:73">
      <c r="B249" s="35" t="s">
        <v>157</v>
      </c>
      <c r="C249" s="25" t="s">
        <v>303</v>
      </c>
      <c r="D249" s="26">
        <v>3</v>
      </c>
      <c r="E249" s="130">
        <v>4.54</v>
      </c>
      <c r="F249" s="217">
        <f t="shared" si="135"/>
        <v>188.16</v>
      </c>
      <c r="G249" s="177"/>
      <c r="H249" s="28">
        <f t="shared" si="165"/>
        <v>0</v>
      </c>
      <c r="I249" s="253">
        <f t="shared" si="161"/>
        <v>0</v>
      </c>
      <c r="J249" s="11"/>
      <c r="K249" s="1">
        <v>0</v>
      </c>
      <c r="L249" s="2"/>
      <c r="N249" s="2">
        <v>0</v>
      </c>
      <c r="O249" s="2"/>
      <c r="Q249" s="2">
        <v>0</v>
      </c>
      <c r="R249" s="2"/>
      <c r="S249" s="11"/>
      <c r="T249" s="2">
        <v>0</v>
      </c>
      <c r="U249" s="2"/>
      <c r="V249" s="11"/>
      <c r="W249" s="2">
        <v>0</v>
      </c>
      <c r="X249" s="2"/>
      <c r="Z249" s="176">
        <f t="shared" si="162"/>
        <v>0</v>
      </c>
      <c r="AA249" s="59">
        <f t="shared" si="166"/>
        <v>0</v>
      </c>
      <c r="AB249" s="11">
        <f t="shared" si="163"/>
        <v>0</v>
      </c>
      <c r="AC249" s="58">
        <f t="shared" si="164"/>
        <v>0</v>
      </c>
      <c r="AH249" s="11">
        <v>0</v>
      </c>
      <c r="AI249">
        <v>0</v>
      </c>
      <c r="AJ249">
        <v>0</v>
      </c>
      <c r="AK249">
        <v>1</v>
      </c>
      <c r="AL249">
        <v>0</v>
      </c>
      <c r="AM249">
        <v>2</v>
      </c>
      <c r="AN249">
        <v>0</v>
      </c>
      <c r="AO249">
        <v>0</v>
      </c>
      <c r="AP249">
        <v>0</v>
      </c>
      <c r="AQ249">
        <v>0</v>
      </c>
      <c r="AR249">
        <v>0</v>
      </c>
      <c r="AS249">
        <v>0</v>
      </c>
      <c r="AT249">
        <v>0</v>
      </c>
      <c r="AU249">
        <v>0</v>
      </c>
      <c r="AV249">
        <v>0</v>
      </c>
      <c r="AW249">
        <v>0</v>
      </c>
      <c r="AX249">
        <v>0</v>
      </c>
      <c r="AY249">
        <v>0</v>
      </c>
      <c r="AZ249">
        <v>0</v>
      </c>
      <c r="BA249">
        <f t="shared" si="136"/>
        <v>0</v>
      </c>
      <c r="BB249">
        <f t="shared" si="143"/>
        <v>0</v>
      </c>
      <c r="BC249">
        <f t="shared" si="144"/>
        <v>0</v>
      </c>
      <c r="BD249">
        <f t="shared" si="145"/>
        <v>0</v>
      </c>
      <c r="BE249">
        <f t="shared" si="146"/>
        <v>0</v>
      </c>
      <c r="BF249">
        <f t="shared" si="147"/>
        <v>0</v>
      </c>
      <c r="BG249">
        <f t="shared" si="148"/>
        <v>0</v>
      </c>
      <c r="BH249">
        <f t="shared" si="149"/>
        <v>0</v>
      </c>
      <c r="BI249">
        <f t="shared" si="150"/>
        <v>0</v>
      </c>
      <c r="BJ249">
        <f t="shared" si="151"/>
        <v>0</v>
      </c>
      <c r="BK249">
        <f t="shared" si="152"/>
        <v>0</v>
      </c>
      <c r="BL249">
        <f t="shared" si="153"/>
        <v>0</v>
      </c>
      <c r="BM249">
        <f t="shared" si="154"/>
        <v>0</v>
      </c>
      <c r="BN249">
        <f t="shared" si="155"/>
        <v>0</v>
      </c>
      <c r="BO249">
        <f t="shared" si="156"/>
        <v>0</v>
      </c>
      <c r="BP249">
        <f t="shared" si="157"/>
        <v>0</v>
      </c>
      <c r="BQ249">
        <f t="shared" si="158"/>
        <v>0</v>
      </c>
      <c r="BR249">
        <f t="shared" si="159"/>
        <v>0</v>
      </c>
      <c r="BS249">
        <f t="shared" si="160"/>
        <v>0</v>
      </c>
      <c r="BU249" s="128">
        <v>196</v>
      </c>
    </row>
    <row r="250" spans="2:73">
      <c r="B250" s="35" t="s">
        <v>158</v>
      </c>
      <c r="C250" s="25" t="s">
        <v>304</v>
      </c>
      <c r="D250" s="26">
        <v>1</v>
      </c>
      <c r="E250" s="130">
        <v>2.8148</v>
      </c>
      <c r="F250" s="217">
        <f t="shared" si="135"/>
        <v>137.28</v>
      </c>
      <c r="G250" s="177"/>
      <c r="H250" s="28">
        <f t="shared" si="165"/>
        <v>0</v>
      </c>
      <c r="I250" s="253">
        <f t="shared" si="161"/>
        <v>0</v>
      </c>
      <c r="J250" s="11"/>
      <c r="K250" s="1">
        <v>0</v>
      </c>
      <c r="L250" s="2"/>
      <c r="M250" s="11"/>
      <c r="N250" s="2">
        <v>0</v>
      </c>
      <c r="O250" s="2"/>
      <c r="P250" s="11"/>
      <c r="Q250" s="2">
        <v>0</v>
      </c>
      <c r="R250" s="2"/>
      <c r="S250" s="11"/>
      <c r="T250" s="2">
        <v>0</v>
      </c>
      <c r="U250" s="2"/>
      <c r="V250" s="11"/>
      <c r="W250" s="2">
        <v>0</v>
      </c>
      <c r="X250" s="2"/>
      <c r="Z250" s="176">
        <f t="shared" si="162"/>
        <v>0</v>
      </c>
      <c r="AA250" s="59">
        <f t="shared" si="166"/>
        <v>0</v>
      </c>
      <c r="AB250" s="11">
        <f t="shared" si="163"/>
        <v>0</v>
      </c>
      <c r="AC250" s="58">
        <f t="shared" si="164"/>
        <v>0</v>
      </c>
      <c r="AH250" s="11">
        <v>0</v>
      </c>
      <c r="AI250">
        <v>0</v>
      </c>
      <c r="AJ250">
        <v>0</v>
      </c>
      <c r="AK250">
        <v>0</v>
      </c>
      <c r="AL250">
        <v>0</v>
      </c>
      <c r="AM250">
        <v>0</v>
      </c>
      <c r="AN250">
        <v>0</v>
      </c>
      <c r="AO250">
        <v>0</v>
      </c>
      <c r="AP250">
        <v>0</v>
      </c>
      <c r="AQ250">
        <v>2</v>
      </c>
      <c r="AR250">
        <v>0</v>
      </c>
      <c r="AS250">
        <v>0</v>
      </c>
      <c r="AT250">
        <v>0</v>
      </c>
      <c r="AU250">
        <v>0</v>
      </c>
      <c r="AV250">
        <v>0</v>
      </c>
      <c r="AW250">
        <v>0</v>
      </c>
      <c r="AX250">
        <v>0</v>
      </c>
      <c r="AY250">
        <v>0</v>
      </c>
      <c r="AZ250">
        <v>0</v>
      </c>
      <c r="BA250">
        <f t="shared" si="136"/>
        <v>0</v>
      </c>
      <c r="BB250">
        <f t="shared" si="143"/>
        <v>0</v>
      </c>
      <c r="BC250">
        <f t="shared" si="144"/>
        <v>0</v>
      </c>
      <c r="BD250">
        <f t="shared" si="145"/>
        <v>0</v>
      </c>
      <c r="BE250">
        <f t="shared" si="146"/>
        <v>0</v>
      </c>
      <c r="BF250">
        <f t="shared" si="147"/>
        <v>0</v>
      </c>
      <c r="BG250">
        <f t="shared" si="148"/>
        <v>0</v>
      </c>
      <c r="BH250">
        <f t="shared" si="149"/>
        <v>0</v>
      </c>
      <c r="BI250">
        <f t="shared" si="150"/>
        <v>0</v>
      </c>
      <c r="BJ250">
        <f t="shared" si="151"/>
        <v>0</v>
      </c>
      <c r="BK250">
        <f t="shared" si="152"/>
        <v>0</v>
      </c>
      <c r="BL250">
        <f t="shared" si="153"/>
        <v>0</v>
      </c>
      <c r="BM250">
        <f t="shared" si="154"/>
        <v>0</v>
      </c>
      <c r="BN250">
        <f t="shared" si="155"/>
        <v>0</v>
      </c>
      <c r="BO250">
        <f t="shared" si="156"/>
        <v>0</v>
      </c>
      <c r="BP250">
        <f t="shared" si="157"/>
        <v>0</v>
      </c>
      <c r="BQ250">
        <f t="shared" si="158"/>
        <v>0</v>
      </c>
      <c r="BR250">
        <f t="shared" si="159"/>
        <v>0</v>
      </c>
      <c r="BS250">
        <f t="shared" si="160"/>
        <v>0</v>
      </c>
      <c r="BU250" s="128">
        <v>143</v>
      </c>
    </row>
    <row r="251" spans="2:73">
      <c r="B251" s="35" t="s">
        <v>159</v>
      </c>
      <c r="C251" s="25" t="s">
        <v>305</v>
      </c>
      <c r="D251" s="26">
        <v>1</v>
      </c>
      <c r="E251" s="130">
        <v>3.0872000000000002</v>
      </c>
      <c r="F251" s="217">
        <f t="shared" si="135"/>
        <v>143.04</v>
      </c>
      <c r="G251" s="177"/>
      <c r="H251" s="28">
        <f t="shared" si="165"/>
        <v>0</v>
      </c>
      <c r="I251" s="253">
        <f t="shared" si="161"/>
        <v>0</v>
      </c>
      <c r="J251" s="11"/>
      <c r="K251" s="1">
        <v>0</v>
      </c>
      <c r="L251" s="2"/>
      <c r="M251" s="11"/>
      <c r="N251" s="2">
        <v>0</v>
      </c>
      <c r="O251" s="2"/>
      <c r="P251" s="11"/>
      <c r="Q251" s="2">
        <v>0</v>
      </c>
      <c r="R251" s="2"/>
      <c r="S251" s="11"/>
      <c r="T251" s="2">
        <v>0</v>
      </c>
      <c r="U251" s="2"/>
      <c r="W251" s="2">
        <v>0</v>
      </c>
      <c r="X251" s="2"/>
      <c r="Z251" s="176">
        <f t="shared" si="162"/>
        <v>0</v>
      </c>
      <c r="AA251" s="59">
        <f t="shared" si="166"/>
        <v>0</v>
      </c>
      <c r="AB251" s="11">
        <f t="shared" si="163"/>
        <v>0</v>
      </c>
      <c r="AC251" s="58">
        <f t="shared" si="164"/>
        <v>0</v>
      </c>
      <c r="AH251" s="11">
        <v>0</v>
      </c>
      <c r="AI251">
        <v>0</v>
      </c>
      <c r="AJ251">
        <v>0</v>
      </c>
      <c r="AK251">
        <v>0</v>
      </c>
      <c r="AL251">
        <v>0</v>
      </c>
      <c r="AM251">
        <v>0</v>
      </c>
      <c r="AN251">
        <v>0</v>
      </c>
      <c r="AO251">
        <v>0</v>
      </c>
      <c r="AP251">
        <v>0</v>
      </c>
      <c r="AQ251">
        <v>0</v>
      </c>
      <c r="AR251">
        <v>0</v>
      </c>
      <c r="AS251">
        <v>1</v>
      </c>
      <c r="AT251">
        <v>0</v>
      </c>
      <c r="AU251">
        <v>0</v>
      </c>
      <c r="AV251">
        <v>0</v>
      </c>
      <c r="AW251">
        <v>0</v>
      </c>
      <c r="AX251">
        <v>0</v>
      </c>
      <c r="AY251">
        <v>0</v>
      </c>
      <c r="AZ251">
        <v>0</v>
      </c>
      <c r="BA251">
        <f t="shared" si="136"/>
        <v>0</v>
      </c>
      <c r="BB251">
        <f t="shared" si="143"/>
        <v>0</v>
      </c>
      <c r="BC251">
        <f t="shared" si="144"/>
        <v>0</v>
      </c>
      <c r="BD251">
        <f t="shared" si="145"/>
        <v>0</v>
      </c>
      <c r="BE251">
        <f t="shared" si="146"/>
        <v>0</v>
      </c>
      <c r="BF251">
        <f t="shared" si="147"/>
        <v>0</v>
      </c>
      <c r="BG251">
        <f t="shared" si="148"/>
        <v>0</v>
      </c>
      <c r="BH251">
        <f t="shared" si="149"/>
        <v>0</v>
      </c>
      <c r="BI251">
        <f t="shared" si="150"/>
        <v>0</v>
      </c>
      <c r="BJ251">
        <f t="shared" si="151"/>
        <v>0</v>
      </c>
      <c r="BK251">
        <f t="shared" si="152"/>
        <v>0</v>
      </c>
      <c r="BL251">
        <f t="shared" si="153"/>
        <v>0</v>
      </c>
      <c r="BM251">
        <f t="shared" si="154"/>
        <v>0</v>
      </c>
      <c r="BN251">
        <f t="shared" si="155"/>
        <v>0</v>
      </c>
      <c r="BO251">
        <f t="shared" si="156"/>
        <v>0</v>
      </c>
      <c r="BP251">
        <f t="shared" si="157"/>
        <v>0</v>
      </c>
      <c r="BQ251">
        <f t="shared" si="158"/>
        <v>0</v>
      </c>
      <c r="BR251">
        <f t="shared" si="159"/>
        <v>0</v>
      </c>
      <c r="BS251">
        <f t="shared" si="160"/>
        <v>0</v>
      </c>
      <c r="BU251" s="128">
        <v>149</v>
      </c>
    </row>
    <row r="252" spans="2:73">
      <c r="B252" s="35" t="s">
        <v>160</v>
      </c>
      <c r="C252" s="25" t="s">
        <v>306</v>
      </c>
      <c r="D252" s="26">
        <v>1</v>
      </c>
      <c r="E252" s="130">
        <v>3.2233999999999998</v>
      </c>
      <c r="F252" s="217">
        <f t="shared" si="135"/>
        <v>154.56</v>
      </c>
      <c r="G252" s="177"/>
      <c r="H252" s="28">
        <f t="shared" si="165"/>
        <v>0</v>
      </c>
      <c r="I252" s="253">
        <f t="shared" si="161"/>
        <v>0</v>
      </c>
      <c r="J252" s="11"/>
      <c r="K252" s="1">
        <v>0</v>
      </c>
      <c r="L252" s="2"/>
      <c r="M252" s="11"/>
      <c r="N252" s="2">
        <v>0</v>
      </c>
      <c r="O252" s="2"/>
      <c r="P252" s="11"/>
      <c r="Q252" s="2">
        <v>0</v>
      </c>
      <c r="R252" s="2"/>
      <c r="T252" s="2">
        <v>0</v>
      </c>
      <c r="U252" s="2"/>
      <c r="V252" s="11"/>
      <c r="W252" s="2">
        <v>0</v>
      </c>
      <c r="X252" s="2"/>
      <c r="Z252" s="176">
        <f t="shared" si="162"/>
        <v>0</v>
      </c>
      <c r="AA252" s="59">
        <f t="shared" si="166"/>
        <v>0</v>
      </c>
      <c r="AB252" s="11">
        <f t="shared" si="163"/>
        <v>0</v>
      </c>
      <c r="AC252" s="58">
        <f t="shared" si="164"/>
        <v>0</v>
      </c>
      <c r="AH252" s="11">
        <v>0</v>
      </c>
      <c r="AI252">
        <v>0</v>
      </c>
      <c r="AJ252">
        <v>0</v>
      </c>
      <c r="AK252">
        <v>0</v>
      </c>
      <c r="AL252">
        <v>0</v>
      </c>
      <c r="AM252">
        <v>0</v>
      </c>
      <c r="AN252">
        <v>0</v>
      </c>
      <c r="AO252">
        <v>0</v>
      </c>
      <c r="AP252">
        <v>0</v>
      </c>
      <c r="AQ252">
        <v>0</v>
      </c>
      <c r="AR252">
        <v>1</v>
      </c>
      <c r="AS252">
        <v>0</v>
      </c>
      <c r="AT252">
        <v>0</v>
      </c>
      <c r="AU252">
        <v>0</v>
      </c>
      <c r="AV252">
        <v>0</v>
      </c>
      <c r="AW252">
        <v>0</v>
      </c>
      <c r="AX252">
        <v>0</v>
      </c>
      <c r="AY252">
        <v>0</v>
      </c>
      <c r="AZ252">
        <v>0</v>
      </c>
      <c r="BA252">
        <f t="shared" si="136"/>
        <v>0</v>
      </c>
      <c r="BB252">
        <f t="shared" si="143"/>
        <v>0</v>
      </c>
      <c r="BC252">
        <f t="shared" si="144"/>
        <v>0</v>
      </c>
      <c r="BD252">
        <f t="shared" si="145"/>
        <v>0</v>
      </c>
      <c r="BE252">
        <f t="shared" si="146"/>
        <v>0</v>
      </c>
      <c r="BF252">
        <f t="shared" si="147"/>
        <v>0</v>
      </c>
      <c r="BG252">
        <f t="shared" si="148"/>
        <v>0</v>
      </c>
      <c r="BH252">
        <f t="shared" si="149"/>
        <v>0</v>
      </c>
      <c r="BI252">
        <f t="shared" si="150"/>
        <v>0</v>
      </c>
      <c r="BJ252">
        <f t="shared" si="151"/>
        <v>0</v>
      </c>
      <c r="BK252">
        <f t="shared" si="152"/>
        <v>0</v>
      </c>
      <c r="BL252">
        <f t="shared" si="153"/>
        <v>0</v>
      </c>
      <c r="BM252">
        <f t="shared" si="154"/>
        <v>0</v>
      </c>
      <c r="BN252">
        <f t="shared" si="155"/>
        <v>0</v>
      </c>
      <c r="BO252">
        <f t="shared" si="156"/>
        <v>0</v>
      </c>
      <c r="BP252">
        <f t="shared" si="157"/>
        <v>0</v>
      </c>
      <c r="BQ252">
        <f t="shared" si="158"/>
        <v>0</v>
      </c>
      <c r="BR252">
        <f t="shared" si="159"/>
        <v>0</v>
      </c>
      <c r="BS252">
        <f t="shared" si="160"/>
        <v>0</v>
      </c>
      <c r="BU252" s="128">
        <v>161</v>
      </c>
    </row>
    <row r="253" spans="2:73">
      <c r="B253" s="35" t="s">
        <v>161</v>
      </c>
      <c r="C253" s="25" t="s">
        <v>307</v>
      </c>
      <c r="D253" s="26">
        <v>1</v>
      </c>
      <c r="E253" s="130">
        <v>3.9952000000000005</v>
      </c>
      <c r="F253" s="217">
        <f t="shared" si="135"/>
        <v>156.47999999999999</v>
      </c>
      <c r="G253" s="177"/>
      <c r="H253" s="28">
        <f t="shared" si="165"/>
        <v>0</v>
      </c>
      <c r="I253" s="253">
        <f t="shared" si="161"/>
        <v>0</v>
      </c>
      <c r="K253" s="1">
        <v>0</v>
      </c>
      <c r="L253" s="2"/>
      <c r="M253" s="11"/>
      <c r="N253" s="2">
        <v>0</v>
      </c>
      <c r="O253" s="2"/>
      <c r="P253" s="11"/>
      <c r="Q253" s="2">
        <v>0</v>
      </c>
      <c r="R253" s="2"/>
      <c r="S253" s="11"/>
      <c r="T253" s="2">
        <v>0</v>
      </c>
      <c r="U253" s="2"/>
      <c r="V253" s="11"/>
      <c r="W253" s="2">
        <v>0</v>
      </c>
      <c r="X253" s="2"/>
      <c r="Z253" s="176">
        <f t="shared" si="162"/>
        <v>0</v>
      </c>
      <c r="AA253" s="59">
        <f>H253</f>
        <v>0</v>
      </c>
      <c r="AB253" s="11">
        <f t="shared" si="163"/>
        <v>0</v>
      </c>
      <c r="AC253" s="58">
        <f t="shared" si="164"/>
        <v>0</v>
      </c>
      <c r="AH253" s="11">
        <v>0</v>
      </c>
      <c r="AI253">
        <v>0</v>
      </c>
      <c r="AJ253">
        <v>0</v>
      </c>
      <c r="AK253">
        <v>0</v>
      </c>
      <c r="AL253">
        <v>0</v>
      </c>
      <c r="AM253">
        <v>0</v>
      </c>
      <c r="AN253">
        <v>0</v>
      </c>
      <c r="AO253">
        <v>0</v>
      </c>
      <c r="AP253">
        <v>0</v>
      </c>
      <c r="AQ253">
        <v>0</v>
      </c>
      <c r="AR253">
        <v>0</v>
      </c>
      <c r="AS253">
        <v>0</v>
      </c>
      <c r="AT253">
        <v>0</v>
      </c>
      <c r="AU253">
        <v>1</v>
      </c>
      <c r="AV253">
        <v>0</v>
      </c>
      <c r="AW253">
        <v>0</v>
      </c>
      <c r="AX253">
        <v>0</v>
      </c>
      <c r="AY253">
        <v>0</v>
      </c>
      <c r="AZ253">
        <v>0</v>
      </c>
      <c r="BA253">
        <f t="shared" si="136"/>
        <v>0</v>
      </c>
      <c r="BB253">
        <f t="shared" si="143"/>
        <v>0</v>
      </c>
      <c r="BC253">
        <f t="shared" si="144"/>
        <v>0</v>
      </c>
      <c r="BD253">
        <f t="shared" si="145"/>
        <v>0</v>
      </c>
      <c r="BE253">
        <f t="shared" si="146"/>
        <v>0</v>
      </c>
      <c r="BF253">
        <f t="shared" si="147"/>
        <v>0</v>
      </c>
      <c r="BG253">
        <f t="shared" si="148"/>
        <v>0</v>
      </c>
      <c r="BH253">
        <f t="shared" si="149"/>
        <v>0</v>
      </c>
      <c r="BI253">
        <f t="shared" si="150"/>
        <v>0</v>
      </c>
      <c r="BJ253">
        <f t="shared" si="151"/>
        <v>0</v>
      </c>
      <c r="BK253">
        <f t="shared" si="152"/>
        <v>0</v>
      </c>
      <c r="BL253">
        <f t="shared" si="153"/>
        <v>0</v>
      </c>
      <c r="BM253">
        <f t="shared" si="154"/>
        <v>0</v>
      </c>
      <c r="BN253">
        <f t="shared" si="155"/>
        <v>0</v>
      </c>
      <c r="BO253">
        <f t="shared" si="156"/>
        <v>0</v>
      </c>
      <c r="BP253">
        <f t="shared" si="157"/>
        <v>0</v>
      </c>
      <c r="BQ253">
        <f t="shared" si="158"/>
        <v>0</v>
      </c>
      <c r="BR253">
        <f t="shared" si="159"/>
        <v>0</v>
      </c>
      <c r="BS253">
        <f t="shared" si="160"/>
        <v>0</v>
      </c>
      <c r="BU253" s="128">
        <v>163</v>
      </c>
    </row>
    <row r="254" spans="2:73" ht="43" customHeight="1">
      <c r="B254" s="22" t="s">
        <v>162</v>
      </c>
      <c r="C254" s="6" t="s">
        <v>634</v>
      </c>
      <c r="D254" s="6" t="s">
        <v>2</v>
      </c>
      <c r="E254" s="98" t="s">
        <v>1203</v>
      </c>
      <c r="F254" s="218" t="s">
        <v>1202</v>
      </c>
      <c r="G254" s="177"/>
      <c r="H254" s="6" t="s">
        <v>633</v>
      </c>
      <c r="I254" s="6" t="s">
        <v>632</v>
      </c>
      <c r="J254" s="11"/>
      <c r="K254" s="6" t="s">
        <v>630</v>
      </c>
      <c r="L254" s="6" t="s">
        <v>631</v>
      </c>
      <c r="N254" s="6" t="s">
        <v>630</v>
      </c>
      <c r="O254" s="6" t="s">
        <v>631</v>
      </c>
      <c r="Q254" s="6" t="s">
        <v>630</v>
      </c>
      <c r="R254" s="6" t="s">
        <v>631</v>
      </c>
      <c r="T254" s="6" t="s">
        <v>630</v>
      </c>
      <c r="U254" s="6" t="s">
        <v>631</v>
      </c>
      <c r="W254" s="23" t="s">
        <v>630</v>
      </c>
      <c r="X254" s="23" t="s">
        <v>631</v>
      </c>
      <c r="Z254" s="176"/>
      <c r="BU254" s="90" t="s">
        <v>1136</v>
      </c>
    </row>
    <row r="255" spans="2:73">
      <c r="C255" s="25" t="s">
        <v>367</v>
      </c>
      <c r="D255" s="26">
        <v>182</v>
      </c>
      <c r="E255" s="130">
        <f>SUM(E256:E290)</f>
        <v>122.44459999999998</v>
      </c>
      <c r="F255" s="217">
        <f t="shared" si="135"/>
        <v>5364.576</v>
      </c>
      <c r="G255" s="177"/>
      <c r="H255" s="28">
        <f>K255+N255+Q255+T255+W255</f>
        <v>0</v>
      </c>
      <c r="I255" s="253">
        <f t="shared" ref="I255:I290" si="167">H255*F255</f>
        <v>0</v>
      </c>
      <c r="J255" s="11"/>
      <c r="K255" s="1">
        <v>0</v>
      </c>
      <c r="L255" s="2"/>
      <c r="M255" s="11"/>
      <c r="N255" s="2">
        <v>0</v>
      </c>
      <c r="O255" s="2"/>
      <c r="P255" s="11"/>
      <c r="Q255" s="2">
        <v>0</v>
      </c>
      <c r="R255" s="2"/>
      <c r="S255" s="11"/>
      <c r="T255" s="2">
        <v>0</v>
      </c>
      <c r="U255" s="2"/>
      <c r="W255" s="2">
        <v>0</v>
      </c>
      <c r="X255" s="2"/>
      <c r="Z255" s="176">
        <f t="shared" ref="Z255:Z290" si="168">H255*F255</f>
        <v>0</v>
      </c>
      <c r="AA255" s="59">
        <f>H29*H255</f>
        <v>0</v>
      </c>
      <c r="AB255" s="11">
        <f t="shared" ref="AB255:AB290" si="169">H255*D255</f>
        <v>0</v>
      </c>
      <c r="AC255" s="58">
        <f t="shared" ref="AC255:AC290" si="170">H255*E255</f>
        <v>0</v>
      </c>
      <c r="BU255" s="27">
        <v>5588.1</v>
      </c>
    </row>
    <row r="256" spans="2:73">
      <c r="B256" s="35" t="s">
        <v>341</v>
      </c>
      <c r="C256" s="25" t="s">
        <v>308</v>
      </c>
      <c r="D256" s="26">
        <v>15</v>
      </c>
      <c r="E256" s="130">
        <v>0.63559999999999994</v>
      </c>
      <c r="F256" s="217">
        <f t="shared" si="135"/>
        <v>95.759999999999991</v>
      </c>
      <c r="G256" s="177"/>
      <c r="H256" s="28">
        <f t="shared" ref="H256:H290" si="171">K256+N256+Q256+T256+W256</f>
        <v>0</v>
      </c>
      <c r="I256" s="253">
        <f t="shared" si="167"/>
        <v>0</v>
      </c>
      <c r="J256" s="11"/>
      <c r="K256" s="1">
        <v>0</v>
      </c>
      <c r="L256" s="2"/>
      <c r="M256" s="11"/>
      <c r="N256" s="2">
        <v>0</v>
      </c>
      <c r="O256" s="2"/>
      <c r="P256" s="11"/>
      <c r="Q256" s="2">
        <v>0</v>
      </c>
      <c r="R256" s="2"/>
      <c r="T256" s="2">
        <v>0</v>
      </c>
      <c r="U256" s="2"/>
      <c r="V256" s="11"/>
      <c r="W256" s="2">
        <v>0</v>
      </c>
      <c r="X256" s="2"/>
      <c r="Z256" s="176">
        <f t="shared" si="168"/>
        <v>0</v>
      </c>
      <c r="AA256" s="59">
        <f>H256</f>
        <v>0</v>
      </c>
      <c r="AB256" s="11">
        <f t="shared" si="169"/>
        <v>0</v>
      </c>
      <c r="AC256" s="58">
        <f t="shared" si="170"/>
        <v>0</v>
      </c>
      <c r="AH256" s="11">
        <v>15</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f t="shared" si="136"/>
        <v>0</v>
      </c>
      <c r="BB256">
        <f t="shared" si="143"/>
        <v>0</v>
      </c>
      <c r="BC256">
        <f t="shared" si="144"/>
        <v>0</v>
      </c>
      <c r="BD256">
        <f t="shared" si="145"/>
        <v>0</v>
      </c>
      <c r="BE256">
        <f t="shared" si="146"/>
        <v>0</v>
      </c>
      <c r="BF256">
        <f t="shared" si="147"/>
        <v>0</v>
      </c>
      <c r="BG256">
        <f t="shared" si="148"/>
        <v>0</v>
      </c>
      <c r="BH256">
        <f t="shared" si="149"/>
        <v>0</v>
      </c>
      <c r="BI256">
        <f t="shared" si="150"/>
        <v>0</v>
      </c>
      <c r="BJ256">
        <f t="shared" si="151"/>
        <v>0</v>
      </c>
      <c r="BK256">
        <f t="shared" si="152"/>
        <v>0</v>
      </c>
      <c r="BL256">
        <f t="shared" si="153"/>
        <v>0</v>
      </c>
      <c r="BM256">
        <f t="shared" si="154"/>
        <v>0</v>
      </c>
      <c r="BN256">
        <f t="shared" si="155"/>
        <v>0</v>
      </c>
      <c r="BO256">
        <f t="shared" si="156"/>
        <v>0</v>
      </c>
      <c r="BP256">
        <f t="shared" si="157"/>
        <v>0</v>
      </c>
      <c r="BQ256">
        <f t="shared" si="158"/>
        <v>0</v>
      </c>
      <c r="BR256">
        <f t="shared" si="159"/>
        <v>0</v>
      </c>
      <c r="BS256">
        <f t="shared" si="160"/>
        <v>0</v>
      </c>
      <c r="BU256" s="27">
        <v>99.75</v>
      </c>
    </row>
    <row r="257" spans="2:73">
      <c r="B257" s="35" t="s">
        <v>342</v>
      </c>
      <c r="C257" s="25" t="s">
        <v>506</v>
      </c>
      <c r="D257" s="26">
        <v>15</v>
      </c>
      <c r="E257" s="130">
        <v>0.63559999999999994</v>
      </c>
      <c r="F257" s="217">
        <f t="shared" si="135"/>
        <v>95.759999999999991</v>
      </c>
      <c r="G257" s="177"/>
      <c r="H257" s="28">
        <f t="shared" si="171"/>
        <v>0</v>
      </c>
      <c r="I257" s="253">
        <f t="shared" si="167"/>
        <v>0</v>
      </c>
      <c r="J257" s="11"/>
      <c r="K257" s="1">
        <v>0</v>
      </c>
      <c r="L257" s="2"/>
      <c r="M257" s="11"/>
      <c r="N257" s="2">
        <v>0</v>
      </c>
      <c r="O257" s="2"/>
      <c r="Q257" s="2">
        <v>0</v>
      </c>
      <c r="R257" s="2"/>
      <c r="S257" s="11"/>
      <c r="T257" s="2">
        <v>0</v>
      </c>
      <c r="U257" s="2"/>
      <c r="V257" s="11"/>
      <c r="W257" s="2">
        <v>0</v>
      </c>
      <c r="X257" s="2"/>
      <c r="Z257" s="176">
        <f t="shared" si="168"/>
        <v>0</v>
      </c>
      <c r="AA257" s="59">
        <f t="shared" ref="AA257:AA290" si="172">H257</f>
        <v>0</v>
      </c>
      <c r="AB257" s="11">
        <f t="shared" si="169"/>
        <v>0</v>
      </c>
      <c r="AC257" s="58">
        <f t="shared" si="170"/>
        <v>0</v>
      </c>
      <c r="AH257" s="11">
        <v>15</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f t="shared" si="136"/>
        <v>0</v>
      </c>
      <c r="BB257">
        <f t="shared" si="143"/>
        <v>0</v>
      </c>
      <c r="BC257">
        <f t="shared" si="144"/>
        <v>0</v>
      </c>
      <c r="BD257">
        <f t="shared" si="145"/>
        <v>0</v>
      </c>
      <c r="BE257">
        <f t="shared" si="146"/>
        <v>0</v>
      </c>
      <c r="BF257">
        <f t="shared" si="147"/>
        <v>0</v>
      </c>
      <c r="BG257">
        <f t="shared" si="148"/>
        <v>0</v>
      </c>
      <c r="BH257">
        <f t="shared" si="149"/>
        <v>0</v>
      </c>
      <c r="BI257">
        <f t="shared" si="150"/>
        <v>0</v>
      </c>
      <c r="BJ257">
        <f t="shared" si="151"/>
        <v>0</v>
      </c>
      <c r="BK257">
        <f t="shared" si="152"/>
        <v>0</v>
      </c>
      <c r="BL257">
        <f t="shared" si="153"/>
        <v>0</v>
      </c>
      <c r="BM257">
        <f t="shared" si="154"/>
        <v>0</v>
      </c>
      <c r="BN257">
        <f t="shared" si="155"/>
        <v>0</v>
      </c>
      <c r="BO257">
        <f t="shared" si="156"/>
        <v>0</v>
      </c>
      <c r="BP257">
        <f t="shared" si="157"/>
        <v>0</v>
      </c>
      <c r="BQ257">
        <f t="shared" si="158"/>
        <v>0</v>
      </c>
      <c r="BR257">
        <f t="shared" si="159"/>
        <v>0</v>
      </c>
      <c r="BS257">
        <f t="shared" si="160"/>
        <v>0</v>
      </c>
      <c r="BU257" s="27">
        <v>99.75</v>
      </c>
    </row>
    <row r="258" spans="2:73">
      <c r="B258" s="35" t="s">
        <v>343</v>
      </c>
      <c r="C258" s="25" t="s">
        <v>309</v>
      </c>
      <c r="D258" s="26">
        <v>15</v>
      </c>
      <c r="E258" s="130">
        <v>0.90800000000000003</v>
      </c>
      <c r="F258" s="217">
        <f t="shared" si="135"/>
        <v>101.80800000000001</v>
      </c>
      <c r="G258" s="177"/>
      <c r="H258" s="28">
        <f t="shared" si="171"/>
        <v>0</v>
      </c>
      <c r="I258" s="253">
        <f t="shared" si="167"/>
        <v>0</v>
      </c>
      <c r="J258" s="11"/>
      <c r="K258" s="1">
        <v>0</v>
      </c>
      <c r="L258" s="2"/>
      <c r="N258" s="2">
        <v>0</v>
      </c>
      <c r="O258" s="2"/>
      <c r="P258" s="11"/>
      <c r="Q258" s="2">
        <v>0</v>
      </c>
      <c r="R258" s="2"/>
      <c r="S258" s="11"/>
      <c r="T258" s="2">
        <v>0</v>
      </c>
      <c r="U258" s="2"/>
      <c r="V258" s="11"/>
      <c r="W258" s="2">
        <v>0</v>
      </c>
      <c r="X258" s="2"/>
      <c r="Z258" s="176">
        <f t="shared" si="168"/>
        <v>0</v>
      </c>
      <c r="AA258" s="59">
        <f t="shared" si="172"/>
        <v>0</v>
      </c>
      <c r="AB258" s="11">
        <f t="shared" si="169"/>
        <v>0</v>
      </c>
      <c r="AC258" s="58">
        <f t="shared" si="170"/>
        <v>0</v>
      </c>
      <c r="AH258" s="11">
        <v>15</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f t="shared" si="136"/>
        <v>0</v>
      </c>
      <c r="BB258">
        <f t="shared" si="143"/>
        <v>0</v>
      </c>
      <c r="BC258">
        <f t="shared" si="144"/>
        <v>0</v>
      </c>
      <c r="BD258">
        <f t="shared" si="145"/>
        <v>0</v>
      </c>
      <c r="BE258">
        <f t="shared" si="146"/>
        <v>0</v>
      </c>
      <c r="BF258">
        <f t="shared" si="147"/>
        <v>0</v>
      </c>
      <c r="BG258">
        <f t="shared" si="148"/>
        <v>0</v>
      </c>
      <c r="BH258">
        <f t="shared" si="149"/>
        <v>0</v>
      </c>
      <c r="BI258">
        <f t="shared" si="150"/>
        <v>0</v>
      </c>
      <c r="BJ258">
        <f t="shared" si="151"/>
        <v>0</v>
      </c>
      <c r="BK258">
        <f t="shared" si="152"/>
        <v>0</v>
      </c>
      <c r="BL258">
        <f t="shared" si="153"/>
        <v>0</v>
      </c>
      <c r="BM258">
        <f t="shared" si="154"/>
        <v>0</v>
      </c>
      <c r="BN258">
        <f t="shared" si="155"/>
        <v>0</v>
      </c>
      <c r="BO258">
        <f t="shared" si="156"/>
        <v>0</v>
      </c>
      <c r="BP258">
        <f t="shared" si="157"/>
        <v>0</v>
      </c>
      <c r="BQ258">
        <f t="shared" si="158"/>
        <v>0</v>
      </c>
      <c r="BR258">
        <f t="shared" si="159"/>
        <v>0</v>
      </c>
      <c r="BS258">
        <f t="shared" si="160"/>
        <v>0</v>
      </c>
      <c r="BU258" s="27">
        <v>106.05000000000001</v>
      </c>
    </row>
    <row r="259" spans="2:73">
      <c r="B259" s="35" t="s">
        <v>344</v>
      </c>
      <c r="C259" s="25" t="s">
        <v>310</v>
      </c>
      <c r="D259" s="26">
        <v>20</v>
      </c>
      <c r="E259" s="130">
        <v>1.8160000000000001</v>
      </c>
      <c r="F259" s="217">
        <f t="shared" si="135"/>
        <v>145.15200000000002</v>
      </c>
      <c r="G259" s="177"/>
      <c r="H259" s="28">
        <f t="shared" si="171"/>
        <v>0</v>
      </c>
      <c r="I259" s="253">
        <f t="shared" si="167"/>
        <v>0</v>
      </c>
      <c r="K259" s="1">
        <v>0</v>
      </c>
      <c r="L259" s="2"/>
      <c r="M259" s="11"/>
      <c r="N259" s="2">
        <v>0</v>
      </c>
      <c r="O259" s="2"/>
      <c r="P259" s="11"/>
      <c r="Q259" s="2">
        <v>0</v>
      </c>
      <c r="R259" s="2"/>
      <c r="S259" s="11"/>
      <c r="T259" s="2">
        <v>0</v>
      </c>
      <c r="U259" s="2"/>
      <c r="V259" s="11"/>
      <c r="W259" s="2">
        <v>0</v>
      </c>
      <c r="X259" s="2"/>
      <c r="Z259" s="176">
        <f t="shared" si="168"/>
        <v>0</v>
      </c>
      <c r="AA259" s="59">
        <f t="shared" si="172"/>
        <v>0</v>
      </c>
      <c r="AB259" s="11">
        <f t="shared" si="169"/>
        <v>0</v>
      </c>
      <c r="AC259" s="58">
        <f t="shared" si="170"/>
        <v>0</v>
      </c>
      <c r="AH259" s="11">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f t="shared" si="136"/>
        <v>0</v>
      </c>
      <c r="BB259">
        <f t="shared" si="143"/>
        <v>0</v>
      </c>
      <c r="BC259">
        <f t="shared" si="144"/>
        <v>0</v>
      </c>
      <c r="BD259">
        <f t="shared" si="145"/>
        <v>0</v>
      </c>
      <c r="BE259">
        <f t="shared" si="146"/>
        <v>0</v>
      </c>
      <c r="BF259">
        <f t="shared" si="147"/>
        <v>0</v>
      </c>
      <c r="BG259">
        <f t="shared" si="148"/>
        <v>0</v>
      </c>
      <c r="BH259">
        <f t="shared" si="149"/>
        <v>0</v>
      </c>
      <c r="BI259">
        <f t="shared" si="150"/>
        <v>0</v>
      </c>
      <c r="BJ259">
        <f t="shared" si="151"/>
        <v>0</v>
      </c>
      <c r="BK259">
        <f t="shared" si="152"/>
        <v>0</v>
      </c>
      <c r="BL259">
        <f t="shared" si="153"/>
        <v>0</v>
      </c>
      <c r="BM259">
        <f t="shared" si="154"/>
        <v>0</v>
      </c>
      <c r="BN259">
        <f t="shared" si="155"/>
        <v>0</v>
      </c>
      <c r="BO259">
        <f t="shared" si="156"/>
        <v>0</v>
      </c>
      <c r="BP259">
        <f t="shared" si="157"/>
        <v>0</v>
      </c>
      <c r="BQ259">
        <f t="shared" si="158"/>
        <v>0</v>
      </c>
      <c r="BR259">
        <f t="shared" si="159"/>
        <v>0</v>
      </c>
      <c r="BS259">
        <f t="shared" si="160"/>
        <v>0</v>
      </c>
      <c r="BU259" s="27">
        <v>151.20000000000002</v>
      </c>
    </row>
    <row r="260" spans="2:73">
      <c r="B260" s="35" t="s">
        <v>163</v>
      </c>
      <c r="C260" s="25" t="s">
        <v>311</v>
      </c>
      <c r="D260" s="26">
        <v>20</v>
      </c>
      <c r="E260" s="130">
        <v>2.4062000000000001</v>
      </c>
      <c r="F260" s="217">
        <f t="shared" si="135"/>
        <v>183.45599999999999</v>
      </c>
      <c r="G260" s="177"/>
      <c r="H260" s="28">
        <f t="shared" si="171"/>
        <v>0</v>
      </c>
      <c r="I260" s="253">
        <f t="shared" si="167"/>
        <v>0</v>
      </c>
      <c r="J260" s="11"/>
      <c r="K260" s="1">
        <v>0</v>
      </c>
      <c r="L260" s="2"/>
      <c r="M260" s="11"/>
      <c r="N260" s="2">
        <v>0</v>
      </c>
      <c r="O260" s="2"/>
      <c r="P260" s="11"/>
      <c r="Q260" s="2">
        <v>0</v>
      </c>
      <c r="R260" s="2"/>
      <c r="T260" s="2">
        <v>0</v>
      </c>
      <c r="U260" s="2"/>
      <c r="W260" s="2">
        <v>0</v>
      </c>
      <c r="X260" s="2"/>
      <c r="Z260" s="176">
        <f t="shared" si="168"/>
        <v>0</v>
      </c>
      <c r="AA260" s="59">
        <f t="shared" si="172"/>
        <v>0</v>
      </c>
      <c r="AB260" s="11">
        <f t="shared" si="169"/>
        <v>0</v>
      </c>
      <c r="AC260" s="58">
        <f t="shared" si="170"/>
        <v>0</v>
      </c>
      <c r="AH260" s="11">
        <v>20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f t="shared" si="136"/>
        <v>0</v>
      </c>
      <c r="BB260">
        <f t="shared" si="143"/>
        <v>0</v>
      </c>
      <c r="BC260">
        <f t="shared" si="144"/>
        <v>0</v>
      </c>
      <c r="BD260">
        <f t="shared" si="145"/>
        <v>0</v>
      </c>
      <c r="BE260">
        <f t="shared" si="146"/>
        <v>0</v>
      </c>
      <c r="BF260">
        <f t="shared" si="147"/>
        <v>0</v>
      </c>
      <c r="BG260">
        <f t="shared" si="148"/>
        <v>0</v>
      </c>
      <c r="BH260">
        <f t="shared" si="149"/>
        <v>0</v>
      </c>
      <c r="BI260">
        <f t="shared" si="150"/>
        <v>0</v>
      </c>
      <c r="BJ260">
        <f t="shared" si="151"/>
        <v>0</v>
      </c>
      <c r="BK260">
        <f t="shared" si="152"/>
        <v>0</v>
      </c>
      <c r="BL260">
        <f t="shared" si="153"/>
        <v>0</v>
      </c>
      <c r="BM260">
        <f t="shared" si="154"/>
        <v>0</v>
      </c>
      <c r="BN260">
        <f t="shared" si="155"/>
        <v>0</v>
      </c>
      <c r="BO260">
        <f t="shared" si="156"/>
        <v>0</v>
      </c>
      <c r="BP260">
        <f t="shared" si="157"/>
        <v>0</v>
      </c>
      <c r="BQ260">
        <f t="shared" si="158"/>
        <v>0</v>
      </c>
      <c r="BR260">
        <f t="shared" si="159"/>
        <v>0</v>
      </c>
      <c r="BS260">
        <f t="shared" si="160"/>
        <v>0</v>
      </c>
      <c r="BU260" s="27">
        <v>191.1</v>
      </c>
    </row>
    <row r="261" spans="2:73">
      <c r="B261" s="35" t="s">
        <v>345</v>
      </c>
      <c r="C261" s="25" t="s">
        <v>312</v>
      </c>
      <c r="D261" s="26">
        <v>10</v>
      </c>
      <c r="E261" s="130">
        <v>1.4528000000000001</v>
      </c>
      <c r="F261" s="217">
        <f t="shared" si="135"/>
        <v>137.08799999999999</v>
      </c>
      <c r="G261" s="177"/>
      <c r="H261" s="28">
        <f t="shared" si="171"/>
        <v>0</v>
      </c>
      <c r="I261" s="253">
        <f t="shared" si="167"/>
        <v>0</v>
      </c>
      <c r="J261" s="11"/>
      <c r="K261" s="1">
        <v>0</v>
      </c>
      <c r="L261" s="2"/>
      <c r="M261" s="11"/>
      <c r="N261" s="2">
        <v>0</v>
      </c>
      <c r="O261" s="2"/>
      <c r="P261" s="11"/>
      <c r="Q261" s="2">
        <v>0</v>
      </c>
      <c r="R261" s="2"/>
      <c r="S261" s="11"/>
      <c r="T261" s="2">
        <v>0</v>
      </c>
      <c r="U261" s="2"/>
      <c r="V261" s="11"/>
      <c r="W261" s="2">
        <v>0</v>
      </c>
      <c r="X261" s="2"/>
      <c r="Z261" s="176">
        <f t="shared" si="168"/>
        <v>0</v>
      </c>
      <c r="AA261" s="59">
        <f t="shared" si="172"/>
        <v>0</v>
      </c>
      <c r="AB261" s="11">
        <f t="shared" si="169"/>
        <v>0</v>
      </c>
      <c r="AC261" s="58">
        <f t="shared" si="170"/>
        <v>0</v>
      </c>
      <c r="AH261" s="11">
        <v>10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f t="shared" si="136"/>
        <v>0</v>
      </c>
      <c r="BB261">
        <f t="shared" si="143"/>
        <v>0</v>
      </c>
      <c r="BC261">
        <f t="shared" si="144"/>
        <v>0</v>
      </c>
      <c r="BD261">
        <f t="shared" si="145"/>
        <v>0</v>
      </c>
      <c r="BE261">
        <f t="shared" si="146"/>
        <v>0</v>
      </c>
      <c r="BF261">
        <f t="shared" si="147"/>
        <v>0</v>
      </c>
      <c r="BG261">
        <f t="shared" si="148"/>
        <v>0</v>
      </c>
      <c r="BH261">
        <f t="shared" si="149"/>
        <v>0</v>
      </c>
      <c r="BI261">
        <f t="shared" si="150"/>
        <v>0</v>
      </c>
      <c r="BJ261">
        <f t="shared" si="151"/>
        <v>0</v>
      </c>
      <c r="BK261">
        <f t="shared" si="152"/>
        <v>0</v>
      </c>
      <c r="BL261">
        <f t="shared" si="153"/>
        <v>0</v>
      </c>
      <c r="BM261">
        <f t="shared" si="154"/>
        <v>0</v>
      </c>
      <c r="BN261">
        <f t="shared" si="155"/>
        <v>0</v>
      </c>
      <c r="BO261">
        <f t="shared" si="156"/>
        <v>0</v>
      </c>
      <c r="BP261">
        <f t="shared" si="157"/>
        <v>0</v>
      </c>
      <c r="BQ261">
        <f t="shared" si="158"/>
        <v>0</v>
      </c>
      <c r="BR261">
        <f t="shared" si="159"/>
        <v>0</v>
      </c>
      <c r="BS261">
        <f t="shared" si="160"/>
        <v>0</v>
      </c>
      <c r="BU261" s="27">
        <v>142.80000000000001</v>
      </c>
    </row>
    <row r="262" spans="2:73">
      <c r="B262" s="35" t="s">
        <v>346</v>
      </c>
      <c r="C262" s="25" t="s">
        <v>313</v>
      </c>
      <c r="D262" s="26">
        <v>5</v>
      </c>
      <c r="E262" s="130">
        <v>1.6344000000000001</v>
      </c>
      <c r="F262" s="217">
        <f t="shared" si="135"/>
        <v>101.80800000000001</v>
      </c>
      <c r="G262" s="177"/>
      <c r="H262" s="28">
        <f t="shared" si="171"/>
        <v>0</v>
      </c>
      <c r="I262" s="253">
        <f t="shared" si="167"/>
        <v>0</v>
      </c>
      <c r="J262" s="11"/>
      <c r="K262" s="1">
        <v>0</v>
      </c>
      <c r="L262" s="2"/>
      <c r="M262" s="11"/>
      <c r="N262" s="2">
        <v>0</v>
      </c>
      <c r="O262" s="2"/>
      <c r="Q262" s="2">
        <v>0</v>
      </c>
      <c r="R262" s="2"/>
      <c r="S262" s="11"/>
      <c r="T262" s="2">
        <v>0</v>
      </c>
      <c r="U262" s="2"/>
      <c r="V262" s="11"/>
      <c r="W262" s="2">
        <v>0</v>
      </c>
      <c r="X262" s="2"/>
      <c r="Z262" s="176">
        <f t="shared" si="168"/>
        <v>0</v>
      </c>
      <c r="AA262" s="59">
        <f t="shared" si="172"/>
        <v>0</v>
      </c>
      <c r="AB262" s="11">
        <f t="shared" si="169"/>
        <v>0</v>
      </c>
      <c r="AC262" s="58">
        <f t="shared" si="170"/>
        <v>0</v>
      </c>
      <c r="AH262" s="11">
        <v>5</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f t="shared" si="136"/>
        <v>0</v>
      </c>
      <c r="BB262">
        <f t="shared" si="143"/>
        <v>0</v>
      </c>
      <c r="BC262">
        <f t="shared" si="144"/>
        <v>0</v>
      </c>
      <c r="BD262">
        <f t="shared" si="145"/>
        <v>0</v>
      </c>
      <c r="BE262">
        <f t="shared" si="146"/>
        <v>0</v>
      </c>
      <c r="BF262">
        <f t="shared" si="147"/>
        <v>0</v>
      </c>
      <c r="BG262">
        <f t="shared" si="148"/>
        <v>0</v>
      </c>
      <c r="BH262">
        <f t="shared" si="149"/>
        <v>0</v>
      </c>
      <c r="BI262">
        <f t="shared" si="150"/>
        <v>0</v>
      </c>
      <c r="BJ262">
        <f t="shared" si="151"/>
        <v>0</v>
      </c>
      <c r="BK262">
        <f t="shared" si="152"/>
        <v>0</v>
      </c>
      <c r="BL262">
        <f t="shared" si="153"/>
        <v>0</v>
      </c>
      <c r="BM262">
        <f t="shared" si="154"/>
        <v>0</v>
      </c>
      <c r="BN262">
        <f t="shared" si="155"/>
        <v>0</v>
      </c>
      <c r="BO262">
        <f t="shared" si="156"/>
        <v>0</v>
      </c>
      <c r="BP262">
        <f t="shared" si="157"/>
        <v>0</v>
      </c>
      <c r="BQ262">
        <f t="shared" si="158"/>
        <v>0</v>
      </c>
      <c r="BR262">
        <f t="shared" si="159"/>
        <v>0</v>
      </c>
      <c r="BS262">
        <f t="shared" si="160"/>
        <v>0</v>
      </c>
      <c r="BU262" s="27">
        <v>106.05000000000001</v>
      </c>
    </row>
    <row r="263" spans="2:73">
      <c r="B263" s="35" t="s">
        <v>165</v>
      </c>
      <c r="C263" s="25" t="s">
        <v>314</v>
      </c>
      <c r="D263" s="26">
        <v>5</v>
      </c>
      <c r="E263" s="130">
        <v>1.4074</v>
      </c>
      <c r="F263" s="217">
        <f t="shared" si="135"/>
        <v>95.759999999999991</v>
      </c>
      <c r="G263" s="177"/>
      <c r="H263" s="28">
        <f t="shared" si="171"/>
        <v>0</v>
      </c>
      <c r="I263" s="253">
        <f t="shared" si="167"/>
        <v>0</v>
      </c>
      <c r="J263" s="11"/>
      <c r="K263" s="1">
        <v>0</v>
      </c>
      <c r="L263" s="2"/>
      <c r="N263" s="2">
        <v>0</v>
      </c>
      <c r="O263" s="2"/>
      <c r="P263" s="11"/>
      <c r="Q263" s="2">
        <v>0</v>
      </c>
      <c r="R263" s="2"/>
      <c r="S263" s="11"/>
      <c r="T263" s="2">
        <v>0</v>
      </c>
      <c r="U263" s="2"/>
      <c r="V263" s="11"/>
      <c r="W263" s="2">
        <v>0</v>
      </c>
      <c r="X263" s="2"/>
      <c r="Z263" s="176">
        <f t="shared" si="168"/>
        <v>0</v>
      </c>
      <c r="AA263" s="59">
        <f t="shared" si="172"/>
        <v>0</v>
      </c>
      <c r="AB263" s="11">
        <f t="shared" si="169"/>
        <v>0</v>
      </c>
      <c r="AC263" s="58">
        <f t="shared" si="170"/>
        <v>0</v>
      </c>
      <c r="AH263" s="11">
        <v>0</v>
      </c>
      <c r="AI263">
        <v>5</v>
      </c>
      <c r="AJ263">
        <v>0</v>
      </c>
      <c r="AK263">
        <v>0</v>
      </c>
      <c r="AL263">
        <v>0</v>
      </c>
      <c r="AM263">
        <v>0</v>
      </c>
      <c r="AN263">
        <v>0</v>
      </c>
      <c r="AO263">
        <v>0</v>
      </c>
      <c r="AP263">
        <v>0</v>
      </c>
      <c r="AQ263">
        <v>0</v>
      </c>
      <c r="AR263">
        <v>0</v>
      </c>
      <c r="AS263">
        <v>0</v>
      </c>
      <c r="AT263">
        <v>0</v>
      </c>
      <c r="AU263">
        <v>0</v>
      </c>
      <c r="AV263">
        <v>0</v>
      </c>
      <c r="AW263">
        <v>0</v>
      </c>
      <c r="AX263">
        <v>0</v>
      </c>
      <c r="AY263">
        <v>0</v>
      </c>
      <c r="AZ263">
        <v>0</v>
      </c>
      <c r="BA263">
        <f t="shared" si="136"/>
        <v>0</v>
      </c>
      <c r="BB263">
        <f t="shared" si="143"/>
        <v>0</v>
      </c>
      <c r="BC263">
        <f t="shared" si="144"/>
        <v>0</v>
      </c>
      <c r="BD263">
        <f t="shared" si="145"/>
        <v>0</v>
      </c>
      <c r="BE263">
        <f t="shared" si="146"/>
        <v>0</v>
      </c>
      <c r="BF263">
        <f t="shared" si="147"/>
        <v>0</v>
      </c>
      <c r="BG263">
        <f t="shared" si="148"/>
        <v>0</v>
      </c>
      <c r="BH263">
        <f t="shared" si="149"/>
        <v>0</v>
      </c>
      <c r="BI263">
        <f t="shared" si="150"/>
        <v>0</v>
      </c>
      <c r="BJ263">
        <f t="shared" si="151"/>
        <v>0</v>
      </c>
      <c r="BK263">
        <f t="shared" si="152"/>
        <v>0</v>
      </c>
      <c r="BL263">
        <f t="shared" si="153"/>
        <v>0</v>
      </c>
      <c r="BM263">
        <f t="shared" si="154"/>
        <v>0</v>
      </c>
      <c r="BN263">
        <f t="shared" si="155"/>
        <v>0</v>
      </c>
      <c r="BO263">
        <f t="shared" si="156"/>
        <v>0</v>
      </c>
      <c r="BP263">
        <f t="shared" si="157"/>
        <v>0</v>
      </c>
      <c r="BQ263">
        <f t="shared" si="158"/>
        <v>0</v>
      </c>
      <c r="BR263">
        <f t="shared" si="159"/>
        <v>0</v>
      </c>
      <c r="BS263">
        <f t="shared" si="160"/>
        <v>0</v>
      </c>
      <c r="BU263" s="27">
        <v>99.75</v>
      </c>
    </row>
    <row r="264" spans="2:73">
      <c r="B264" s="35" t="s">
        <v>347</v>
      </c>
      <c r="C264" s="25" t="s">
        <v>315</v>
      </c>
      <c r="D264" s="26">
        <v>10</v>
      </c>
      <c r="E264" s="130">
        <v>3.1326000000000001</v>
      </c>
      <c r="F264" s="217">
        <f t="shared" si="135"/>
        <v>173.37599999999998</v>
      </c>
      <c r="G264" s="177"/>
      <c r="H264" s="28">
        <f t="shared" si="171"/>
        <v>0</v>
      </c>
      <c r="I264" s="253">
        <f t="shared" si="167"/>
        <v>0</v>
      </c>
      <c r="J264" s="11"/>
      <c r="K264" s="1">
        <v>0</v>
      </c>
      <c r="L264" s="2"/>
      <c r="M264" s="11"/>
      <c r="N264" s="2">
        <v>0</v>
      </c>
      <c r="O264" s="2"/>
      <c r="P264" s="11"/>
      <c r="Q264" s="2">
        <v>0</v>
      </c>
      <c r="R264" s="2"/>
      <c r="S264" s="11"/>
      <c r="T264" s="2">
        <v>0</v>
      </c>
      <c r="U264" s="2"/>
      <c r="V264" s="11"/>
      <c r="W264" s="2">
        <v>0</v>
      </c>
      <c r="X264" s="2"/>
      <c r="Z264" s="176">
        <f t="shared" si="168"/>
        <v>0</v>
      </c>
      <c r="AA264" s="59">
        <f t="shared" si="172"/>
        <v>0</v>
      </c>
      <c r="AB264" s="11">
        <f t="shared" si="169"/>
        <v>0</v>
      </c>
      <c r="AC264" s="58">
        <f t="shared" si="170"/>
        <v>0</v>
      </c>
      <c r="AH264" s="11">
        <v>0</v>
      </c>
      <c r="AI264">
        <v>9</v>
      </c>
      <c r="AJ264">
        <v>1</v>
      </c>
      <c r="AK264">
        <v>0</v>
      </c>
      <c r="AL264">
        <v>0</v>
      </c>
      <c r="AM264">
        <v>0</v>
      </c>
      <c r="AN264">
        <v>0</v>
      </c>
      <c r="AO264">
        <v>0</v>
      </c>
      <c r="AP264">
        <v>0</v>
      </c>
      <c r="AQ264">
        <v>0</v>
      </c>
      <c r="AR264">
        <v>0</v>
      </c>
      <c r="AS264">
        <v>0</v>
      </c>
      <c r="AT264">
        <v>0</v>
      </c>
      <c r="AU264">
        <v>0</v>
      </c>
      <c r="AV264">
        <v>0</v>
      </c>
      <c r="AW264">
        <v>0</v>
      </c>
      <c r="AX264">
        <v>0</v>
      </c>
      <c r="AY264">
        <v>0</v>
      </c>
      <c r="AZ264">
        <v>0</v>
      </c>
      <c r="BA264">
        <f t="shared" si="136"/>
        <v>0</v>
      </c>
      <c r="BB264">
        <f t="shared" si="143"/>
        <v>0</v>
      </c>
      <c r="BC264">
        <f t="shared" si="144"/>
        <v>0</v>
      </c>
      <c r="BD264">
        <f t="shared" si="145"/>
        <v>0</v>
      </c>
      <c r="BE264">
        <f t="shared" si="146"/>
        <v>0</v>
      </c>
      <c r="BF264">
        <f t="shared" si="147"/>
        <v>0</v>
      </c>
      <c r="BG264">
        <f t="shared" si="148"/>
        <v>0</v>
      </c>
      <c r="BH264">
        <f t="shared" si="149"/>
        <v>0</v>
      </c>
      <c r="BI264">
        <f t="shared" si="150"/>
        <v>0</v>
      </c>
      <c r="BJ264">
        <f t="shared" si="151"/>
        <v>0</v>
      </c>
      <c r="BK264">
        <f t="shared" si="152"/>
        <v>0</v>
      </c>
      <c r="BL264">
        <f t="shared" si="153"/>
        <v>0</v>
      </c>
      <c r="BM264">
        <f t="shared" si="154"/>
        <v>0</v>
      </c>
      <c r="BN264">
        <f t="shared" si="155"/>
        <v>0</v>
      </c>
      <c r="BO264">
        <f t="shared" si="156"/>
        <v>0</v>
      </c>
      <c r="BP264">
        <f t="shared" si="157"/>
        <v>0</v>
      </c>
      <c r="BQ264">
        <f t="shared" si="158"/>
        <v>0</v>
      </c>
      <c r="BR264">
        <f t="shared" si="159"/>
        <v>0</v>
      </c>
      <c r="BS264">
        <f t="shared" si="160"/>
        <v>0</v>
      </c>
      <c r="BU264" s="27">
        <v>180.6</v>
      </c>
    </row>
    <row r="265" spans="2:73">
      <c r="B265" s="35" t="s">
        <v>348</v>
      </c>
      <c r="C265" s="25" t="s">
        <v>316</v>
      </c>
      <c r="D265" s="26">
        <v>10</v>
      </c>
      <c r="E265" s="130">
        <v>2.8601999999999999</v>
      </c>
      <c r="F265" s="217">
        <f t="shared" si="135"/>
        <v>175.392</v>
      </c>
      <c r="G265" s="177"/>
      <c r="H265" s="28">
        <f t="shared" si="171"/>
        <v>0</v>
      </c>
      <c r="I265" s="253">
        <f t="shared" si="167"/>
        <v>0</v>
      </c>
      <c r="J265" s="11"/>
      <c r="K265" s="1">
        <v>0</v>
      </c>
      <c r="L265" s="2"/>
      <c r="M265" s="11"/>
      <c r="N265" s="2">
        <v>0</v>
      </c>
      <c r="O265" s="2"/>
      <c r="P265" s="11"/>
      <c r="Q265" s="2">
        <v>0</v>
      </c>
      <c r="R265" s="2"/>
      <c r="T265" s="2">
        <v>0</v>
      </c>
      <c r="U265" s="2"/>
      <c r="W265" s="2">
        <v>0</v>
      </c>
      <c r="X265" s="2"/>
      <c r="Z265" s="176">
        <f t="shared" si="168"/>
        <v>0</v>
      </c>
      <c r="AA265" s="59">
        <f t="shared" si="172"/>
        <v>0</v>
      </c>
      <c r="AB265" s="11">
        <f t="shared" si="169"/>
        <v>0</v>
      </c>
      <c r="AC265" s="58">
        <f t="shared" si="170"/>
        <v>0</v>
      </c>
      <c r="AH265" s="11">
        <v>2</v>
      </c>
      <c r="AI265">
        <v>8</v>
      </c>
      <c r="AJ265">
        <v>0</v>
      </c>
      <c r="AK265">
        <v>0</v>
      </c>
      <c r="AL265">
        <v>0</v>
      </c>
      <c r="AM265">
        <v>0</v>
      </c>
      <c r="AN265">
        <v>0</v>
      </c>
      <c r="AO265">
        <v>0</v>
      </c>
      <c r="AP265">
        <v>0</v>
      </c>
      <c r="AQ265">
        <v>0</v>
      </c>
      <c r="AR265">
        <v>0</v>
      </c>
      <c r="AS265">
        <v>0</v>
      </c>
      <c r="AT265">
        <v>0</v>
      </c>
      <c r="AU265">
        <v>0</v>
      </c>
      <c r="AV265">
        <v>0</v>
      </c>
      <c r="AW265">
        <v>0</v>
      </c>
      <c r="AX265">
        <v>0</v>
      </c>
      <c r="AY265">
        <v>0</v>
      </c>
      <c r="AZ265">
        <v>0</v>
      </c>
      <c r="BA265">
        <f t="shared" si="136"/>
        <v>0</v>
      </c>
      <c r="BB265">
        <f t="shared" si="143"/>
        <v>0</v>
      </c>
      <c r="BC265">
        <f t="shared" si="144"/>
        <v>0</v>
      </c>
      <c r="BD265">
        <f t="shared" si="145"/>
        <v>0</v>
      </c>
      <c r="BE265">
        <f t="shared" si="146"/>
        <v>0</v>
      </c>
      <c r="BF265">
        <f t="shared" si="147"/>
        <v>0</v>
      </c>
      <c r="BG265">
        <f t="shared" si="148"/>
        <v>0</v>
      </c>
      <c r="BH265">
        <f t="shared" si="149"/>
        <v>0</v>
      </c>
      <c r="BI265">
        <f t="shared" si="150"/>
        <v>0</v>
      </c>
      <c r="BJ265">
        <f t="shared" si="151"/>
        <v>0</v>
      </c>
      <c r="BK265">
        <f t="shared" si="152"/>
        <v>0</v>
      </c>
      <c r="BL265">
        <f t="shared" si="153"/>
        <v>0</v>
      </c>
      <c r="BM265">
        <f t="shared" si="154"/>
        <v>0</v>
      </c>
      <c r="BN265">
        <f t="shared" si="155"/>
        <v>0</v>
      </c>
      <c r="BO265">
        <f t="shared" si="156"/>
        <v>0</v>
      </c>
      <c r="BP265">
        <f t="shared" si="157"/>
        <v>0</v>
      </c>
      <c r="BQ265">
        <f t="shared" si="158"/>
        <v>0</v>
      </c>
      <c r="BR265">
        <f t="shared" si="159"/>
        <v>0</v>
      </c>
      <c r="BS265">
        <f t="shared" si="160"/>
        <v>0</v>
      </c>
      <c r="BU265" s="27">
        <v>182.70000000000002</v>
      </c>
    </row>
    <row r="266" spans="2:73">
      <c r="B266" s="35" t="s">
        <v>166</v>
      </c>
      <c r="C266" s="25" t="s">
        <v>317</v>
      </c>
      <c r="D266" s="26">
        <v>5</v>
      </c>
      <c r="E266" s="130">
        <v>2.0430000000000001</v>
      </c>
      <c r="F266" s="217">
        <f t="shared" si="135"/>
        <v>120.96</v>
      </c>
      <c r="G266" s="177"/>
      <c r="H266" s="28">
        <f t="shared" si="171"/>
        <v>0</v>
      </c>
      <c r="I266" s="253">
        <f t="shared" si="167"/>
        <v>0</v>
      </c>
      <c r="K266" s="1">
        <v>0</v>
      </c>
      <c r="L266" s="2"/>
      <c r="M266" s="11"/>
      <c r="N266" s="2">
        <v>0</v>
      </c>
      <c r="O266" s="2"/>
      <c r="P266" s="11"/>
      <c r="Q266" s="2">
        <v>0</v>
      </c>
      <c r="R266" s="2"/>
      <c r="S266" s="11"/>
      <c r="T266" s="2">
        <v>0</v>
      </c>
      <c r="U266" s="2"/>
      <c r="V266" s="11"/>
      <c r="W266" s="2">
        <v>0</v>
      </c>
      <c r="X266" s="2"/>
      <c r="Z266" s="176">
        <f t="shared" si="168"/>
        <v>0</v>
      </c>
      <c r="AA266" s="59">
        <f t="shared" si="172"/>
        <v>0</v>
      </c>
      <c r="AB266" s="11">
        <f t="shared" si="169"/>
        <v>0</v>
      </c>
      <c r="AC266" s="58">
        <f t="shared" si="170"/>
        <v>0</v>
      </c>
      <c r="AH266" s="11">
        <v>0</v>
      </c>
      <c r="AI266">
        <v>0</v>
      </c>
      <c r="AJ266">
        <v>1</v>
      </c>
      <c r="AK266">
        <v>4</v>
      </c>
      <c r="AL266">
        <v>0</v>
      </c>
      <c r="AM266">
        <v>0</v>
      </c>
      <c r="AN266">
        <v>0</v>
      </c>
      <c r="AO266">
        <v>0</v>
      </c>
      <c r="AP266">
        <v>0</v>
      </c>
      <c r="AQ266">
        <v>0</v>
      </c>
      <c r="AR266">
        <v>0</v>
      </c>
      <c r="AS266">
        <v>0</v>
      </c>
      <c r="AT266">
        <v>0</v>
      </c>
      <c r="AU266">
        <v>0</v>
      </c>
      <c r="AV266">
        <v>0</v>
      </c>
      <c r="AW266">
        <v>0</v>
      </c>
      <c r="AX266">
        <v>0</v>
      </c>
      <c r="AY266">
        <v>0</v>
      </c>
      <c r="AZ266">
        <v>0</v>
      </c>
      <c r="BA266">
        <f t="shared" si="136"/>
        <v>0</v>
      </c>
      <c r="BB266">
        <f t="shared" si="143"/>
        <v>0</v>
      </c>
      <c r="BC266">
        <f t="shared" si="144"/>
        <v>0</v>
      </c>
      <c r="BD266">
        <f t="shared" si="145"/>
        <v>0</v>
      </c>
      <c r="BE266">
        <f t="shared" si="146"/>
        <v>0</v>
      </c>
      <c r="BF266">
        <f t="shared" si="147"/>
        <v>0</v>
      </c>
      <c r="BG266">
        <f t="shared" si="148"/>
        <v>0</v>
      </c>
      <c r="BH266">
        <f t="shared" si="149"/>
        <v>0</v>
      </c>
      <c r="BI266">
        <f t="shared" si="150"/>
        <v>0</v>
      </c>
      <c r="BJ266">
        <f t="shared" si="151"/>
        <v>0</v>
      </c>
      <c r="BK266">
        <f t="shared" si="152"/>
        <v>0</v>
      </c>
      <c r="BL266">
        <f t="shared" si="153"/>
        <v>0</v>
      </c>
      <c r="BM266">
        <f t="shared" si="154"/>
        <v>0</v>
      </c>
      <c r="BN266">
        <f t="shared" si="155"/>
        <v>0</v>
      </c>
      <c r="BO266">
        <f t="shared" si="156"/>
        <v>0</v>
      </c>
      <c r="BP266">
        <f t="shared" si="157"/>
        <v>0</v>
      </c>
      <c r="BQ266">
        <f t="shared" si="158"/>
        <v>0</v>
      </c>
      <c r="BR266">
        <f t="shared" si="159"/>
        <v>0</v>
      </c>
      <c r="BS266">
        <f t="shared" si="160"/>
        <v>0</v>
      </c>
      <c r="BU266" s="27">
        <v>126</v>
      </c>
    </row>
    <row r="267" spans="2:73">
      <c r="B267" s="35" t="s">
        <v>349</v>
      </c>
      <c r="C267" s="25" t="s">
        <v>318</v>
      </c>
      <c r="D267" s="26">
        <v>5</v>
      </c>
      <c r="E267" s="130">
        <v>2.0884</v>
      </c>
      <c r="F267" s="217">
        <f t="shared" si="135"/>
        <v>120.96</v>
      </c>
      <c r="G267" s="177"/>
      <c r="H267" s="28">
        <f t="shared" si="171"/>
        <v>0</v>
      </c>
      <c r="I267" s="253">
        <f t="shared" si="167"/>
        <v>0</v>
      </c>
      <c r="J267" s="11"/>
      <c r="K267" s="1">
        <v>0</v>
      </c>
      <c r="L267" s="2"/>
      <c r="M267" s="11"/>
      <c r="N267" s="2">
        <v>0</v>
      </c>
      <c r="O267" s="2"/>
      <c r="P267" s="11"/>
      <c r="Q267" s="2">
        <v>0</v>
      </c>
      <c r="R267" s="2"/>
      <c r="S267" s="11"/>
      <c r="T267" s="2">
        <v>0</v>
      </c>
      <c r="U267" s="2"/>
      <c r="V267" s="11"/>
      <c r="W267" s="2">
        <v>0</v>
      </c>
      <c r="X267" s="2"/>
      <c r="Z267" s="176">
        <f t="shared" si="168"/>
        <v>0</v>
      </c>
      <c r="AA267" s="59">
        <f t="shared" si="172"/>
        <v>0</v>
      </c>
      <c r="AB267" s="11">
        <f t="shared" si="169"/>
        <v>0</v>
      </c>
      <c r="AC267" s="58">
        <f t="shared" si="170"/>
        <v>0</v>
      </c>
      <c r="AH267" s="11">
        <v>0</v>
      </c>
      <c r="AI267">
        <v>5</v>
      </c>
      <c r="AJ267">
        <v>0</v>
      </c>
      <c r="AK267">
        <v>0</v>
      </c>
      <c r="AL267">
        <v>0</v>
      </c>
      <c r="AM267">
        <v>0</v>
      </c>
      <c r="AN267">
        <v>0</v>
      </c>
      <c r="AO267">
        <v>0</v>
      </c>
      <c r="AP267">
        <v>0</v>
      </c>
      <c r="AQ267">
        <v>0</v>
      </c>
      <c r="AR267">
        <v>0</v>
      </c>
      <c r="AS267">
        <v>0</v>
      </c>
      <c r="AT267">
        <v>0</v>
      </c>
      <c r="AU267">
        <v>0</v>
      </c>
      <c r="AV267">
        <v>0</v>
      </c>
      <c r="AW267">
        <v>0</v>
      </c>
      <c r="AX267">
        <v>0</v>
      </c>
      <c r="AY267">
        <v>0</v>
      </c>
      <c r="AZ267">
        <v>0</v>
      </c>
      <c r="BA267">
        <f t="shared" si="136"/>
        <v>0</v>
      </c>
      <c r="BB267">
        <f t="shared" si="143"/>
        <v>0</v>
      </c>
      <c r="BC267">
        <f t="shared" si="144"/>
        <v>0</v>
      </c>
      <c r="BD267">
        <f t="shared" si="145"/>
        <v>0</v>
      </c>
      <c r="BE267">
        <f t="shared" si="146"/>
        <v>0</v>
      </c>
      <c r="BF267">
        <f t="shared" si="147"/>
        <v>0</v>
      </c>
      <c r="BG267">
        <f t="shared" si="148"/>
        <v>0</v>
      </c>
      <c r="BH267">
        <f t="shared" si="149"/>
        <v>0</v>
      </c>
      <c r="BI267">
        <f t="shared" si="150"/>
        <v>0</v>
      </c>
      <c r="BJ267">
        <f t="shared" si="151"/>
        <v>0</v>
      </c>
      <c r="BK267">
        <f t="shared" si="152"/>
        <v>0</v>
      </c>
      <c r="BL267">
        <f t="shared" si="153"/>
        <v>0</v>
      </c>
      <c r="BM267">
        <f t="shared" si="154"/>
        <v>0</v>
      </c>
      <c r="BN267">
        <f t="shared" si="155"/>
        <v>0</v>
      </c>
      <c r="BO267">
        <f t="shared" si="156"/>
        <v>0</v>
      </c>
      <c r="BP267">
        <f t="shared" si="157"/>
        <v>0</v>
      </c>
      <c r="BQ267">
        <f t="shared" si="158"/>
        <v>0</v>
      </c>
      <c r="BR267">
        <f t="shared" si="159"/>
        <v>0</v>
      </c>
      <c r="BS267">
        <f t="shared" si="160"/>
        <v>0</v>
      </c>
      <c r="BU267" s="27">
        <v>126</v>
      </c>
    </row>
    <row r="268" spans="2:73">
      <c r="B268" s="35" t="s">
        <v>350</v>
      </c>
      <c r="C268" s="25" t="s">
        <v>319</v>
      </c>
      <c r="D268" s="26">
        <v>5</v>
      </c>
      <c r="E268" s="130">
        <v>2.0884</v>
      </c>
      <c r="F268" s="217">
        <f t="shared" si="135"/>
        <v>120.96</v>
      </c>
      <c r="G268" s="177"/>
      <c r="H268" s="28">
        <f t="shared" si="171"/>
        <v>0</v>
      </c>
      <c r="I268" s="253">
        <f t="shared" si="167"/>
        <v>0</v>
      </c>
      <c r="J268" s="11"/>
      <c r="K268" s="1">
        <v>0</v>
      </c>
      <c r="L268" s="2"/>
      <c r="M268" s="11"/>
      <c r="N268" s="2">
        <v>0</v>
      </c>
      <c r="O268" s="2"/>
      <c r="P268" s="11"/>
      <c r="Q268" s="2">
        <v>0</v>
      </c>
      <c r="R268" s="2"/>
      <c r="S268" s="11"/>
      <c r="T268" s="2">
        <v>0</v>
      </c>
      <c r="U268" s="2"/>
      <c r="V268" s="11"/>
      <c r="W268" s="2">
        <v>0</v>
      </c>
      <c r="X268" s="2"/>
      <c r="Z268" s="176">
        <f t="shared" si="168"/>
        <v>0</v>
      </c>
      <c r="AA268" s="59">
        <f t="shared" si="172"/>
        <v>0</v>
      </c>
      <c r="AB268" s="11">
        <f t="shared" si="169"/>
        <v>0</v>
      </c>
      <c r="AC268" s="58">
        <f t="shared" si="170"/>
        <v>0</v>
      </c>
      <c r="AH268" s="11">
        <v>0</v>
      </c>
      <c r="AI268">
        <v>5</v>
      </c>
      <c r="AJ268">
        <v>0</v>
      </c>
      <c r="AK268">
        <v>0</v>
      </c>
      <c r="AL268">
        <v>0</v>
      </c>
      <c r="AM268">
        <v>0</v>
      </c>
      <c r="AN268">
        <v>0</v>
      </c>
      <c r="AO268">
        <v>0</v>
      </c>
      <c r="AP268">
        <v>0</v>
      </c>
      <c r="AQ268">
        <v>0</v>
      </c>
      <c r="AR268">
        <v>0</v>
      </c>
      <c r="AS268">
        <v>0</v>
      </c>
      <c r="AT268">
        <v>0</v>
      </c>
      <c r="AU268">
        <v>0</v>
      </c>
      <c r="AV268">
        <v>0</v>
      </c>
      <c r="AW268">
        <v>0</v>
      </c>
      <c r="AX268">
        <v>0</v>
      </c>
      <c r="AY268">
        <v>0</v>
      </c>
      <c r="AZ268">
        <v>0</v>
      </c>
      <c r="BA268">
        <f t="shared" si="136"/>
        <v>0</v>
      </c>
      <c r="BB268">
        <f t="shared" si="143"/>
        <v>0</v>
      </c>
      <c r="BC268">
        <f t="shared" si="144"/>
        <v>0</v>
      </c>
      <c r="BD268">
        <f t="shared" si="145"/>
        <v>0</v>
      </c>
      <c r="BE268">
        <f t="shared" si="146"/>
        <v>0</v>
      </c>
      <c r="BF268">
        <f t="shared" si="147"/>
        <v>0</v>
      </c>
      <c r="BG268">
        <f t="shared" si="148"/>
        <v>0</v>
      </c>
      <c r="BH268">
        <f t="shared" si="149"/>
        <v>0</v>
      </c>
      <c r="BI268">
        <f t="shared" si="150"/>
        <v>0</v>
      </c>
      <c r="BJ268">
        <f t="shared" si="151"/>
        <v>0</v>
      </c>
      <c r="BK268">
        <f t="shared" si="152"/>
        <v>0</v>
      </c>
      <c r="BL268">
        <f t="shared" si="153"/>
        <v>0</v>
      </c>
      <c r="BM268">
        <f t="shared" si="154"/>
        <v>0</v>
      </c>
      <c r="BN268">
        <f t="shared" si="155"/>
        <v>0</v>
      </c>
      <c r="BO268">
        <f t="shared" si="156"/>
        <v>0</v>
      </c>
      <c r="BP268">
        <f t="shared" si="157"/>
        <v>0</v>
      </c>
      <c r="BQ268">
        <f t="shared" si="158"/>
        <v>0</v>
      </c>
      <c r="BR268">
        <f t="shared" si="159"/>
        <v>0</v>
      </c>
      <c r="BS268">
        <f t="shared" si="160"/>
        <v>0</v>
      </c>
      <c r="BU268" s="27">
        <v>126</v>
      </c>
    </row>
    <row r="269" spans="2:73">
      <c r="B269" s="35" t="s">
        <v>351</v>
      </c>
      <c r="C269" s="25" t="s">
        <v>320</v>
      </c>
      <c r="D269" s="26">
        <v>5</v>
      </c>
      <c r="E269" s="130">
        <v>4.3129999999999997</v>
      </c>
      <c r="F269" s="217">
        <f t="shared" si="135"/>
        <v>189.50399999999999</v>
      </c>
      <c r="G269" s="177"/>
      <c r="H269" s="28">
        <f t="shared" si="171"/>
        <v>0</v>
      </c>
      <c r="I269" s="253">
        <f t="shared" si="167"/>
        <v>0</v>
      </c>
      <c r="J269" s="11"/>
      <c r="K269" s="1">
        <v>0</v>
      </c>
      <c r="L269" s="2"/>
      <c r="M269" s="11"/>
      <c r="N269" s="2">
        <v>0</v>
      </c>
      <c r="O269" s="2"/>
      <c r="P269" s="11"/>
      <c r="Q269" s="2">
        <v>0</v>
      </c>
      <c r="R269" s="2"/>
      <c r="T269" s="2">
        <v>0</v>
      </c>
      <c r="U269" s="2"/>
      <c r="V269" s="11"/>
      <c r="W269" s="2">
        <v>0</v>
      </c>
      <c r="X269" s="2"/>
      <c r="Z269" s="176">
        <f t="shared" si="168"/>
        <v>0</v>
      </c>
      <c r="AA269" s="59">
        <f t="shared" si="172"/>
        <v>0</v>
      </c>
      <c r="AB269" s="11">
        <f t="shared" si="169"/>
        <v>0</v>
      </c>
      <c r="AC269" s="58">
        <f t="shared" si="170"/>
        <v>0</v>
      </c>
      <c r="AH269" s="11">
        <v>0</v>
      </c>
      <c r="AI269">
        <v>0</v>
      </c>
      <c r="AJ269">
        <v>5</v>
      </c>
      <c r="AK269">
        <v>0</v>
      </c>
      <c r="AL269">
        <v>0</v>
      </c>
      <c r="AM269">
        <v>0</v>
      </c>
      <c r="AN269">
        <v>0</v>
      </c>
      <c r="AO269">
        <v>0</v>
      </c>
      <c r="AP269">
        <v>0</v>
      </c>
      <c r="AQ269">
        <v>0</v>
      </c>
      <c r="AR269">
        <v>0</v>
      </c>
      <c r="AS269">
        <v>0</v>
      </c>
      <c r="AT269">
        <v>0</v>
      </c>
      <c r="AU269">
        <v>0</v>
      </c>
      <c r="AV269">
        <v>0</v>
      </c>
      <c r="AW269">
        <v>0</v>
      </c>
      <c r="AX269">
        <v>0</v>
      </c>
      <c r="AY269">
        <v>0</v>
      </c>
      <c r="AZ269">
        <v>0</v>
      </c>
      <c r="BA269">
        <f t="shared" si="136"/>
        <v>0</v>
      </c>
      <c r="BB269">
        <f t="shared" si="143"/>
        <v>0</v>
      </c>
      <c r="BC269">
        <f t="shared" si="144"/>
        <v>0</v>
      </c>
      <c r="BD269">
        <f t="shared" si="145"/>
        <v>0</v>
      </c>
      <c r="BE269">
        <f t="shared" si="146"/>
        <v>0</v>
      </c>
      <c r="BF269">
        <f t="shared" si="147"/>
        <v>0</v>
      </c>
      <c r="BG269">
        <f t="shared" si="148"/>
        <v>0</v>
      </c>
      <c r="BH269">
        <f t="shared" si="149"/>
        <v>0</v>
      </c>
      <c r="BI269">
        <f t="shared" si="150"/>
        <v>0</v>
      </c>
      <c r="BJ269">
        <f t="shared" si="151"/>
        <v>0</v>
      </c>
      <c r="BK269">
        <f t="shared" si="152"/>
        <v>0</v>
      </c>
      <c r="BL269">
        <f t="shared" si="153"/>
        <v>0</v>
      </c>
      <c r="BM269">
        <f t="shared" si="154"/>
        <v>0</v>
      </c>
      <c r="BN269">
        <f t="shared" si="155"/>
        <v>0</v>
      </c>
      <c r="BO269">
        <f t="shared" si="156"/>
        <v>0</v>
      </c>
      <c r="BP269">
        <f t="shared" si="157"/>
        <v>0</v>
      </c>
      <c r="BQ269">
        <f t="shared" si="158"/>
        <v>0</v>
      </c>
      <c r="BR269">
        <f t="shared" si="159"/>
        <v>0</v>
      </c>
      <c r="BS269">
        <f t="shared" si="160"/>
        <v>0</v>
      </c>
      <c r="BU269" s="27">
        <v>197.4</v>
      </c>
    </row>
    <row r="270" spans="2:73">
      <c r="B270" s="35" t="s">
        <v>168</v>
      </c>
      <c r="C270" s="25" t="s">
        <v>321</v>
      </c>
      <c r="D270" s="26">
        <v>2</v>
      </c>
      <c r="E270" s="130">
        <v>1.6344000000000001</v>
      </c>
      <c r="F270" s="217">
        <f t="shared" si="135"/>
        <v>96.768000000000001</v>
      </c>
      <c r="G270" s="177"/>
      <c r="H270" s="28">
        <f t="shared" si="171"/>
        <v>0</v>
      </c>
      <c r="I270" s="253">
        <f t="shared" si="167"/>
        <v>0</v>
      </c>
      <c r="J270" s="11"/>
      <c r="K270" s="1">
        <v>0</v>
      </c>
      <c r="L270" s="2"/>
      <c r="N270" s="2">
        <v>0</v>
      </c>
      <c r="O270" s="2"/>
      <c r="P270" s="11"/>
      <c r="Q270" s="2">
        <v>0</v>
      </c>
      <c r="R270" s="2"/>
      <c r="S270" s="11"/>
      <c r="T270" s="2">
        <v>0</v>
      </c>
      <c r="U270" s="2"/>
      <c r="W270" s="2">
        <v>0</v>
      </c>
      <c r="X270" s="2"/>
      <c r="Z270" s="176">
        <f t="shared" si="168"/>
        <v>0</v>
      </c>
      <c r="AA270" s="59">
        <f t="shared" si="172"/>
        <v>0</v>
      </c>
      <c r="AB270" s="11">
        <f t="shared" si="169"/>
        <v>0</v>
      </c>
      <c r="AC270" s="58">
        <f t="shared" si="170"/>
        <v>0</v>
      </c>
      <c r="AH270" s="11">
        <v>0</v>
      </c>
      <c r="AI270">
        <v>0</v>
      </c>
      <c r="AJ270">
        <v>0</v>
      </c>
      <c r="AK270">
        <v>0</v>
      </c>
      <c r="AL270">
        <v>1</v>
      </c>
      <c r="AM270">
        <v>1</v>
      </c>
      <c r="AN270">
        <v>0</v>
      </c>
      <c r="AO270">
        <v>0</v>
      </c>
      <c r="AP270">
        <v>0</v>
      </c>
      <c r="AQ270">
        <v>0</v>
      </c>
      <c r="AR270">
        <v>0</v>
      </c>
      <c r="AS270">
        <v>0</v>
      </c>
      <c r="AT270">
        <v>0</v>
      </c>
      <c r="AU270">
        <v>0</v>
      </c>
      <c r="AV270">
        <v>0</v>
      </c>
      <c r="AW270">
        <v>0</v>
      </c>
      <c r="AX270">
        <v>0</v>
      </c>
      <c r="AY270">
        <v>0</v>
      </c>
      <c r="AZ270">
        <v>0</v>
      </c>
      <c r="BA270">
        <f t="shared" si="136"/>
        <v>0</v>
      </c>
      <c r="BB270">
        <f t="shared" si="143"/>
        <v>0</v>
      </c>
      <c r="BC270">
        <f t="shared" si="144"/>
        <v>0</v>
      </c>
      <c r="BD270">
        <f t="shared" si="145"/>
        <v>0</v>
      </c>
      <c r="BE270">
        <f t="shared" si="146"/>
        <v>0</v>
      </c>
      <c r="BF270">
        <f t="shared" si="147"/>
        <v>0</v>
      </c>
      <c r="BG270">
        <f t="shared" si="148"/>
        <v>0</v>
      </c>
      <c r="BH270">
        <f t="shared" si="149"/>
        <v>0</v>
      </c>
      <c r="BI270">
        <f t="shared" si="150"/>
        <v>0</v>
      </c>
      <c r="BJ270">
        <f t="shared" si="151"/>
        <v>0</v>
      </c>
      <c r="BK270">
        <f t="shared" si="152"/>
        <v>0</v>
      </c>
      <c r="BL270">
        <f t="shared" si="153"/>
        <v>0</v>
      </c>
      <c r="BM270">
        <f t="shared" si="154"/>
        <v>0</v>
      </c>
      <c r="BN270">
        <f t="shared" si="155"/>
        <v>0</v>
      </c>
      <c r="BO270">
        <f t="shared" si="156"/>
        <v>0</v>
      </c>
      <c r="BP270">
        <f t="shared" si="157"/>
        <v>0</v>
      </c>
      <c r="BQ270">
        <f t="shared" si="158"/>
        <v>0</v>
      </c>
      <c r="BR270">
        <f t="shared" si="159"/>
        <v>0</v>
      </c>
      <c r="BS270">
        <f t="shared" si="160"/>
        <v>0</v>
      </c>
      <c r="BU270" s="27">
        <v>100.80000000000001</v>
      </c>
    </row>
    <row r="271" spans="2:73">
      <c r="B271" s="35" t="s">
        <v>169</v>
      </c>
      <c r="C271" s="25" t="s">
        <v>322</v>
      </c>
      <c r="D271" s="26">
        <v>3</v>
      </c>
      <c r="E271" s="130">
        <v>2.27</v>
      </c>
      <c r="F271" s="217">
        <f t="shared" ref="F271:F334" si="173">BU271*$AA$5</f>
        <v>114.91199999999999</v>
      </c>
      <c r="G271" s="177"/>
      <c r="H271" s="28">
        <f t="shared" si="171"/>
        <v>0</v>
      </c>
      <c r="I271" s="253">
        <f t="shared" si="167"/>
        <v>0</v>
      </c>
      <c r="J271" s="11"/>
      <c r="K271" s="1">
        <v>0</v>
      </c>
      <c r="L271" s="2"/>
      <c r="M271" s="11"/>
      <c r="N271" s="2">
        <v>0</v>
      </c>
      <c r="O271" s="2"/>
      <c r="Q271" s="2">
        <v>0</v>
      </c>
      <c r="R271" s="2"/>
      <c r="S271" s="11"/>
      <c r="T271" s="2">
        <v>0</v>
      </c>
      <c r="U271" s="2"/>
      <c r="V271" s="11"/>
      <c r="W271" s="2">
        <v>0</v>
      </c>
      <c r="X271" s="2"/>
      <c r="Z271" s="176">
        <f t="shared" si="168"/>
        <v>0</v>
      </c>
      <c r="AA271" s="59">
        <f t="shared" si="172"/>
        <v>0</v>
      </c>
      <c r="AB271" s="11">
        <f t="shared" si="169"/>
        <v>0</v>
      </c>
      <c r="AC271" s="58">
        <f t="shared" si="170"/>
        <v>0</v>
      </c>
      <c r="AH271" s="11">
        <v>0</v>
      </c>
      <c r="AI271">
        <v>0</v>
      </c>
      <c r="AJ271">
        <v>0</v>
      </c>
      <c r="AK271">
        <v>0</v>
      </c>
      <c r="AL271">
        <v>1</v>
      </c>
      <c r="AM271">
        <v>2</v>
      </c>
      <c r="AN271">
        <v>0</v>
      </c>
      <c r="AO271">
        <v>0</v>
      </c>
      <c r="AP271">
        <v>0</v>
      </c>
      <c r="AQ271">
        <v>0</v>
      </c>
      <c r="AR271">
        <v>0</v>
      </c>
      <c r="AS271">
        <v>0</v>
      </c>
      <c r="AT271">
        <v>0</v>
      </c>
      <c r="AU271">
        <v>0</v>
      </c>
      <c r="AV271">
        <v>0</v>
      </c>
      <c r="AW271">
        <v>0</v>
      </c>
      <c r="AX271">
        <v>0</v>
      </c>
      <c r="AY271">
        <v>0</v>
      </c>
      <c r="AZ271">
        <v>0</v>
      </c>
      <c r="BA271">
        <f t="shared" si="136"/>
        <v>0</v>
      </c>
      <c r="BB271">
        <f t="shared" si="143"/>
        <v>0</v>
      </c>
      <c r="BC271">
        <f t="shared" si="144"/>
        <v>0</v>
      </c>
      <c r="BD271">
        <f t="shared" si="145"/>
        <v>0</v>
      </c>
      <c r="BE271">
        <f t="shared" si="146"/>
        <v>0</v>
      </c>
      <c r="BF271">
        <f t="shared" si="147"/>
        <v>0</v>
      </c>
      <c r="BG271">
        <f t="shared" si="148"/>
        <v>0</v>
      </c>
      <c r="BH271">
        <f t="shared" si="149"/>
        <v>0</v>
      </c>
      <c r="BI271">
        <f t="shared" si="150"/>
        <v>0</v>
      </c>
      <c r="BJ271">
        <f t="shared" si="151"/>
        <v>0</v>
      </c>
      <c r="BK271">
        <f t="shared" si="152"/>
        <v>0</v>
      </c>
      <c r="BL271">
        <f t="shared" si="153"/>
        <v>0</v>
      </c>
      <c r="BM271">
        <f t="shared" si="154"/>
        <v>0</v>
      </c>
      <c r="BN271">
        <f t="shared" si="155"/>
        <v>0</v>
      </c>
      <c r="BO271">
        <f t="shared" si="156"/>
        <v>0</v>
      </c>
      <c r="BP271">
        <f t="shared" si="157"/>
        <v>0</v>
      </c>
      <c r="BQ271">
        <f t="shared" si="158"/>
        <v>0</v>
      </c>
      <c r="BR271">
        <f t="shared" si="159"/>
        <v>0</v>
      </c>
      <c r="BS271">
        <f t="shared" si="160"/>
        <v>0</v>
      </c>
      <c r="BU271" s="27">
        <v>119.7</v>
      </c>
    </row>
    <row r="272" spans="2:73">
      <c r="B272" s="35" t="s">
        <v>170</v>
      </c>
      <c r="C272" s="25" t="s">
        <v>323</v>
      </c>
      <c r="D272" s="26">
        <v>2</v>
      </c>
      <c r="E272" s="130">
        <v>2.0884</v>
      </c>
      <c r="F272" s="217">
        <f t="shared" si="173"/>
        <v>111.88800000000001</v>
      </c>
      <c r="G272" s="177"/>
      <c r="H272" s="28">
        <f t="shared" si="171"/>
        <v>0</v>
      </c>
      <c r="I272" s="253">
        <f t="shared" si="167"/>
        <v>0</v>
      </c>
      <c r="J272" s="11"/>
      <c r="K272" s="1">
        <v>0</v>
      </c>
      <c r="L272" s="2"/>
      <c r="M272" s="11"/>
      <c r="N272" s="2">
        <v>0</v>
      </c>
      <c r="O272" s="2"/>
      <c r="P272" s="11"/>
      <c r="Q272" s="2">
        <v>0</v>
      </c>
      <c r="R272" s="2"/>
      <c r="S272" s="11"/>
      <c r="T272" s="2">
        <v>0</v>
      </c>
      <c r="U272" s="2"/>
      <c r="V272" s="11"/>
      <c r="W272" s="2">
        <v>0</v>
      </c>
      <c r="X272" s="2"/>
      <c r="Z272" s="176">
        <f t="shared" si="168"/>
        <v>0</v>
      </c>
      <c r="AA272" s="59">
        <f t="shared" si="172"/>
        <v>0</v>
      </c>
      <c r="AB272" s="11">
        <f t="shared" si="169"/>
        <v>0</v>
      </c>
      <c r="AC272" s="58">
        <f t="shared" si="170"/>
        <v>0</v>
      </c>
      <c r="AH272" s="11">
        <v>0</v>
      </c>
      <c r="AI272">
        <v>0</v>
      </c>
      <c r="AJ272">
        <v>0</v>
      </c>
      <c r="AK272">
        <v>0</v>
      </c>
      <c r="AL272">
        <v>0</v>
      </c>
      <c r="AM272">
        <v>2</v>
      </c>
      <c r="AN272">
        <v>0</v>
      </c>
      <c r="AO272">
        <v>0</v>
      </c>
      <c r="AP272">
        <v>0</v>
      </c>
      <c r="AQ272">
        <v>0</v>
      </c>
      <c r="AR272">
        <v>0</v>
      </c>
      <c r="AS272">
        <v>0</v>
      </c>
      <c r="AT272">
        <v>0</v>
      </c>
      <c r="AU272">
        <v>0</v>
      </c>
      <c r="AV272">
        <v>0</v>
      </c>
      <c r="AW272">
        <v>0</v>
      </c>
      <c r="AX272">
        <v>0</v>
      </c>
      <c r="AY272">
        <v>0</v>
      </c>
      <c r="AZ272">
        <v>0</v>
      </c>
      <c r="BA272">
        <f t="shared" ref="BA272:BA336" si="174">AH272*H272</f>
        <v>0</v>
      </c>
      <c r="BB272">
        <f t="shared" si="143"/>
        <v>0</v>
      </c>
      <c r="BC272">
        <f t="shared" si="144"/>
        <v>0</v>
      </c>
      <c r="BD272">
        <f t="shared" si="145"/>
        <v>0</v>
      </c>
      <c r="BE272">
        <f t="shared" si="146"/>
        <v>0</v>
      </c>
      <c r="BF272">
        <f t="shared" si="147"/>
        <v>0</v>
      </c>
      <c r="BG272">
        <f t="shared" si="148"/>
        <v>0</v>
      </c>
      <c r="BH272">
        <f t="shared" si="149"/>
        <v>0</v>
      </c>
      <c r="BI272">
        <f t="shared" si="150"/>
        <v>0</v>
      </c>
      <c r="BJ272">
        <f t="shared" si="151"/>
        <v>0</v>
      </c>
      <c r="BK272">
        <f t="shared" si="152"/>
        <v>0</v>
      </c>
      <c r="BL272">
        <f t="shared" si="153"/>
        <v>0</v>
      </c>
      <c r="BM272">
        <f t="shared" si="154"/>
        <v>0</v>
      </c>
      <c r="BN272">
        <f t="shared" si="155"/>
        <v>0</v>
      </c>
      <c r="BO272">
        <f t="shared" si="156"/>
        <v>0</v>
      </c>
      <c r="BP272">
        <f t="shared" si="157"/>
        <v>0</v>
      </c>
      <c r="BQ272">
        <f t="shared" si="158"/>
        <v>0</v>
      </c>
      <c r="BR272">
        <f t="shared" si="159"/>
        <v>0</v>
      </c>
      <c r="BS272">
        <f t="shared" si="160"/>
        <v>0</v>
      </c>
      <c r="BU272" s="27">
        <v>116.55000000000001</v>
      </c>
    </row>
    <row r="273" spans="2:73">
      <c r="B273" s="35" t="s">
        <v>171</v>
      </c>
      <c r="C273" s="25" t="s">
        <v>324</v>
      </c>
      <c r="D273" s="26">
        <v>4</v>
      </c>
      <c r="E273" s="130">
        <v>2.9964</v>
      </c>
      <c r="F273" s="217">
        <f t="shared" si="173"/>
        <v>134.06399999999999</v>
      </c>
      <c r="G273" s="177"/>
      <c r="H273" s="28">
        <f t="shared" si="171"/>
        <v>0</v>
      </c>
      <c r="I273" s="253">
        <f t="shared" si="167"/>
        <v>0</v>
      </c>
      <c r="K273" s="1">
        <v>0</v>
      </c>
      <c r="L273" s="2"/>
      <c r="M273" s="11"/>
      <c r="N273" s="2">
        <v>0</v>
      </c>
      <c r="O273" s="2"/>
      <c r="P273" s="11"/>
      <c r="Q273" s="2">
        <v>0</v>
      </c>
      <c r="R273" s="2"/>
      <c r="S273" s="11"/>
      <c r="T273" s="2">
        <v>0</v>
      </c>
      <c r="U273" s="2"/>
      <c r="V273" s="11"/>
      <c r="W273" s="2">
        <v>0</v>
      </c>
      <c r="X273" s="2"/>
      <c r="Z273" s="176">
        <f t="shared" si="168"/>
        <v>0</v>
      </c>
      <c r="AA273" s="59">
        <f t="shared" si="172"/>
        <v>0</v>
      </c>
      <c r="AB273" s="11">
        <f t="shared" si="169"/>
        <v>0</v>
      </c>
      <c r="AC273" s="58">
        <f t="shared" si="170"/>
        <v>0</v>
      </c>
      <c r="AH273" s="11">
        <v>0</v>
      </c>
      <c r="AI273">
        <v>0</v>
      </c>
      <c r="AJ273">
        <v>1</v>
      </c>
      <c r="AK273">
        <v>1</v>
      </c>
      <c r="AL273">
        <v>0</v>
      </c>
      <c r="AM273">
        <v>2</v>
      </c>
      <c r="AN273">
        <v>0</v>
      </c>
      <c r="AO273">
        <v>0</v>
      </c>
      <c r="AP273">
        <v>0</v>
      </c>
      <c r="AQ273">
        <v>0</v>
      </c>
      <c r="AR273">
        <v>0</v>
      </c>
      <c r="AS273">
        <v>0</v>
      </c>
      <c r="AT273">
        <v>0</v>
      </c>
      <c r="AU273">
        <v>0</v>
      </c>
      <c r="AV273">
        <v>0</v>
      </c>
      <c r="AW273">
        <v>0</v>
      </c>
      <c r="AX273">
        <v>0</v>
      </c>
      <c r="AY273">
        <v>0</v>
      </c>
      <c r="AZ273">
        <v>0</v>
      </c>
      <c r="BA273">
        <f t="shared" si="174"/>
        <v>0</v>
      </c>
      <c r="BB273">
        <f t="shared" si="143"/>
        <v>0</v>
      </c>
      <c r="BC273">
        <f t="shared" si="144"/>
        <v>0</v>
      </c>
      <c r="BD273">
        <f t="shared" si="145"/>
        <v>0</v>
      </c>
      <c r="BE273">
        <f t="shared" si="146"/>
        <v>0</v>
      </c>
      <c r="BF273">
        <f t="shared" si="147"/>
        <v>0</v>
      </c>
      <c r="BG273">
        <f t="shared" si="148"/>
        <v>0</v>
      </c>
      <c r="BH273">
        <f t="shared" si="149"/>
        <v>0</v>
      </c>
      <c r="BI273">
        <f t="shared" si="150"/>
        <v>0</v>
      </c>
      <c r="BJ273">
        <f t="shared" si="151"/>
        <v>0</v>
      </c>
      <c r="BK273">
        <f t="shared" si="152"/>
        <v>0</v>
      </c>
      <c r="BL273">
        <f t="shared" si="153"/>
        <v>0</v>
      </c>
      <c r="BM273">
        <f t="shared" si="154"/>
        <v>0</v>
      </c>
      <c r="BN273">
        <f t="shared" si="155"/>
        <v>0</v>
      </c>
      <c r="BO273">
        <f t="shared" si="156"/>
        <v>0</v>
      </c>
      <c r="BP273">
        <f t="shared" si="157"/>
        <v>0</v>
      </c>
      <c r="BQ273">
        <f t="shared" si="158"/>
        <v>0</v>
      </c>
      <c r="BR273">
        <f t="shared" si="159"/>
        <v>0</v>
      </c>
      <c r="BS273">
        <f t="shared" si="160"/>
        <v>0</v>
      </c>
      <c r="BU273" s="27">
        <v>139.65</v>
      </c>
    </row>
    <row r="274" spans="2:73">
      <c r="B274" s="35" t="s">
        <v>353</v>
      </c>
      <c r="C274" s="25" t="s">
        <v>325</v>
      </c>
      <c r="D274" s="26">
        <v>5</v>
      </c>
      <c r="E274" s="130">
        <v>7.6725999999999992</v>
      </c>
      <c r="F274" s="217">
        <f t="shared" si="173"/>
        <v>262.08</v>
      </c>
      <c r="G274" s="177"/>
      <c r="H274" s="28">
        <f t="shared" si="171"/>
        <v>0</v>
      </c>
      <c r="I274" s="253">
        <f t="shared" si="167"/>
        <v>0</v>
      </c>
      <c r="J274" s="11"/>
      <c r="K274" s="1">
        <v>0</v>
      </c>
      <c r="L274" s="2"/>
      <c r="M274" s="11"/>
      <c r="N274" s="2">
        <v>0</v>
      </c>
      <c r="O274" s="2"/>
      <c r="P274" s="11"/>
      <c r="Q274" s="2">
        <v>0</v>
      </c>
      <c r="R274" s="2"/>
      <c r="T274" s="2">
        <v>0</v>
      </c>
      <c r="U274" s="2"/>
      <c r="V274" s="11"/>
      <c r="W274" s="2">
        <v>0</v>
      </c>
      <c r="X274" s="2"/>
      <c r="Z274" s="176">
        <f t="shared" si="168"/>
        <v>0</v>
      </c>
      <c r="AA274" s="59">
        <f t="shared" si="172"/>
        <v>0</v>
      </c>
      <c r="AB274" s="11">
        <f t="shared" si="169"/>
        <v>0</v>
      </c>
      <c r="AC274" s="58">
        <f t="shared" si="170"/>
        <v>0</v>
      </c>
      <c r="AH274" s="11">
        <v>0</v>
      </c>
      <c r="AI274">
        <v>0</v>
      </c>
      <c r="AJ274">
        <v>0</v>
      </c>
      <c r="AK274">
        <v>0</v>
      </c>
      <c r="AL274">
        <v>0</v>
      </c>
      <c r="AM274">
        <v>0</v>
      </c>
      <c r="AN274">
        <v>5</v>
      </c>
      <c r="AO274">
        <v>0</v>
      </c>
      <c r="AP274">
        <v>0</v>
      </c>
      <c r="AQ274">
        <v>0</v>
      </c>
      <c r="AR274">
        <v>0</v>
      </c>
      <c r="AS274">
        <v>0</v>
      </c>
      <c r="AT274">
        <v>0</v>
      </c>
      <c r="AU274">
        <v>0</v>
      </c>
      <c r="AV274">
        <v>0</v>
      </c>
      <c r="AW274">
        <v>0</v>
      </c>
      <c r="AX274">
        <v>0</v>
      </c>
      <c r="AY274">
        <v>0</v>
      </c>
      <c r="AZ274">
        <v>0</v>
      </c>
      <c r="BA274">
        <f t="shared" si="174"/>
        <v>0</v>
      </c>
      <c r="BB274">
        <f t="shared" si="143"/>
        <v>0</v>
      </c>
      <c r="BC274">
        <f t="shared" si="144"/>
        <v>0</v>
      </c>
      <c r="BD274">
        <f t="shared" si="145"/>
        <v>0</v>
      </c>
      <c r="BE274">
        <f t="shared" si="146"/>
        <v>0</v>
      </c>
      <c r="BF274">
        <f t="shared" si="147"/>
        <v>0</v>
      </c>
      <c r="BG274">
        <f t="shared" si="148"/>
        <v>0</v>
      </c>
      <c r="BH274">
        <f t="shared" si="149"/>
        <v>0</v>
      </c>
      <c r="BI274">
        <f t="shared" si="150"/>
        <v>0</v>
      </c>
      <c r="BJ274">
        <f t="shared" si="151"/>
        <v>0</v>
      </c>
      <c r="BK274">
        <f t="shared" si="152"/>
        <v>0</v>
      </c>
      <c r="BL274">
        <f t="shared" si="153"/>
        <v>0</v>
      </c>
      <c r="BM274">
        <f t="shared" si="154"/>
        <v>0</v>
      </c>
      <c r="BN274">
        <f t="shared" si="155"/>
        <v>0</v>
      </c>
      <c r="BO274">
        <f t="shared" si="156"/>
        <v>0</v>
      </c>
      <c r="BP274">
        <f t="shared" si="157"/>
        <v>0</v>
      </c>
      <c r="BQ274">
        <f t="shared" si="158"/>
        <v>0</v>
      </c>
      <c r="BR274">
        <f t="shared" si="159"/>
        <v>0</v>
      </c>
      <c r="BS274">
        <f t="shared" si="160"/>
        <v>0</v>
      </c>
      <c r="BU274" s="27">
        <v>273</v>
      </c>
    </row>
    <row r="275" spans="2:73">
      <c r="B275" s="35" t="s">
        <v>354</v>
      </c>
      <c r="C275" s="25" t="s">
        <v>326</v>
      </c>
      <c r="D275" s="26">
        <v>5</v>
      </c>
      <c r="E275" s="130">
        <v>10.6236</v>
      </c>
      <c r="F275" s="217">
        <f t="shared" si="173"/>
        <v>329.61599999999999</v>
      </c>
      <c r="G275" s="177"/>
      <c r="H275" s="28">
        <f t="shared" si="171"/>
        <v>0</v>
      </c>
      <c r="I275" s="253">
        <f t="shared" si="167"/>
        <v>0</v>
      </c>
      <c r="J275" s="11"/>
      <c r="K275" s="1">
        <v>0</v>
      </c>
      <c r="L275" s="2"/>
      <c r="N275" s="2">
        <v>0</v>
      </c>
      <c r="O275" s="2"/>
      <c r="P275" s="11"/>
      <c r="Q275" s="2">
        <v>0</v>
      </c>
      <c r="R275" s="2"/>
      <c r="S275" s="11"/>
      <c r="T275" s="2">
        <v>0</v>
      </c>
      <c r="U275" s="2"/>
      <c r="W275" s="2">
        <v>0</v>
      </c>
      <c r="X275" s="2"/>
      <c r="Z275" s="176">
        <f t="shared" si="168"/>
        <v>0</v>
      </c>
      <c r="AA275" s="59">
        <f t="shared" si="172"/>
        <v>0</v>
      </c>
      <c r="AB275" s="11">
        <f t="shared" si="169"/>
        <v>0</v>
      </c>
      <c r="AC275" s="58">
        <f t="shared" si="170"/>
        <v>0</v>
      </c>
      <c r="AH275" s="11">
        <v>0</v>
      </c>
      <c r="AI275">
        <v>0</v>
      </c>
      <c r="AJ275">
        <v>0</v>
      </c>
      <c r="AK275">
        <v>2</v>
      </c>
      <c r="AL275">
        <v>2</v>
      </c>
      <c r="AM275">
        <v>1</v>
      </c>
      <c r="AN275">
        <v>0</v>
      </c>
      <c r="AO275">
        <v>0</v>
      </c>
      <c r="AP275">
        <v>0</v>
      </c>
      <c r="AQ275">
        <v>0</v>
      </c>
      <c r="AR275">
        <v>0</v>
      </c>
      <c r="AS275">
        <v>0</v>
      </c>
      <c r="AT275">
        <v>0</v>
      </c>
      <c r="AU275">
        <v>0</v>
      </c>
      <c r="AV275">
        <v>0</v>
      </c>
      <c r="AW275">
        <v>0</v>
      </c>
      <c r="AX275">
        <v>0</v>
      </c>
      <c r="AY275">
        <v>0</v>
      </c>
      <c r="AZ275">
        <v>0</v>
      </c>
      <c r="BA275">
        <f t="shared" si="174"/>
        <v>0</v>
      </c>
      <c r="BB275">
        <f t="shared" si="143"/>
        <v>0</v>
      </c>
      <c r="BC275">
        <f t="shared" si="144"/>
        <v>0</v>
      </c>
      <c r="BD275">
        <f t="shared" si="145"/>
        <v>0</v>
      </c>
      <c r="BE275">
        <f t="shared" si="146"/>
        <v>0</v>
      </c>
      <c r="BF275">
        <f t="shared" si="147"/>
        <v>0</v>
      </c>
      <c r="BG275">
        <f t="shared" si="148"/>
        <v>0</v>
      </c>
      <c r="BH275">
        <f t="shared" si="149"/>
        <v>0</v>
      </c>
      <c r="BI275">
        <f t="shared" si="150"/>
        <v>0</v>
      </c>
      <c r="BJ275">
        <f t="shared" si="151"/>
        <v>0</v>
      </c>
      <c r="BK275">
        <f t="shared" si="152"/>
        <v>0</v>
      </c>
      <c r="BL275">
        <f t="shared" si="153"/>
        <v>0</v>
      </c>
      <c r="BM275">
        <f t="shared" si="154"/>
        <v>0</v>
      </c>
      <c r="BN275">
        <f t="shared" si="155"/>
        <v>0</v>
      </c>
      <c r="BO275">
        <f t="shared" si="156"/>
        <v>0</v>
      </c>
      <c r="BP275">
        <f t="shared" si="157"/>
        <v>0</v>
      </c>
      <c r="BQ275">
        <f t="shared" si="158"/>
        <v>0</v>
      </c>
      <c r="BR275">
        <f t="shared" si="159"/>
        <v>0</v>
      </c>
      <c r="BS275">
        <f t="shared" si="160"/>
        <v>0</v>
      </c>
      <c r="BU275" s="27">
        <v>343.35</v>
      </c>
    </row>
    <row r="276" spans="2:73">
      <c r="B276" s="35" t="s">
        <v>172</v>
      </c>
      <c r="C276" s="25" t="s">
        <v>327</v>
      </c>
      <c r="D276" s="26">
        <v>1</v>
      </c>
      <c r="E276" s="130">
        <v>1.589</v>
      </c>
      <c r="F276" s="217">
        <f t="shared" si="173"/>
        <v>88.704000000000008</v>
      </c>
      <c r="G276" s="177"/>
      <c r="H276" s="28">
        <f t="shared" si="171"/>
        <v>0</v>
      </c>
      <c r="I276" s="253">
        <f t="shared" si="167"/>
        <v>0</v>
      </c>
      <c r="J276" s="11"/>
      <c r="K276" s="1">
        <v>0</v>
      </c>
      <c r="L276" s="2"/>
      <c r="M276" s="11"/>
      <c r="N276" s="2">
        <v>0</v>
      </c>
      <c r="O276" s="2"/>
      <c r="Q276" s="2">
        <v>0</v>
      </c>
      <c r="R276" s="2"/>
      <c r="S276" s="11"/>
      <c r="T276" s="2">
        <v>0</v>
      </c>
      <c r="U276" s="2"/>
      <c r="V276" s="11"/>
      <c r="W276" s="2">
        <v>0</v>
      </c>
      <c r="X276" s="2"/>
      <c r="Z276" s="176">
        <f t="shared" si="168"/>
        <v>0</v>
      </c>
      <c r="AA276" s="59">
        <f t="shared" si="172"/>
        <v>0</v>
      </c>
      <c r="AB276" s="11">
        <f t="shared" si="169"/>
        <v>0</v>
      </c>
      <c r="AC276" s="58">
        <f t="shared" si="170"/>
        <v>0</v>
      </c>
      <c r="AH276" s="11">
        <v>0</v>
      </c>
      <c r="AI276">
        <v>0</v>
      </c>
      <c r="AJ276">
        <v>0</v>
      </c>
      <c r="AK276">
        <v>0</v>
      </c>
      <c r="AL276">
        <v>0</v>
      </c>
      <c r="AM276">
        <v>0</v>
      </c>
      <c r="AN276">
        <v>1</v>
      </c>
      <c r="AO276">
        <v>0</v>
      </c>
      <c r="AP276">
        <v>0</v>
      </c>
      <c r="AQ276">
        <v>0</v>
      </c>
      <c r="AR276">
        <v>0</v>
      </c>
      <c r="AS276">
        <v>0</v>
      </c>
      <c r="AT276">
        <v>0</v>
      </c>
      <c r="AU276">
        <v>0</v>
      </c>
      <c r="AV276">
        <v>0</v>
      </c>
      <c r="AW276">
        <v>0</v>
      </c>
      <c r="AX276">
        <v>0</v>
      </c>
      <c r="AY276">
        <v>0</v>
      </c>
      <c r="AZ276">
        <v>0</v>
      </c>
      <c r="BA276">
        <f t="shared" si="174"/>
        <v>0</v>
      </c>
      <c r="BB276">
        <f t="shared" si="143"/>
        <v>0</v>
      </c>
      <c r="BC276">
        <f t="shared" si="144"/>
        <v>0</v>
      </c>
      <c r="BD276">
        <f t="shared" si="145"/>
        <v>0</v>
      </c>
      <c r="BE276">
        <f t="shared" si="146"/>
        <v>0</v>
      </c>
      <c r="BF276">
        <f t="shared" si="147"/>
        <v>0</v>
      </c>
      <c r="BG276">
        <f t="shared" si="148"/>
        <v>0</v>
      </c>
      <c r="BH276">
        <f t="shared" si="149"/>
        <v>0</v>
      </c>
      <c r="BI276">
        <f t="shared" si="150"/>
        <v>0</v>
      </c>
      <c r="BJ276">
        <f t="shared" si="151"/>
        <v>0</v>
      </c>
      <c r="BK276">
        <f t="shared" si="152"/>
        <v>0</v>
      </c>
      <c r="BL276">
        <f t="shared" si="153"/>
        <v>0</v>
      </c>
      <c r="BM276">
        <f t="shared" si="154"/>
        <v>0</v>
      </c>
      <c r="BN276">
        <f t="shared" si="155"/>
        <v>0</v>
      </c>
      <c r="BO276">
        <f t="shared" si="156"/>
        <v>0</v>
      </c>
      <c r="BP276">
        <f t="shared" si="157"/>
        <v>0</v>
      </c>
      <c r="BQ276">
        <f t="shared" si="158"/>
        <v>0</v>
      </c>
      <c r="BR276">
        <f t="shared" si="159"/>
        <v>0</v>
      </c>
      <c r="BS276">
        <f t="shared" si="160"/>
        <v>0</v>
      </c>
      <c r="BU276" s="27">
        <v>92.4</v>
      </c>
    </row>
    <row r="277" spans="2:73">
      <c r="B277" s="35" t="s">
        <v>173</v>
      </c>
      <c r="C277" s="25" t="s">
        <v>328</v>
      </c>
      <c r="D277" s="26">
        <v>3</v>
      </c>
      <c r="E277" s="130">
        <v>3.7682000000000007</v>
      </c>
      <c r="F277" s="217">
        <f t="shared" si="173"/>
        <v>161.28</v>
      </c>
      <c r="G277" s="177"/>
      <c r="H277" s="28">
        <f t="shared" si="171"/>
        <v>0</v>
      </c>
      <c r="I277" s="253">
        <f t="shared" si="167"/>
        <v>0</v>
      </c>
      <c r="J277" s="11"/>
      <c r="K277" s="1">
        <v>0</v>
      </c>
      <c r="L277" s="2"/>
      <c r="M277" s="11"/>
      <c r="N277" s="2">
        <v>0</v>
      </c>
      <c r="O277" s="2"/>
      <c r="P277" s="11"/>
      <c r="Q277" s="2">
        <v>0</v>
      </c>
      <c r="R277" s="2"/>
      <c r="S277" s="11"/>
      <c r="T277" s="2">
        <v>0</v>
      </c>
      <c r="U277" s="2"/>
      <c r="V277" s="11"/>
      <c r="W277" s="2">
        <v>0</v>
      </c>
      <c r="X277" s="2"/>
      <c r="Z277" s="176">
        <f t="shared" si="168"/>
        <v>0</v>
      </c>
      <c r="AA277" s="59">
        <f t="shared" si="172"/>
        <v>0</v>
      </c>
      <c r="AB277" s="11">
        <f t="shared" si="169"/>
        <v>0</v>
      </c>
      <c r="AC277" s="58">
        <f t="shared" si="170"/>
        <v>0</v>
      </c>
      <c r="AH277" s="11">
        <v>0</v>
      </c>
      <c r="AI277">
        <v>0</v>
      </c>
      <c r="AJ277">
        <v>0</v>
      </c>
      <c r="AK277">
        <v>0</v>
      </c>
      <c r="AL277">
        <v>0</v>
      </c>
      <c r="AM277">
        <v>1</v>
      </c>
      <c r="AN277">
        <v>1</v>
      </c>
      <c r="AO277">
        <v>0</v>
      </c>
      <c r="AP277">
        <v>0</v>
      </c>
      <c r="AQ277">
        <v>0</v>
      </c>
      <c r="AR277">
        <v>1</v>
      </c>
      <c r="AS277">
        <v>0</v>
      </c>
      <c r="AT277">
        <v>0</v>
      </c>
      <c r="AU277">
        <v>0</v>
      </c>
      <c r="AV277">
        <v>0</v>
      </c>
      <c r="AW277">
        <v>0</v>
      </c>
      <c r="AX277">
        <v>0</v>
      </c>
      <c r="AY277">
        <v>0</v>
      </c>
      <c r="AZ277">
        <v>0</v>
      </c>
      <c r="BA277">
        <f t="shared" si="174"/>
        <v>0</v>
      </c>
      <c r="BB277">
        <f t="shared" si="143"/>
        <v>0</v>
      </c>
      <c r="BC277">
        <f t="shared" si="144"/>
        <v>0</v>
      </c>
      <c r="BD277">
        <f t="shared" si="145"/>
        <v>0</v>
      </c>
      <c r="BE277">
        <f t="shared" si="146"/>
        <v>0</v>
      </c>
      <c r="BF277">
        <f t="shared" si="147"/>
        <v>0</v>
      </c>
      <c r="BG277">
        <f t="shared" si="148"/>
        <v>0</v>
      </c>
      <c r="BH277">
        <f t="shared" si="149"/>
        <v>0</v>
      </c>
      <c r="BI277">
        <f t="shared" si="150"/>
        <v>0</v>
      </c>
      <c r="BJ277">
        <f t="shared" si="151"/>
        <v>0</v>
      </c>
      <c r="BK277">
        <f t="shared" si="152"/>
        <v>0</v>
      </c>
      <c r="BL277">
        <f t="shared" si="153"/>
        <v>0</v>
      </c>
      <c r="BM277">
        <f t="shared" si="154"/>
        <v>0</v>
      </c>
      <c r="BN277">
        <f t="shared" si="155"/>
        <v>0</v>
      </c>
      <c r="BO277">
        <f t="shared" si="156"/>
        <v>0</v>
      </c>
      <c r="BP277">
        <f t="shared" si="157"/>
        <v>0</v>
      </c>
      <c r="BQ277">
        <f t="shared" si="158"/>
        <v>0</v>
      </c>
      <c r="BR277">
        <f t="shared" si="159"/>
        <v>0</v>
      </c>
      <c r="BS277">
        <f t="shared" si="160"/>
        <v>0</v>
      </c>
      <c r="BU277" s="27">
        <v>168</v>
      </c>
    </row>
    <row r="278" spans="2:73">
      <c r="B278" s="35" t="s">
        <v>174</v>
      </c>
      <c r="C278" s="25" t="s">
        <v>329</v>
      </c>
      <c r="D278" s="26">
        <v>1</v>
      </c>
      <c r="E278" s="130">
        <v>3.2233999999999998</v>
      </c>
      <c r="F278" s="217">
        <f t="shared" si="173"/>
        <v>150.19200000000001</v>
      </c>
      <c r="G278" s="177"/>
      <c r="H278" s="28">
        <f t="shared" si="171"/>
        <v>0</v>
      </c>
      <c r="I278" s="253">
        <f t="shared" si="167"/>
        <v>0</v>
      </c>
      <c r="J278" s="11"/>
      <c r="K278" s="1">
        <v>0</v>
      </c>
      <c r="L278" s="2"/>
      <c r="M278" s="11"/>
      <c r="N278" s="2">
        <v>0</v>
      </c>
      <c r="O278" s="2"/>
      <c r="P278" s="11"/>
      <c r="Q278" s="2">
        <v>0</v>
      </c>
      <c r="R278" s="2"/>
      <c r="T278" s="2">
        <v>0</v>
      </c>
      <c r="U278" s="2"/>
      <c r="V278" s="11"/>
      <c r="W278" s="2">
        <v>0</v>
      </c>
      <c r="X278" s="2"/>
      <c r="Z278" s="176">
        <f t="shared" si="168"/>
        <v>0</v>
      </c>
      <c r="AA278" s="59">
        <f t="shared" si="172"/>
        <v>0</v>
      </c>
      <c r="AB278" s="11">
        <f t="shared" si="169"/>
        <v>0</v>
      </c>
      <c r="AC278" s="58">
        <f t="shared" si="170"/>
        <v>0</v>
      </c>
      <c r="AH278" s="11">
        <v>0</v>
      </c>
      <c r="AI278">
        <v>0</v>
      </c>
      <c r="AJ278">
        <v>0</v>
      </c>
      <c r="AK278">
        <v>0</v>
      </c>
      <c r="AL278">
        <v>0</v>
      </c>
      <c r="AM278">
        <v>0</v>
      </c>
      <c r="AN278">
        <v>0</v>
      </c>
      <c r="AO278">
        <v>0</v>
      </c>
      <c r="AP278">
        <v>0</v>
      </c>
      <c r="AQ278">
        <v>0</v>
      </c>
      <c r="AR278">
        <v>0</v>
      </c>
      <c r="AS278">
        <v>1</v>
      </c>
      <c r="AT278">
        <v>0</v>
      </c>
      <c r="AU278">
        <v>0</v>
      </c>
      <c r="AV278">
        <v>0</v>
      </c>
      <c r="AW278">
        <v>0</v>
      </c>
      <c r="AX278">
        <v>0</v>
      </c>
      <c r="AY278">
        <v>0</v>
      </c>
      <c r="AZ278">
        <v>0</v>
      </c>
      <c r="BA278">
        <f t="shared" si="174"/>
        <v>0</v>
      </c>
      <c r="BB278">
        <f t="shared" si="143"/>
        <v>0</v>
      </c>
      <c r="BC278">
        <f t="shared" si="144"/>
        <v>0</v>
      </c>
      <c r="BD278">
        <f t="shared" si="145"/>
        <v>0</v>
      </c>
      <c r="BE278">
        <f t="shared" si="146"/>
        <v>0</v>
      </c>
      <c r="BF278">
        <f t="shared" si="147"/>
        <v>0</v>
      </c>
      <c r="BG278">
        <f t="shared" si="148"/>
        <v>0</v>
      </c>
      <c r="BH278">
        <f t="shared" si="149"/>
        <v>0</v>
      </c>
      <c r="BI278">
        <f t="shared" si="150"/>
        <v>0</v>
      </c>
      <c r="BJ278">
        <f t="shared" si="151"/>
        <v>0</v>
      </c>
      <c r="BK278">
        <f t="shared" si="152"/>
        <v>0</v>
      </c>
      <c r="BL278">
        <f t="shared" si="153"/>
        <v>0</v>
      </c>
      <c r="BM278">
        <f t="shared" si="154"/>
        <v>0</v>
      </c>
      <c r="BN278">
        <f t="shared" si="155"/>
        <v>0</v>
      </c>
      <c r="BO278">
        <f t="shared" si="156"/>
        <v>0</v>
      </c>
      <c r="BP278">
        <f t="shared" si="157"/>
        <v>0</v>
      </c>
      <c r="BQ278">
        <f t="shared" si="158"/>
        <v>0</v>
      </c>
      <c r="BR278">
        <f t="shared" si="159"/>
        <v>0</v>
      </c>
      <c r="BS278">
        <f t="shared" si="160"/>
        <v>0</v>
      </c>
      <c r="BU278" s="27">
        <v>156.45000000000002</v>
      </c>
    </row>
    <row r="279" spans="2:73">
      <c r="B279" s="35" t="s">
        <v>356</v>
      </c>
      <c r="C279" s="25" t="s">
        <v>330</v>
      </c>
      <c r="D279" s="26">
        <v>1</v>
      </c>
      <c r="E279" s="130">
        <v>7.0369999999999999</v>
      </c>
      <c r="F279" s="217">
        <f t="shared" si="173"/>
        <v>134.06399999999999</v>
      </c>
      <c r="G279" s="177"/>
      <c r="H279" s="28">
        <f t="shared" si="171"/>
        <v>0</v>
      </c>
      <c r="I279" s="253">
        <f t="shared" si="167"/>
        <v>0</v>
      </c>
      <c r="J279" s="11"/>
      <c r="K279" s="1">
        <v>0</v>
      </c>
      <c r="L279" s="2"/>
      <c r="M279" s="11"/>
      <c r="N279" s="2">
        <v>0</v>
      </c>
      <c r="O279" s="2"/>
      <c r="P279" s="11"/>
      <c r="Q279" s="2">
        <v>0</v>
      </c>
      <c r="R279" s="2"/>
      <c r="S279" s="11"/>
      <c r="T279" s="2">
        <v>0</v>
      </c>
      <c r="U279" s="2"/>
      <c r="V279" s="11"/>
      <c r="W279" s="2">
        <v>0</v>
      </c>
      <c r="X279" s="2"/>
      <c r="Z279" s="176">
        <f t="shared" si="168"/>
        <v>0</v>
      </c>
      <c r="AA279" s="59">
        <f t="shared" si="172"/>
        <v>0</v>
      </c>
      <c r="AB279" s="11">
        <f t="shared" si="169"/>
        <v>0</v>
      </c>
      <c r="AC279" s="58">
        <f t="shared" si="170"/>
        <v>0</v>
      </c>
      <c r="AH279" s="11">
        <v>0</v>
      </c>
      <c r="AI279">
        <v>0</v>
      </c>
      <c r="AJ279">
        <v>0</v>
      </c>
      <c r="AK279">
        <v>0</v>
      </c>
      <c r="AL279">
        <v>0</v>
      </c>
      <c r="AM279">
        <v>0</v>
      </c>
      <c r="AN279">
        <v>0</v>
      </c>
      <c r="AO279">
        <v>0</v>
      </c>
      <c r="AP279">
        <v>0</v>
      </c>
      <c r="AQ279">
        <v>1</v>
      </c>
      <c r="AR279">
        <v>0</v>
      </c>
      <c r="AS279">
        <v>1</v>
      </c>
      <c r="AT279">
        <v>0</v>
      </c>
      <c r="AU279">
        <v>0</v>
      </c>
      <c r="AV279">
        <v>0</v>
      </c>
      <c r="AW279">
        <v>0</v>
      </c>
      <c r="AX279">
        <v>0</v>
      </c>
      <c r="AY279">
        <v>0</v>
      </c>
      <c r="AZ279">
        <v>0</v>
      </c>
      <c r="BA279">
        <f t="shared" si="174"/>
        <v>0</v>
      </c>
      <c r="BB279">
        <f t="shared" si="143"/>
        <v>0</v>
      </c>
      <c r="BC279">
        <f t="shared" si="144"/>
        <v>0</v>
      </c>
      <c r="BD279">
        <f t="shared" si="145"/>
        <v>0</v>
      </c>
      <c r="BE279">
        <f t="shared" si="146"/>
        <v>0</v>
      </c>
      <c r="BF279">
        <f t="shared" si="147"/>
        <v>0</v>
      </c>
      <c r="BG279">
        <f t="shared" si="148"/>
        <v>0</v>
      </c>
      <c r="BH279">
        <f t="shared" si="149"/>
        <v>0</v>
      </c>
      <c r="BI279">
        <f t="shared" si="150"/>
        <v>0</v>
      </c>
      <c r="BJ279">
        <f t="shared" si="151"/>
        <v>0</v>
      </c>
      <c r="BK279">
        <f t="shared" si="152"/>
        <v>0</v>
      </c>
      <c r="BL279">
        <f t="shared" si="153"/>
        <v>0</v>
      </c>
      <c r="BM279">
        <f t="shared" si="154"/>
        <v>0</v>
      </c>
      <c r="BN279">
        <f t="shared" si="155"/>
        <v>0</v>
      </c>
      <c r="BO279">
        <f t="shared" si="156"/>
        <v>0</v>
      </c>
      <c r="BP279">
        <f t="shared" si="157"/>
        <v>0</v>
      </c>
      <c r="BQ279">
        <f t="shared" si="158"/>
        <v>0</v>
      </c>
      <c r="BR279">
        <f t="shared" si="159"/>
        <v>0</v>
      </c>
      <c r="BS279">
        <f t="shared" si="160"/>
        <v>0</v>
      </c>
      <c r="BU279" s="27">
        <v>139.65</v>
      </c>
    </row>
    <row r="280" spans="2:73">
      <c r="B280" s="35" t="s">
        <v>357</v>
      </c>
      <c r="C280" s="25" t="s">
        <v>331</v>
      </c>
      <c r="D280" s="26">
        <v>1</v>
      </c>
      <c r="E280" s="130">
        <v>3.5411999999999999</v>
      </c>
      <c r="F280" s="217">
        <f t="shared" si="173"/>
        <v>139.10400000000001</v>
      </c>
      <c r="G280" s="177"/>
      <c r="H280" s="28">
        <f t="shared" si="171"/>
        <v>0</v>
      </c>
      <c r="I280" s="253">
        <f t="shared" si="167"/>
        <v>0</v>
      </c>
      <c r="K280" s="1">
        <v>0</v>
      </c>
      <c r="L280" s="2"/>
      <c r="N280" s="2">
        <v>0</v>
      </c>
      <c r="O280" s="2"/>
      <c r="P280" s="11"/>
      <c r="Q280" s="2">
        <v>0</v>
      </c>
      <c r="R280" s="2"/>
      <c r="S280" s="11"/>
      <c r="T280" s="2">
        <v>0</v>
      </c>
      <c r="U280" s="2"/>
      <c r="W280" s="2">
        <v>0</v>
      </c>
      <c r="X280" s="2"/>
      <c r="Z280" s="176">
        <f t="shared" si="168"/>
        <v>0</v>
      </c>
      <c r="AA280" s="59">
        <f t="shared" si="172"/>
        <v>0</v>
      </c>
      <c r="AB280" s="11">
        <f t="shared" si="169"/>
        <v>0</v>
      </c>
      <c r="AC280" s="58">
        <f t="shared" si="170"/>
        <v>0</v>
      </c>
      <c r="AH280" s="11">
        <v>0</v>
      </c>
      <c r="AI280">
        <v>0</v>
      </c>
      <c r="AJ280">
        <v>0</v>
      </c>
      <c r="AK280">
        <v>0</v>
      </c>
      <c r="AL280">
        <v>0</v>
      </c>
      <c r="AM280">
        <v>0</v>
      </c>
      <c r="AN280">
        <v>0</v>
      </c>
      <c r="AO280">
        <v>0</v>
      </c>
      <c r="AP280">
        <v>0</v>
      </c>
      <c r="AQ280">
        <v>0</v>
      </c>
      <c r="AR280">
        <v>0</v>
      </c>
      <c r="AS280">
        <v>0</v>
      </c>
      <c r="AT280">
        <v>1</v>
      </c>
      <c r="AU280">
        <v>0</v>
      </c>
      <c r="AV280">
        <v>0</v>
      </c>
      <c r="AW280">
        <v>0</v>
      </c>
      <c r="AX280">
        <v>0</v>
      </c>
      <c r="AY280">
        <v>0</v>
      </c>
      <c r="AZ280">
        <v>0</v>
      </c>
      <c r="BA280">
        <f t="shared" si="174"/>
        <v>0</v>
      </c>
      <c r="BB280">
        <f t="shared" si="143"/>
        <v>0</v>
      </c>
      <c r="BC280">
        <f t="shared" si="144"/>
        <v>0</v>
      </c>
      <c r="BD280">
        <f t="shared" si="145"/>
        <v>0</v>
      </c>
      <c r="BE280">
        <f t="shared" si="146"/>
        <v>0</v>
      </c>
      <c r="BF280">
        <f t="shared" si="147"/>
        <v>0</v>
      </c>
      <c r="BG280">
        <f t="shared" si="148"/>
        <v>0</v>
      </c>
      <c r="BH280">
        <f t="shared" si="149"/>
        <v>0</v>
      </c>
      <c r="BI280">
        <f t="shared" si="150"/>
        <v>0</v>
      </c>
      <c r="BJ280">
        <f t="shared" si="151"/>
        <v>0</v>
      </c>
      <c r="BK280">
        <f t="shared" si="152"/>
        <v>0</v>
      </c>
      <c r="BL280">
        <f t="shared" si="153"/>
        <v>0</v>
      </c>
      <c r="BM280">
        <f t="shared" si="154"/>
        <v>0</v>
      </c>
      <c r="BN280">
        <f t="shared" si="155"/>
        <v>0</v>
      </c>
      <c r="BO280">
        <f t="shared" si="156"/>
        <v>0</v>
      </c>
      <c r="BP280">
        <f t="shared" si="157"/>
        <v>0</v>
      </c>
      <c r="BQ280">
        <f t="shared" si="158"/>
        <v>0</v>
      </c>
      <c r="BR280">
        <f t="shared" si="159"/>
        <v>0</v>
      </c>
      <c r="BS280">
        <f t="shared" si="160"/>
        <v>0</v>
      </c>
      <c r="BU280" s="27">
        <v>144.9</v>
      </c>
    </row>
    <row r="281" spans="2:73">
      <c r="B281" s="35" t="s">
        <v>358</v>
      </c>
      <c r="C281" s="25" t="s">
        <v>332</v>
      </c>
      <c r="D281" s="26">
        <v>1</v>
      </c>
      <c r="E281" s="130">
        <v>3.3142</v>
      </c>
      <c r="F281" s="217">
        <f t="shared" si="173"/>
        <v>134.06399999999999</v>
      </c>
      <c r="G281" s="177"/>
      <c r="H281" s="28">
        <f t="shared" si="171"/>
        <v>0</v>
      </c>
      <c r="I281" s="253">
        <f t="shared" si="167"/>
        <v>0</v>
      </c>
      <c r="J281" s="11"/>
      <c r="K281" s="1">
        <v>0</v>
      </c>
      <c r="L281" s="2"/>
      <c r="M281" s="11"/>
      <c r="N281" s="2">
        <v>0</v>
      </c>
      <c r="O281" s="2"/>
      <c r="P281" s="11"/>
      <c r="Q281" s="2">
        <v>0</v>
      </c>
      <c r="R281" s="2"/>
      <c r="S281" s="11"/>
      <c r="T281" s="2">
        <v>0</v>
      </c>
      <c r="U281" s="2"/>
      <c r="V281" s="11"/>
      <c r="W281" s="2">
        <v>0</v>
      </c>
      <c r="X281" s="2"/>
      <c r="Z281" s="176">
        <f t="shared" si="168"/>
        <v>0</v>
      </c>
      <c r="AA281" s="59">
        <f t="shared" si="172"/>
        <v>0</v>
      </c>
      <c r="AB281" s="11">
        <f t="shared" si="169"/>
        <v>0</v>
      </c>
      <c r="AC281" s="58">
        <f t="shared" si="170"/>
        <v>0</v>
      </c>
      <c r="AH281" s="11">
        <v>0</v>
      </c>
      <c r="AI281">
        <v>0</v>
      </c>
      <c r="AJ281">
        <v>0</v>
      </c>
      <c r="AK281">
        <v>0</v>
      </c>
      <c r="AL281">
        <v>0</v>
      </c>
      <c r="AM281">
        <v>1</v>
      </c>
      <c r="AN281">
        <v>1</v>
      </c>
      <c r="AO281">
        <v>0</v>
      </c>
      <c r="AP281">
        <v>0</v>
      </c>
      <c r="AQ281">
        <v>0</v>
      </c>
      <c r="AR281">
        <v>0</v>
      </c>
      <c r="AS281">
        <v>0</v>
      </c>
      <c r="AT281">
        <v>0</v>
      </c>
      <c r="AU281">
        <v>0</v>
      </c>
      <c r="AV281">
        <v>0</v>
      </c>
      <c r="AW281">
        <v>0</v>
      </c>
      <c r="AX281">
        <v>0</v>
      </c>
      <c r="AY281">
        <v>0</v>
      </c>
      <c r="AZ281">
        <v>0</v>
      </c>
      <c r="BA281">
        <f t="shared" si="174"/>
        <v>0</v>
      </c>
      <c r="BB281">
        <f t="shared" si="143"/>
        <v>0</v>
      </c>
      <c r="BC281">
        <f t="shared" si="144"/>
        <v>0</v>
      </c>
      <c r="BD281">
        <f t="shared" si="145"/>
        <v>0</v>
      </c>
      <c r="BE281">
        <f t="shared" si="146"/>
        <v>0</v>
      </c>
      <c r="BF281">
        <f t="shared" si="147"/>
        <v>0</v>
      </c>
      <c r="BG281">
        <f t="shared" si="148"/>
        <v>0</v>
      </c>
      <c r="BH281">
        <f t="shared" si="149"/>
        <v>0</v>
      </c>
      <c r="BI281">
        <f t="shared" si="150"/>
        <v>0</v>
      </c>
      <c r="BJ281">
        <f t="shared" si="151"/>
        <v>0</v>
      </c>
      <c r="BK281">
        <f t="shared" si="152"/>
        <v>0</v>
      </c>
      <c r="BL281">
        <f t="shared" si="153"/>
        <v>0</v>
      </c>
      <c r="BM281">
        <f t="shared" si="154"/>
        <v>0</v>
      </c>
      <c r="BN281">
        <f t="shared" si="155"/>
        <v>0</v>
      </c>
      <c r="BO281">
        <f t="shared" si="156"/>
        <v>0</v>
      </c>
      <c r="BP281">
        <f t="shared" si="157"/>
        <v>0</v>
      </c>
      <c r="BQ281">
        <f t="shared" si="158"/>
        <v>0</v>
      </c>
      <c r="BR281">
        <f t="shared" si="159"/>
        <v>0</v>
      </c>
      <c r="BS281">
        <f t="shared" si="160"/>
        <v>0</v>
      </c>
      <c r="BU281" s="27">
        <v>139.65</v>
      </c>
    </row>
    <row r="282" spans="2:73">
      <c r="B282" s="35" t="s">
        <v>359</v>
      </c>
      <c r="C282" s="25" t="s">
        <v>333</v>
      </c>
      <c r="D282" s="26">
        <v>1</v>
      </c>
      <c r="E282" s="130">
        <v>3.2233999999999998</v>
      </c>
      <c r="F282" s="217">
        <f t="shared" si="173"/>
        <v>150.19200000000001</v>
      </c>
      <c r="G282" s="177"/>
      <c r="H282" s="28">
        <f t="shared" si="171"/>
        <v>0</v>
      </c>
      <c r="I282" s="253">
        <f t="shared" si="167"/>
        <v>0</v>
      </c>
      <c r="J282" s="11"/>
      <c r="K282" s="1">
        <v>0</v>
      </c>
      <c r="L282" s="2"/>
      <c r="M282" s="11"/>
      <c r="N282" s="2">
        <v>0</v>
      </c>
      <c r="O282" s="2"/>
      <c r="P282" s="11"/>
      <c r="Q282" s="2">
        <v>0</v>
      </c>
      <c r="R282" s="2"/>
      <c r="S282" s="11"/>
      <c r="T282" s="2">
        <v>0</v>
      </c>
      <c r="U282" s="2"/>
      <c r="V282" s="11"/>
      <c r="W282" s="2">
        <v>0</v>
      </c>
      <c r="X282" s="2"/>
      <c r="Z282" s="176">
        <f t="shared" si="168"/>
        <v>0</v>
      </c>
      <c r="AA282" s="59">
        <f t="shared" si="172"/>
        <v>0</v>
      </c>
      <c r="AB282" s="11">
        <f t="shared" si="169"/>
        <v>0</v>
      </c>
      <c r="AC282" s="58">
        <f t="shared" si="170"/>
        <v>0</v>
      </c>
      <c r="AH282" s="11">
        <v>0</v>
      </c>
      <c r="AI282">
        <v>0</v>
      </c>
      <c r="AJ282">
        <v>0</v>
      </c>
      <c r="AK282">
        <v>0</v>
      </c>
      <c r="AL282">
        <v>0</v>
      </c>
      <c r="AM282">
        <v>0</v>
      </c>
      <c r="AN282">
        <v>1</v>
      </c>
      <c r="AO282">
        <v>0</v>
      </c>
      <c r="AP282">
        <v>0</v>
      </c>
      <c r="AQ282">
        <v>0</v>
      </c>
      <c r="AR282">
        <v>0</v>
      </c>
      <c r="AS282">
        <v>0</v>
      </c>
      <c r="AT282">
        <v>0</v>
      </c>
      <c r="AU282">
        <v>0</v>
      </c>
      <c r="AV282">
        <v>0</v>
      </c>
      <c r="AW282">
        <v>0</v>
      </c>
      <c r="AX282">
        <v>0</v>
      </c>
      <c r="AY282">
        <v>0</v>
      </c>
      <c r="AZ282">
        <v>0</v>
      </c>
      <c r="BA282">
        <f t="shared" si="174"/>
        <v>0</v>
      </c>
      <c r="BB282">
        <f t="shared" si="143"/>
        <v>0</v>
      </c>
      <c r="BC282">
        <f t="shared" si="144"/>
        <v>0</v>
      </c>
      <c r="BD282">
        <f t="shared" si="145"/>
        <v>0</v>
      </c>
      <c r="BE282">
        <f t="shared" si="146"/>
        <v>0</v>
      </c>
      <c r="BF282">
        <f t="shared" si="147"/>
        <v>0</v>
      </c>
      <c r="BG282">
        <f t="shared" si="148"/>
        <v>0</v>
      </c>
      <c r="BH282">
        <f t="shared" si="149"/>
        <v>0</v>
      </c>
      <c r="BI282">
        <f t="shared" si="150"/>
        <v>0</v>
      </c>
      <c r="BJ282">
        <f t="shared" si="151"/>
        <v>0</v>
      </c>
      <c r="BK282">
        <f t="shared" si="152"/>
        <v>0</v>
      </c>
      <c r="BL282">
        <f t="shared" si="153"/>
        <v>0</v>
      </c>
      <c r="BM282">
        <f t="shared" si="154"/>
        <v>0</v>
      </c>
      <c r="BN282">
        <f t="shared" si="155"/>
        <v>0</v>
      </c>
      <c r="BO282">
        <f t="shared" si="156"/>
        <v>0</v>
      </c>
      <c r="BP282">
        <f t="shared" si="157"/>
        <v>0</v>
      </c>
      <c r="BQ282">
        <f t="shared" si="158"/>
        <v>0</v>
      </c>
      <c r="BR282">
        <f t="shared" si="159"/>
        <v>0</v>
      </c>
      <c r="BS282">
        <f t="shared" si="160"/>
        <v>0</v>
      </c>
      <c r="BU282" s="27">
        <v>156.45000000000002</v>
      </c>
    </row>
    <row r="283" spans="2:73">
      <c r="B283" s="35" t="s">
        <v>360</v>
      </c>
      <c r="C283" s="25" t="s">
        <v>334</v>
      </c>
      <c r="D283" s="26">
        <v>1</v>
      </c>
      <c r="E283" s="130">
        <v>4.6762000000000006</v>
      </c>
      <c r="F283" s="217">
        <f t="shared" si="173"/>
        <v>197.56800000000001</v>
      </c>
      <c r="G283" s="177"/>
      <c r="H283" s="28">
        <f t="shared" si="171"/>
        <v>0</v>
      </c>
      <c r="I283" s="253">
        <f t="shared" si="167"/>
        <v>0</v>
      </c>
      <c r="J283" s="11"/>
      <c r="K283" s="1">
        <v>0</v>
      </c>
      <c r="L283" s="2"/>
      <c r="M283" s="11"/>
      <c r="N283" s="2">
        <v>0</v>
      </c>
      <c r="O283" s="2"/>
      <c r="P283" s="11"/>
      <c r="Q283" s="2">
        <v>0</v>
      </c>
      <c r="R283" s="2"/>
      <c r="T283" s="2">
        <v>0</v>
      </c>
      <c r="U283" s="2"/>
      <c r="V283" s="11"/>
      <c r="W283" s="2">
        <v>0</v>
      </c>
      <c r="X283" s="2"/>
      <c r="Z283" s="176">
        <f t="shared" si="168"/>
        <v>0</v>
      </c>
      <c r="AA283" s="59">
        <f t="shared" si="172"/>
        <v>0</v>
      </c>
      <c r="AB283" s="11">
        <f t="shared" si="169"/>
        <v>0</v>
      </c>
      <c r="AC283" s="58">
        <f t="shared" si="170"/>
        <v>0</v>
      </c>
      <c r="AH283" s="11">
        <v>0</v>
      </c>
      <c r="AI283">
        <v>0</v>
      </c>
      <c r="AJ283">
        <v>0</v>
      </c>
      <c r="AK283">
        <v>0</v>
      </c>
      <c r="AL283">
        <v>0</v>
      </c>
      <c r="AM283">
        <v>0</v>
      </c>
      <c r="AN283">
        <v>0</v>
      </c>
      <c r="AO283">
        <v>1</v>
      </c>
      <c r="AP283">
        <v>0</v>
      </c>
      <c r="AQ283">
        <v>0</v>
      </c>
      <c r="AR283">
        <v>0</v>
      </c>
      <c r="AS283">
        <v>0</v>
      </c>
      <c r="AT283">
        <v>0</v>
      </c>
      <c r="AU283">
        <v>0</v>
      </c>
      <c r="AV283">
        <v>0</v>
      </c>
      <c r="AW283">
        <v>0</v>
      </c>
      <c r="AX283">
        <v>0</v>
      </c>
      <c r="AY283">
        <v>0</v>
      </c>
      <c r="AZ283">
        <v>0</v>
      </c>
      <c r="BA283">
        <f t="shared" si="174"/>
        <v>0</v>
      </c>
      <c r="BB283">
        <f t="shared" si="143"/>
        <v>0</v>
      </c>
      <c r="BC283">
        <f t="shared" si="144"/>
        <v>0</v>
      </c>
      <c r="BD283">
        <f t="shared" si="145"/>
        <v>0</v>
      </c>
      <c r="BE283">
        <f t="shared" si="146"/>
        <v>0</v>
      </c>
      <c r="BF283">
        <f t="shared" si="147"/>
        <v>0</v>
      </c>
      <c r="BG283">
        <f t="shared" si="148"/>
        <v>0</v>
      </c>
      <c r="BH283">
        <f t="shared" si="149"/>
        <v>0</v>
      </c>
      <c r="BI283">
        <f t="shared" si="150"/>
        <v>0</v>
      </c>
      <c r="BJ283">
        <f t="shared" si="151"/>
        <v>0</v>
      </c>
      <c r="BK283">
        <f t="shared" si="152"/>
        <v>0</v>
      </c>
      <c r="BL283">
        <f t="shared" si="153"/>
        <v>0</v>
      </c>
      <c r="BM283">
        <f t="shared" si="154"/>
        <v>0</v>
      </c>
      <c r="BN283">
        <f t="shared" si="155"/>
        <v>0</v>
      </c>
      <c r="BO283">
        <f t="shared" si="156"/>
        <v>0</v>
      </c>
      <c r="BP283">
        <f t="shared" si="157"/>
        <v>0</v>
      </c>
      <c r="BQ283">
        <f t="shared" si="158"/>
        <v>0</v>
      </c>
      <c r="BR283">
        <f t="shared" si="159"/>
        <v>0</v>
      </c>
      <c r="BS283">
        <f t="shared" si="160"/>
        <v>0</v>
      </c>
      <c r="BU283" s="27">
        <v>205.8</v>
      </c>
    </row>
    <row r="284" spans="2:73">
      <c r="B284" s="35" t="s">
        <v>361</v>
      </c>
      <c r="C284" s="25" t="s">
        <v>335</v>
      </c>
      <c r="D284" s="26">
        <v>1</v>
      </c>
      <c r="E284" s="130">
        <v>5.7203999999999997</v>
      </c>
      <c r="F284" s="217">
        <f t="shared" si="173"/>
        <v>225.792</v>
      </c>
      <c r="G284" s="177"/>
      <c r="H284" s="28">
        <f t="shared" si="171"/>
        <v>0</v>
      </c>
      <c r="I284" s="253">
        <f t="shared" si="167"/>
        <v>0</v>
      </c>
      <c r="J284" s="11"/>
      <c r="K284" s="1">
        <v>0</v>
      </c>
      <c r="L284" s="2"/>
      <c r="M284" s="11"/>
      <c r="N284" s="2">
        <v>0</v>
      </c>
      <c r="O284" s="2"/>
      <c r="P284" s="11"/>
      <c r="Q284" s="2">
        <v>0</v>
      </c>
      <c r="R284" s="2"/>
      <c r="S284" s="11"/>
      <c r="T284" s="2">
        <v>0</v>
      </c>
      <c r="U284" s="2"/>
      <c r="V284" s="11"/>
      <c r="W284" s="2">
        <v>0</v>
      </c>
      <c r="X284" s="2"/>
      <c r="Z284" s="176">
        <f t="shared" si="168"/>
        <v>0</v>
      </c>
      <c r="AA284" s="59">
        <f t="shared" si="172"/>
        <v>0</v>
      </c>
      <c r="AB284" s="11">
        <f t="shared" si="169"/>
        <v>0</v>
      </c>
      <c r="AC284" s="58">
        <f t="shared" si="170"/>
        <v>0</v>
      </c>
      <c r="AH284" s="11">
        <v>0</v>
      </c>
      <c r="AI284">
        <v>0</v>
      </c>
      <c r="AJ284">
        <v>0</v>
      </c>
      <c r="AK284">
        <v>0</v>
      </c>
      <c r="AL284">
        <v>0</v>
      </c>
      <c r="AM284">
        <v>0</v>
      </c>
      <c r="AN284">
        <v>0</v>
      </c>
      <c r="AO284">
        <v>0</v>
      </c>
      <c r="AP284">
        <v>0</v>
      </c>
      <c r="AQ284">
        <v>0</v>
      </c>
      <c r="AR284">
        <v>0</v>
      </c>
      <c r="AS284">
        <v>0</v>
      </c>
      <c r="AT284">
        <v>2</v>
      </c>
      <c r="AU284">
        <v>0</v>
      </c>
      <c r="AV284">
        <v>0</v>
      </c>
      <c r="AW284">
        <v>0</v>
      </c>
      <c r="AX284">
        <v>0</v>
      </c>
      <c r="AY284">
        <v>0</v>
      </c>
      <c r="AZ284">
        <v>0</v>
      </c>
      <c r="BA284">
        <f t="shared" si="174"/>
        <v>0</v>
      </c>
      <c r="BB284">
        <f t="shared" si="143"/>
        <v>0</v>
      </c>
      <c r="BC284">
        <f t="shared" si="144"/>
        <v>0</v>
      </c>
      <c r="BD284">
        <f t="shared" si="145"/>
        <v>0</v>
      </c>
      <c r="BE284">
        <f t="shared" si="146"/>
        <v>0</v>
      </c>
      <c r="BF284">
        <f t="shared" si="147"/>
        <v>0</v>
      </c>
      <c r="BG284">
        <f t="shared" si="148"/>
        <v>0</v>
      </c>
      <c r="BH284">
        <f t="shared" si="149"/>
        <v>0</v>
      </c>
      <c r="BI284">
        <f t="shared" si="150"/>
        <v>0</v>
      </c>
      <c r="BJ284">
        <f t="shared" si="151"/>
        <v>0</v>
      </c>
      <c r="BK284">
        <f t="shared" si="152"/>
        <v>0</v>
      </c>
      <c r="BL284">
        <f t="shared" si="153"/>
        <v>0</v>
      </c>
      <c r="BM284">
        <f t="shared" si="154"/>
        <v>0</v>
      </c>
      <c r="BN284">
        <f t="shared" si="155"/>
        <v>0</v>
      </c>
      <c r="BO284">
        <f t="shared" si="156"/>
        <v>0</v>
      </c>
      <c r="BP284">
        <f t="shared" si="157"/>
        <v>0</v>
      </c>
      <c r="BQ284">
        <f t="shared" si="158"/>
        <v>0</v>
      </c>
      <c r="BR284">
        <f t="shared" si="159"/>
        <v>0</v>
      </c>
      <c r="BS284">
        <f t="shared" si="160"/>
        <v>0</v>
      </c>
      <c r="BU284" s="27">
        <v>235.20000000000002</v>
      </c>
    </row>
    <row r="285" spans="2:73">
      <c r="B285" s="35" t="s">
        <v>362</v>
      </c>
      <c r="C285" s="25" t="s">
        <v>336</v>
      </c>
      <c r="D285" s="26">
        <v>1</v>
      </c>
      <c r="E285" s="130">
        <v>4.9485999999999999</v>
      </c>
      <c r="F285" s="217">
        <f t="shared" si="173"/>
        <v>205.63200000000001</v>
      </c>
      <c r="G285" s="177"/>
      <c r="H285" s="28">
        <f t="shared" si="171"/>
        <v>0</v>
      </c>
      <c r="I285" s="253">
        <f t="shared" si="167"/>
        <v>0</v>
      </c>
      <c r="J285" s="11"/>
      <c r="K285" s="1">
        <v>0</v>
      </c>
      <c r="L285" s="2"/>
      <c r="N285" s="2">
        <v>0</v>
      </c>
      <c r="O285" s="2"/>
      <c r="Q285" s="2">
        <v>0</v>
      </c>
      <c r="R285" s="2"/>
      <c r="S285" s="11"/>
      <c r="T285" s="2">
        <v>0</v>
      </c>
      <c r="U285" s="2"/>
      <c r="W285" s="2">
        <v>0</v>
      </c>
      <c r="X285" s="2"/>
      <c r="Z285" s="176">
        <f t="shared" si="168"/>
        <v>0</v>
      </c>
      <c r="AA285" s="59">
        <f t="shared" si="172"/>
        <v>0</v>
      </c>
      <c r="AB285" s="11">
        <f t="shared" si="169"/>
        <v>0</v>
      </c>
      <c r="AC285" s="58">
        <f t="shared" si="170"/>
        <v>0</v>
      </c>
      <c r="AH285" s="11">
        <v>0</v>
      </c>
      <c r="AI285">
        <v>0</v>
      </c>
      <c r="AJ285">
        <v>0</v>
      </c>
      <c r="AK285">
        <v>0</v>
      </c>
      <c r="AL285">
        <v>0</v>
      </c>
      <c r="AM285">
        <v>0</v>
      </c>
      <c r="AN285">
        <v>0</v>
      </c>
      <c r="AO285">
        <v>0</v>
      </c>
      <c r="AP285">
        <v>0</v>
      </c>
      <c r="AQ285">
        <v>0</v>
      </c>
      <c r="AR285">
        <v>0</v>
      </c>
      <c r="AS285">
        <v>0</v>
      </c>
      <c r="AT285">
        <v>1</v>
      </c>
      <c r="AU285">
        <v>0</v>
      </c>
      <c r="AV285">
        <v>0</v>
      </c>
      <c r="AW285">
        <v>0</v>
      </c>
      <c r="AX285">
        <v>0</v>
      </c>
      <c r="AY285">
        <v>0</v>
      </c>
      <c r="AZ285">
        <v>0</v>
      </c>
      <c r="BA285">
        <f t="shared" si="174"/>
        <v>0</v>
      </c>
      <c r="BB285">
        <f t="shared" si="143"/>
        <v>0</v>
      </c>
      <c r="BC285">
        <f t="shared" si="144"/>
        <v>0</v>
      </c>
      <c r="BD285">
        <f t="shared" si="145"/>
        <v>0</v>
      </c>
      <c r="BE285">
        <f t="shared" si="146"/>
        <v>0</v>
      </c>
      <c r="BF285">
        <f t="shared" si="147"/>
        <v>0</v>
      </c>
      <c r="BG285">
        <f t="shared" si="148"/>
        <v>0</v>
      </c>
      <c r="BH285">
        <f t="shared" si="149"/>
        <v>0</v>
      </c>
      <c r="BI285">
        <f t="shared" si="150"/>
        <v>0</v>
      </c>
      <c r="BJ285">
        <f t="shared" si="151"/>
        <v>0</v>
      </c>
      <c r="BK285">
        <f t="shared" si="152"/>
        <v>0</v>
      </c>
      <c r="BL285">
        <f t="shared" si="153"/>
        <v>0</v>
      </c>
      <c r="BM285">
        <f t="shared" si="154"/>
        <v>0</v>
      </c>
      <c r="BN285">
        <f t="shared" si="155"/>
        <v>0</v>
      </c>
      <c r="BO285">
        <f t="shared" si="156"/>
        <v>0</v>
      </c>
      <c r="BP285">
        <f t="shared" si="157"/>
        <v>0</v>
      </c>
      <c r="BQ285">
        <f t="shared" si="158"/>
        <v>0</v>
      </c>
      <c r="BR285">
        <f t="shared" si="159"/>
        <v>0</v>
      </c>
      <c r="BS285">
        <f t="shared" si="160"/>
        <v>0</v>
      </c>
      <c r="BU285" s="27">
        <v>214.20000000000002</v>
      </c>
    </row>
    <row r="286" spans="2:73">
      <c r="B286" s="35" t="s">
        <v>363</v>
      </c>
      <c r="C286" s="25" t="s">
        <v>337</v>
      </c>
      <c r="D286" s="26">
        <v>1</v>
      </c>
      <c r="E286" s="130">
        <v>5.7657999999999996</v>
      </c>
      <c r="F286" s="217">
        <f t="shared" si="173"/>
        <v>227.80799999999999</v>
      </c>
      <c r="G286" s="177"/>
      <c r="H286" s="28">
        <f t="shared" si="171"/>
        <v>0</v>
      </c>
      <c r="I286" s="253">
        <f t="shared" si="167"/>
        <v>0</v>
      </c>
      <c r="J286" s="11"/>
      <c r="K286" s="1">
        <v>0</v>
      </c>
      <c r="L286" s="2"/>
      <c r="M286" s="11"/>
      <c r="N286" s="2">
        <v>0</v>
      </c>
      <c r="O286" s="2"/>
      <c r="P286" s="11"/>
      <c r="Q286" s="2">
        <v>0</v>
      </c>
      <c r="R286" s="2"/>
      <c r="S286" s="11"/>
      <c r="T286" s="2">
        <v>0</v>
      </c>
      <c r="U286" s="2"/>
      <c r="V286" s="11"/>
      <c r="W286" s="2">
        <v>0</v>
      </c>
      <c r="X286" s="2"/>
      <c r="Z286" s="176">
        <f t="shared" si="168"/>
        <v>0</v>
      </c>
      <c r="AA286" s="59">
        <f t="shared" si="172"/>
        <v>0</v>
      </c>
      <c r="AB286" s="11">
        <f t="shared" si="169"/>
        <v>0</v>
      </c>
      <c r="AC286" s="58">
        <f t="shared" si="170"/>
        <v>0</v>
      </c>
      <c r="AH286" s="11">
        <v>0</v>
      </c>
      <c r="AI286">
        <v>0</v>
      </c>
      <c r="AJ286">
        <v>0</v>
      </c>
      <c r="AK286">
        <v>0</v>
      </c>
      <c r="AL286">
        <v>0</v>
      </c>
      <c r="AM286">
        <v>0</v>
      </c>
      <c r="AN286">
        <v>0</v>
      </c>
      <c r="AO286">
        <v>0</v>
      </c>
      <c r="AP286">
        <v>0</v>
      </c>
      <c r="AQ286">
        <v>0</v>
      </c>
      <c r="AR286">
        <v>1</v>
      </c>
      <c r="AS286">
        <v>0</v>
      </c>
      <c r="AT286">
        <v>0</v>
      </c>
      <c r="AU286">
        <v>0</v>
      </c>
      <c r="AV286">
        <v>0</v>
      </c>
      <c r="AW286">
        <v>0</v>
      </c>
      <c r="AX286">
        <v>0</v>
      </c>
      <c r="AY286">
        <v>0</v>
      </c>
      <c r="AZ286">
        <v>0</v>
      </c>
      <c r="BA286">
        <f t="shared" si="174"/>
        <v>0</v>
      </c>
      <c r="BB286">
        <f t="shared" si="143"/>
        <v>0</v>
      </c>
      <c r="BC286">
        <f t="shared" si="144"/>
        <v>0</v>
      </c>
      <c r="BD286">
        <f t="shared" si="145"/>
        <v>0</v>
      </c>
      <c r="BE286">
        <f t="shared" si="146"/>
        <v>0</v>
      </c>
      <c r="BF286">
        <f t="shared" si="147"/>
        <v>0</v>
      </c>
      <c r="BG286">
        <f t="shared" si="148"/>
        <v>0</v>
      </c>
      <c r="BH286">
        <f t="shared" si="149"/>
        <v>0</v>
      </c>
      <c r="BI286">
        <f t="shared" si="150"/>
        <v>0</v>
      </c>
      <c r="BJ286">
        <f t="shared" si="151"/>
        <v>0</v>
      </c>
      <c r="BK286">
        <f t="shared" si="152"/>
        <v>0</v>
      </c>
      <c r="BL286">
        <f t="shared" si="153"/>
        <v>0</v>
      </c>
      <c r="BM286">
        <f t="shared" si="154"/>
        <v>0</v>
      </c>
      <c r="BN286">
        <f t="shared" si="155"/>
        <v>0</v>
      </c>
      <c r="BO286">
        <f t="shared" si="156"/>
        <v>0</v>
      </c>
      <c r="BP286">
        <f t="shared" si="157"/>
        <v>0</v>
      </c>
      <c r="BQ286">
        <f t="shared" si="158"/>
        <v>0</v>
      </c>
      <c r="BR286">
        <f t="shared" si="159"/>
        <v>0</v>
      </c>
      <c r="BS286">
        <f t="shared" si="160"/>
        <v>0</v>
      </c>
      <c r="BU286" s="27">
        <v>237.3</v>
      </c>
    </row>
    <row r="287" spans="2:73">
      <c r="B287" s="35" t="s">
        <v>364</v>
      </c>
      <c r="C287" s="25" t="s">
        <v>338</v>
      </c>
      <c r="D287" s="26">
        <v>1</v>
      </c>
      <c r="E287" s="130">
        <v>4.8124000000000002</v>
      </c>
      <c r="F287" s="217">
        <f t="shared" si="173"/>
        <v>203.61600000000001</v>
      </c>
      <c r="G287" s="177"/>
      <c r="H287" s="28">
        <f t="shared" si="171"/>
        <v>0</v>
      </c>
      <c r="I287" s="253">
        <f t="shared" si="167"/>
        <v>0</v>
      </c>
      <c r="K287" s="1">
        <v>0</v>
      </c>
      <c r="L287" s="2"/>
      <c r="M287" s="11"/>
      <c r="N287" s="2">
        <v>0</v>
      </c>
      <c r="O287" s="2"/>
      <c r="P287" s="11"/>
      <c r="Q287" s="2">
        <v>0</v>
      </c>
      <c r="R287" s="2"/>
      <c r="T287" s="2">
        <v>0</v>
      </c>
      <c r="U287" s="2"/>
      <c r="V287" s="11"/>
      <c r="W287" s="2">
        <v>0</v>
      </c>
      <c r="X287" s="2"/>
      <c r="Z287" s="176">
        <f t="shared" si="168"/>
        <v>0</v>
      </c>
      <c r="AA287" s="59">
        <f t="shared" si="172"/>
        <v>0</v>
      </c>
      <c r="AB287" s="11">
        <f t="shared" si="169"/>
        <v>0</v>
      </c>
      <c r="AC287" s="58">
        <f t="shared" si="170"/>
        <v>0</v>
      </c>
      <c r="AH287" s="11">
        <v>0</v>
      </c>
      <c r="AI287">
        <v>0</v>
      </c>
      <c r="AJ287">
        <v>0</v>
      </c>
      <c r="AK287">
        <v>0</v>
      </c>
      <c r="AL287">
        <v>0</v>
      </c>
      <c r="AM287">
        <v>0</v>
      </c>
      <c r="AN287">
        <v>0</v>
      </c>
      <c r="AO287">
        <v>0</v>
      </c>
      <c r="AP287">
        <v>1</v>
      </c>
      <c r="AQ287">
        <v>0</v>
      </c>
      <c r="AR287">
        <v>0</v>
      </c>
      <c r="AS287">
        <v>0</v>
      </c>
      <c r="AT287">
        <v>0</v>
      </c>
      <c r="AU287">
        <v>0</v>
      </c>
      <c r="AV287">
        <v>0</v>
      </c>
      <c r="AW287">
        <v>0</v>
      </c>
      <c r="AX287">
        <v>0</v>
      </c>
      <c r="AY287">
        <v>0</v>
      </c>
      <c r="AZ287">
        <v>0</v>
      </c>
      <c r="BA287">
        <f t="shared" si="174"/>
        <v>0</v>
      </c>
      <c r="BB287">
        <f t="shared" si="143"/>
        <v>0</v>
      </c>
      <c r="BC287">
        <f t="shared" si="144"/>
        <v>0</v>
      </c>
      <c r="BD287">
        <f t="shared" si="145"/>
        <v>0</v>
      </c>
      <c r="BE287">
        <f t="shared" si="146"/>
        <v>0</v>
      </c>
      <c r="BF287">
        <f t="shared" si="147"/>
        <v>0</v>
      </c>
      <c r="BG287">
        <f t="shared" si="148"/>
        <v>0</v>
      </c>
      <c r="BH287">
        <f t="shared" si="149"/>
        <v>0</v>
      </c>
      <c r="BI287">
        <f t="shared" si="150"/>
        <v>0</v>
      </c>
      <c r="BJ287">
        <f t="shared" si="151"/>
        <v>0</v>
      </c>
      <c r="BK287">
        <f t="shared" si="152"/>
        <v>0</v>
      </c>
      <c r="BL287">
        <f t="shared" si="153"/>
        <v>0</v>
      </c>
      <c r="BM287">
        <f t="shared" si="154"/>
        <v>0</v>
      </c>
      <c r="BN287">
        <f t="shared" si="155"/>
        <v>0</v>
      </c>
      <c r="BO287">
        <f t="shared" si="156"/>
        <v>0</v>
      </c>
      <c r="BP287">
        <f t="shared" si="157"/>
        <v>0</v>
      </c>
      <c r="BQ287">
        <f t="shared" si="158"/>
        <v>0</v>
      </c>
      <c r="BR287">
        <f t="shared" si="159"/>
        <v>0</v>
      </c>
      <c r="BS287">
        <f t="shared" si="160"/>
        <v>0</v>
      </c>
      <c r="BU287" s="27">
        <v>212.10000000000002</v>
      </c>
    </row>
    <row r="288" spans="2:73">
      <c r="B288" s="35" t="s">
        <v>365</v>
      </c>
      <c r="C288" s="25" t="s">
        <v>339</v>
      </c>
      <c r="D288" s="26">
        <v>1</v>
      </c>
      <c r="E288" s="130">
        <v>5.8566000000000003</v>
      </c>
      <c r="F288" s="217">
        <f t="shared" si="173"/>
        <v>227.80799999999999</v>
      </c>
      <c r="G288" s="177"/>
      <c r="H288" s="28">
        <f t="shared" si="171"/>
        <v>0</v>
      </c>
      <c r="I288" s="253">
        <f t="shared" si="167"/>
        <v>0</v>
      </c>
      <c r="J288" s="11"/>
      <c r="K288" s="1">
        <v>0</v>
      </c>
      <c r="L288" s="2"/>
      <c r="M288" s="11"/>
      <c r="N288" s="2">
        <v>0</v>
      </c>
      <c r="O288" s="2"/>
      <c r="P288" s="11"/>
      <c r="Q288" s="2">
        <v>0</v>
      </c>
      <c r="R288" s="2"/>
      <c r="S288" s="11"/>
      <c r="T288" s="2">
        <v>0</v>
      </c>
      <c r="U288" s="2"/>
      <c r="V288" s="11"/>
      <c r="W288" s="2">
        <v>0</v>
      </c>
      <c r="X288" s="2"/>
      <c r="Z288" s="176">
        <f t="shared" si="168"/>
        <v>0</v>
      </c>
      <c r="AA288" s="59">
        <f t="shared" si="172"/>
        <v>0</v>
      </c>
      <c r="AB288" s="11">
        <f t="shared" si="169"/>
        <v>0</v>
      </c>
      <c r="AC288" s="58">
        <f t="shared" si="170"/>
        <v>0</v>
      </c>
      <c r="AH288" s="11">
        <v>0</v>
      </c>
      <c r="AI288">
        <v>0</v>
      </c>
      <c r="AJ288">
        <v>0</v>
      </c>
      <c r="AK288">
        <v>0</v>
      </c>
      <c r="AL288">
        <v>0</v>
      </c>
      <c r="AM288">
        <v>0</v>
      </c>
      <c r="AN288">
        <v>0</v>
      </c>
      <c r="AO288">
        <v>0</v>
      </c>
      <c r="AP288">
        <v>0</v>
      </c>
      <c r="AQ288">
        <v>0</v>
      </c>
      <c r="AR288">
        <v>0</v>
      </c>
      <c r="AS288">
        <v>0</v>
      </c>
      <c r="AT288">
        <v>2</v>
      </c>
      <c r="AU288">
        <v>0</v>
      </c>
      <c r="AV288">
        <v>0</v>
      </c>
      <c r="AW288">
        <v>0</v>
      </c>
      <c r="AX288">
        <v>0</v>
      </c>
      <c r="AY288">
        <v>0</v>
      </c>
      <c r="AZ288">
        <v>0</v>
      </c>
      <c r="BA288">
        <f t="shared" si="174"/>
        <v>0</v>
      </c>
      <c r="BB288">
        <f t="shared" si="143"/>
        <v>0</v>
      </c>
      <c r="BC288">
        <f t="shared" si="144"/>
        <v>0</v>
      </c>
      <c r="BD288">
        <f t="shared" si="145"/>
        <v>0</v>
      </c>
      <c r="BE288">
        <f t="shared" si="146"/>
        <v>0</v>
      </c>
      <c r="BF288">
        <f t="shared" si="147"/>
        <v>0</v>
      </c>
      <c r="BG288">
        <f t="shared" si="148"/>
        <v>0</v>
      </c>
      <c r="BH288">
        <f t="shared" si="149"/>
        <v>0</v>
      </c>
      <c r="BI288">
        <f t="shared" si="150"/>
        <v>0</v>
      </c>
      <c r="BJ288">
        <f t="shared" si="151"/>
        <v>0</v>
      </c>
      <c r="BK288">
        <f t="shared" si="152"/>
        <v>0</v>
      </c>
      <c r="BL288">
        <f t="shared" si="153"/>
        <v>0</v>
      </c>
      <c r="BM288">
        <f t="shared" si="154"/>
        <v>0</v>
      </c>
      <c r="BN288">
        <f t="shared" si="155"/>
        <v>0</v>
      </c>
      <c r="BO288">
        <f t="shared" si="156"/>
        <v>0</v>
      </c>
      <c r="BP288">
        <f t="shared" si="157"/>
        <v>0</v>
      </c>
      <c r="BQ288">
        <f t="shared" si="158"/>
        <v>0</v>
      </c>
      <c r="BR288">
        <f t="shared" si="159"/>
        <v>0</v>
      </c>
      <c r="BS288">
        <f t="shared" si="160"/>
        <v>0</v>
      </c>
      <c r="BU288" s="27">
        <v>237.3</v>
      </c>
    </row>
    <row r="289" spans="2:73">
      <c r="B289" s="35" t="s">
        <v>366</v>
      </c>
      <c r="C289" s="25" t="s">
        <v>340</v>
      </c>
      <c r="D289" s="26">
        <v>1</v>
      </c>
      <c r="E289" s="130">
        <v>5.8112000000000004</v>
      </c>
      <c r="F289" s="217">
        <f t="shared" si="173"/>
        <v>227.80799999999999</v>
      </c>
      <c r="G289" s="177"/>
      <c r="H289" s="28">
        <f t="shared" si="171"/>
        <v>0</v>
      </c>
      <c r="I289" s="253"/>
      <c r="J289" s="11"/>
      <c r="K289" s="1">
        <v>0</v>
      </c>
      <c r="L289" s="2"/>
      <c r="M289" s="11"/>
      <c r="N289" s="2">
        <v>0</v>
      </c>
      <c r="O289" s="2"/>
      <c r="P289" s="11"/>
      <c r="Q289" s="2">
        <v>0</v>
      </c>
      <c r="R289" s="2"/>
      <c r="S289" s="11"/>
      <c r="T289" s="2">
        <v>0</v>
      </c>
      <c r="U289" s="2"/>
      <c r="V289" s="11"/>
      <c r="W289" s="2">
        <v>0</v>
      </c>
      <c r="X289" s="2"/>
      <c r="Z289" s="176"/>
      <c r="AA289" s="59"/>
      <c r="AC289" s="58"/>
      <c r="BU289" s="27">
        <v>237.3</v>
      </c>
    </row>
    <row r="290" spans="2:73">
      <c r="B290" s="35" t="s">
        <v>1132</v>
      </c>
      <c r="C290" s="25" t="s">
        <v>1133</v>
      </c>
      <c r="D290" s="26">
        <v>1</v>
      </c>
      <c r="E290" s="130">
        <v>4.45</v>
      </c>
      <c r="F290" s="217">
        <f t="shared" si="173"/>
        <v>431.03999999999996</v>
      </c>
      <c r="G290" s="177"/>
      <c r="H290" s="28">
        <f t="shared" si="171"/>
        <v>0</v>
      </c>
      <c r="I290" s="253">
        <f t="shared" si="167"/>
        <v>0</v>
      </c>
      <c r="J290" s="11"/>
      <c r="K290" s="1">
        <v>0</v>
      </c>
      <c r="L290" s="2"/>
      <c r="M290" s="11"/>
      <c r="N290" s="2">
        <v>0</v>
      </c>
      <c r="O290" s="2"/>
      <c r="P290" s="11"/>
      <c r="Q290" s="2">
        <v>0</v>
      </c>
      <c r="R290" s="2"/>
      <c r="S290" s="11"/>
      <c r="T290" s="2">
        <v>0</v>
      </c>
      <c r="U290" s="2"/>
      <c r="V290" s="11"/>
      <c r="W290" s="2">
        <v>0</v>
      </c>
      <c r="X290" s="2"/>
      <c r="Z290" s="176">
        <f t="shared" si="168"/>
        <v>0</v>
      </c>
      <c r="AA290" s="59">
        <f t="shared" si="172"/>
        <v>0</v>
      </c>
      <c r="AB290" s="11">
        <f t="shared" si="169"/>
        <v>0</v>
      </c>
      <c r="AC290" s="58">
        <f t="shared" si="170"/>
        <v>0</v>
      </c>
      <c r="AH290" s="11">
        <v>0</v>
      </c>
      <c r="AI290">
        <v>0</v>
      </c>
      <c r="AJ290">
        <v>0</v>
      </c>
      <c r="AK290">
        <v>0</v>
      </c>
      <c r="AL290">
        <v>0</v>
      </c>
      <c r="AM290">
        <v>0</v>
      </c>
      <c r="AN290">
        <v>0</v>
      </c>
      <c r="AO290">
        <v>0</v>
      </c>
      <c r="AP290">
        <v>0</v>
      </c>
      <c r="AQ290">
        <v>0</v>
      </c>
      <c r="AR290">
        <v>0</v>
      </c>
      <c r="AS290">
        <v>0</v>
      </c>
      <c r="AT290">
        <v>0</v>
      </c>
      <c r="AU290">
        <v>1</v>
      </c>
      <c r="AV290">
        <v>0</v>
      </c>
      <c r="AW290">
        <v>0</v>
      </c>
      <c r="AX290">
        <v>0</v>
      </c>
      <c r="AY290">
        <v>0</v>
      </c>
      <c r="AZ290">
        <v>0</v>
      </c>
      <c r="BA290">
        <f t="shared" si="174"/>
        <v>0</v>
      </c>
      <c r="BB290">
        <f t="shared" si="143"/>
        <v>0</v>
      </c>
      <c r="BC290">
        <f t="shared" si="144"/>
        <v>0</v>
      </c>
      <c r="BD290">
        <f t="shared" si="145"/>
        <v>0</v>
      </c>
      <c r="BE290">
        <f t="shared" si="146"/>
        <v>0</v>
      </c>
      <c r="BF290">
        <f t="shared" si="147"/>
        <v>0</v>
      </c>
      <c r="BG290">
        <f t="shared" si="148"/>
        <v>0</v>
      </c>
      <c r="BH290">
        <f t="shared" si="149"/>
        <v>0</v>
      </c>
      <c r="BI290">
        <f t="shared" si="150"/>
        <v>0</v>
      </c>
      <c r="BJ290">
        <f t="shared" si="151"/>
        <v>0</v>
      </c>
      <c r="BK290">
        <f t="shared" si="152"/>
        <v>0</v>
      </c>
      <c r="BL290">
        <f t="shared" si="153"/>
        <v>0</v>
      </c>
      <c r="BM290">
        <f t="shared" si="154"/>
        <v>0</v>
      </c>
      <c r="BN290">
        <f t="shared" si="155"/>
        <v>0</v>
      </c>
      <c r="BO290">
        <f t="shared" si="156"/>
        <v>0</v>
      </c>
      <c r="BP290">
        <f t="shared" si="157"/>
        <v>0</v>
      </c>
      <c r="BQ290">
        <f t="shared" si="158"/>
        <v>0</v>
      </c>
      <c r="BR290">
        <f t="shared" si="159"/>
        <v>0</v>
      </c>
      <c r="BS290">
        <f t="shared" si="160"/>
        <v>0</v>
      </c>
      <c r="BU290" s="27">
        <v>449</v>
      </c>
    </row>
    <row r="291" spans="2:73" ht="43" customHeight="1">
      <c r="B291" s="22" t="s">
        <v>1057</v>
      </c>
      <c r="C291" s="6" t="s">
        <v>634</v>
      </c>
      <c r="D291" s="6" t="s">
        <v>2</v>
      </c>
      <c r="E291" s="98" t="s">
        <v>1203</v>
      </c>
      <c r="F291" s="218" t="s">
        <v>1202</v>
      </c>
      <c r="G291" s="177"/>
      <c r="H291" s="6" t="s">
        <v>633</v>
      </c>
      <c r="I291" s="6" t="s">
        <v>632</v>
      </c>
      <c r="J291" s="11"/>
      <c r="K291" s="6" t="s">
        <v>630</v>
      </c>
      <c r="L291" s="6" t="s">
        <v>631</v>
      </c>
      <c r="N291" s="6" t="s">
        <v>630</v>
      </c>
      <c r="O291" s="6" t="s">
        <v>631</v>
      </c>
      <c r="Q291" s="6" t="s">
        <v>630</v>
      </c>
      <c r="R291" s="6" t="s">
        <v>631</v>
      </c>
      <c r="T291" s="6" t="s">
        <v>630</v>
      </c>
      <c r="U291" s="6" t="s">
        <v>631</v>
      </c>
      <c r="W291" s="23" t="s">
        <v>630</v>
      </c>
      <c r="X291" s="23" t="s">
        <v>631</v>
      </c>
      <c r="Z291" s="176"/>
      <c r="BU291" s="90" t="s">
        <v>1136</v>
      </c>
    </row>
    <row r="292" spans="2:73">
      <c r="C292" s="25" t="s">
        <v>1018</v>
      </c>
      <c r="D292" s="26">
        <v>93</v>
      </c>
      <c r="E292" s="130">
        <f>SUM(E293:E312)</f>
        <v>63.514599999999994</v>
      </c>
      <c r="F292" s="217">
        <f t="shared" si="173"/>
        <v>3405.12</v>
      </c>
      <c r="G292" s="177"/>
      <c r="H292" s="28">
        <f>K292+N292+Q292+T292+W292</f>
        <v>0</v>
      </c>
      <c r="I292" s="253">
        <f t="shared" ref="I292:I312" si="175">H292*F292</f>
        <v>0</v>
      </c>
      <c r="J292" s="11"/>
      <c r="K292" s="1">
        <v>0</v>
      </c>
      <c r="L292" s="2"/>
      <c r="M292" s="11"/>
      <c r="N292" s="2">
        <v>0</v>
      </c>
      <c r="O292" s="2"/>
      <c r="P292" s="11"/>
      <c r="Q292" s="2">
        <v>0</v>
      </c>
      <c r="R292" s="2"/>
      <c r="S292" s="11"/>
      <c r="T292" s="2">
        <v>0</v>
      </c>
      <c r="U292" s="2"/>
      <c r="V292" s="11"/>
      <c r="W292" s="2">
        <v>0</v>
      </c>
      <c r="X292" s="2"/>
      <c r="Z292" s="176">
        <f t="shared" ref="Z292:Z312" si="176">H292*F292</f>
        <v>0</v>
      </c>
      <c r="AA292" s="59">
        <f>11*H292</f>
        <v>0</v>
      </c>
      <c r="AB292" s="11">
        <f t="shared" ref="AB292:AB312" si="177">H292*D292</f>
        <v>0</v>
      </c>
      <c r="AC292" s="58">
        <f t="shared" ref="AC292:AC312" si="178">H292*E292</f>
        <v>0</v>
      </c>
      <c r="BU292" s="183">
        <v>3547</v>
      </c>
    </row>
    <row r="293" spans="2:73">
      <c r="B293" s="34" t="s">
        <v>998</v>
      </c>
      <c r="C293" s="25" t="s">
        <v>1019</v>
      </c>
      <c r="D293" s="26">
        <v>20</v>
      </c>
      <c r="E293" s="130">
        <v>1.2711999999999999</v>
      </c>
      <c r="F293" s="217">
        <f t="shared" si="173"/>
        <v>120</v>
      </c>
      <c r="G293" s="177"/>
      <c r="H293" s="28">
        <f t="shared" ref="H293:H303" si="179">K293+N293+Q293+T293+W293</f>
        <v>0</v>
      </c>
      <c r="I293" s="253">
        <f t="shared" si="175"/>
        <v>0</v>
      </c>
      <c r="J293" s="11"/>
      <c r="K293" s="1">
        <v>0</v>
      </c>
      <c r="L293" s="2"/>
      <c r="M293" s="11"/>
      <c r="N293" s="2">
        <v>0</v>
      </c>
      <c r="O293" s="2"/>
      <c r="P293" s="11"/>
      <c r="Q293" s="2">
        <v>0</v>
      </c>
      <c r="R293" s="2"/>
      <c r="T293" s="2">
        <v>0</v>
      </c>
      <c r="U293" s="2"/>
      <c r="V293" s="11"/>
      <c r="W293" s="2">
        <v>0</v>
      </c>
      <c r="X293" s="2"/>
      <c r="Z293" s="176">
        <f t="shared" si="176"/>
        <v>0</v>
      </c>
      <c r="AA293" s="59">
        <f>H293</f>
        <v>0</v>
      </c>
      <c r="AB293" s="11">
        <f t="shared" si="177"/>
        <v>0</v>
      </c>
      <c r="AC293" s="58">
        <f t="shared" si="178"/>
        <v>0</v>
      </c>
      <c r="AH293" s="11">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f t="shared" si="174"/>
        <v>0</v>
      </c>
      <c r="BB293">
        <f t="shared" si="143"/>
        <v>0</v>
      </c>
      <c r="BC293">
        <f t="shared" si="144"/>
        <v>0</v>
      </c>
      <c r="BD293">
        <f t="shared" si="145"/>
        <v>0</v>
      </c>
      <c r="BE293">
        <f t="shared" si="146"/>
        <v>0</v>
      </c>
      <c r="BF293">
        <f t="shared" si="147"/>
        <v>0</v>
      </c>
      <c r="BG293">
        <f t="shared" si="148"/>
        <v>0</v>
      </c>
      <c r="BH293">
        <f t="shared" si="149"/>
        <v>0</v>
      </c>
      <c r="BI293">
        <f t="shared" si="150"/>
        <v>0</v>
      </c>
      <c r="BJ293">
        <f t="shared" si="151"/>
        <v>0</v>
      </c>
      <c r="BK293">
        <f t="shared" si="152"/>
        <v>0</v>
      </c>
      <c r="BL293">
        <f t="shared" si="153"/>
        <v>0</v>
      </c>
      <c r="BM293">
        <f t="shared" si="154"/>
        <v>0</v>
      </c>
      <c r="BN293">
        <f t="shared" si="155"/>
        <v>0</v>
      </c>
      <c r="BO293">
        <f t="shared" si="156"/>
        <v>0</v>
      </c>
      <c r="BP293">
        <f t="shared" si="157"/>
        <v>0</v>
      </c>
      <c r="BQ293">
        <f t="shared" si="158"/>
        <v>0</v>
      </c>
      <c r="BR293">
        <f t="shared" si="159"/>
        <v>0</v>
      </c>
      <c r="BS293">
        <f t="shared" si="160"/>
        <v>0</v>
      </c>
      <c r="BU293" s="33">
        <v>125</v>
      </c>
    </row>
    <row r="294" spans="2:73">
      <c r="B294" s="35" t="s">
        <v>999</v>
      </c>
      <c r="C294" s="25" t="s">
        <v>1134</v>
      </c>
      <c r="D294" s="26">
        <v>5</v>
      </c>
      <c r="E294" s="130">
        <v>0.95340000000000003</v>
      </c>
      <c r="F294" s="217">
        <f t="shared" si="173"/>
        <v>54.72</v>
      </c>
      <c r="G294" s="177"/>
      <c r="H294" s="28">
        <f t="shared" si="179"/>
        <v>0</v>
      </c>
      <c r="I294" s="253">
        <f t="shared" si="175"/>
        <v>0</v>
      </c>
      <c r="J294" s="11"/>
      <c r="K294" s="1">
        <v>0</v>
      </c>
      <c r="L294" s="2"/>
      <c r="N294" s="2">
        <v>0</v>
      </c>
      <c r="O294" s="2"/>
      <c r="Q294" s="2">
        <v>0</v>
      </c>
      <c r="R294" s="2"/>
      <c r="S294" s="11"/>
      <c r="T294" s="2">
        <v>0</v>
      </c>
      <c r="U294" s="2"/>
      <c r="V294" s="11"/>
      <c r="W294" s="2">
        <v>0</v>
      </c>
      <c r="X294" s="2"/>
      <c r="Z294" s="176">
        <f t="shared" si="176"/>
        <v>0</v>
      </c>
      <c r="AA294" s="59">
        <f t="shared" ref="AA294:AA302" si="180">H294</f>
        <v>0</v>
      </c>
      <c r="AB294" s="11">
        <f t="shared" si="177"/>
        <v>0</v>
      </c>
      <c r="AC294" s="58">
        <f t="shared" si="178"/>
        <v>0</v>
      </c>
      <c r="AH294" s="11">
        <v>5</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f t="shared" si="174"/>
        <v>0</v>
      </c>
      <c r="BB294">
        <f t="shared" si="143"/>
        <v>0</v>
      </c>
      <c r="BC294">
        <f t="shared" si="144"/>
        <v>0</v>
      </c>
      <c r="BD294">
        <f t="shared" si="145"/>
        <v>0</v>
      </c>
      <c r="BE294">
        <f t="shared" si="146"/>
        <v>0</v>
      </c>
      <c r="BF294">
        <f t="shared" si="147"/>
        <v>0</v>
      </c>
      <c r="BG294">
        <f t="shared" si="148"/>
        <v>0</v>
      </c>
      <c r="BH294">
        <f t="shared" si="149"/>
        <v>0</v>
      </c>
      <c r="BI294">
        <f t="shared" si="150"/>
        <v>0</v>
      </c>
      <c r="BJ294">
        <f t="shared" si="151"/>
        <v>0</v>
      </c>
      <c r="BK294">
        <f t="shared" si="152"/>
        <v>0</v>
      </c>
      <c r="BL294">
        <f t="shared" si="153"/>
        <v>0</v>
      </c>
      <c r="BM294">
        <f t="shared" si="154"/>
        <v>0</v>
      </c>
      <c r="BN294">
        <f t="shared" si="155"/>
        <v>0</v>
      </c>
      <c r="BO294">
        <f t="shared" si="156"/>
        <v>0</v>
      </c>
      <c r="BP294">
        <f t="shared" si="157"/>
        <v>0</v>
      </c>
      <c r="BQ294">
        <f t="shared" si="158"/>
        <v>0</v>
      </c>
      <c r="BR294">
        <f t="shared" si="159"/>
        <v>0</v>
      </c>
      <c r="BS294">
        <f t="shared" si="160"/>
        <v>0</v>
      </c>
      <c r="BU294" s="27">
        <v>57</v>
      </c>
    </row>
    <row r="295" spans="2:73">
      <c r="B295" s="35" t="s">
        <v>1000</v>
      </c>
      <c r="C295" s="25" t="s">
        <v>1020</v>
      </c>
      <c r="D295" s="26">
        <v>5</v>
      </c>
      <c r="E295" s="130">
        <v>1.2258000000000002</v>
      </c>
      <c r="F295" s="217">
        <f t="shared" si="173"/>
        <v>95.039999999999992</v>
      </c>
      <c r="G295" s="177"/>
      <c r="H295" s="28">
        <f t="shared" si="179"/>
        <v>0</v>
      </c>
      <c r="I295" s="253">
        <f t="shared" si="175"/>
        <v>0</v>
      </c>
      <c r="J295" s="11"/>
      <c r="K295" s="1">
        <v>0</v>
      </c>
      <c r="L295" s="2"/>
      <c r="M295" s="11"/>
      <c r="N295" s="2">
        <v>0</v>
      </c>
      <c r="O295" s="2"/>
      <c r="P295" s="11"/>
      <c r="Q295" s="2">
        <v>0</v>
      </c>
      <c r="R295" s="2"/>
      <c r="S295" s="11"/>
      <c r="T295" s="2">
        <v>0</v>
      </c>
      <c r="U295" s="2"/>
      <c r="V295" s="11"/>
      <c r="W295" s="2">
        <v>0</v>
      </c>
      <c r="X295" s="2"/>
      <c r="Z295" s="176">
        <f t="shared" si="176"/>
        <v>0</v>
      </c>
      <c r="AA295" s="59">
        <f t="shared" si="180"/>
        <v>0</v>
      </c>
      <c r="AB295" s="11">
        <f t="shared" si="177"/>
        <v>0</v>
      </c>
      <c r="AC295" s="58">
        <f t="shared" si="178"/>
        <v>0</v>
      </c>
      <c r="AH295" s="11">
        <v>1</v>
      </c>
      <c r="AI295">
        <v>4</v>
      </c>
      <c r="AJ295">
        <v>0</v>
      </c>
      <c r="AK295">
        <v>0</v>
      </c>
      <c r="AL295">
        <v>0</v>
      </c>
      <c r="AM295">
        <v>0</v>
      </c>
      <c r="AN295">
        <v>0</v>
      </c>
      <c r="AO295">
        <v>0</v>
      </c>
      <c r="AP295">
        <v>0</v>
      </c>
      <c r="AQ295">
        <v>0</v>
      </c>
      <c r="AR295">
        <v>0</v>
      </c>
      <c r="AS295">
        <v>0</v>
      </c>
      <c r="AT295">
        <v>0</v>
      </c>
      <c r="AU295">
        <v>0</v>
      </c>
      <c r="AV295">
        <v>0</v>
      </c>
      <c r="AW295">
        <v>0</v>
      </c>
      <c r="AX295">
        <v>0</v>
      </c>
      <c r="AY295">
        <v>0</v>
      </c>
      <c r="AZ295">
        <v>0</v>
      </c>
      <c r="BA295">
        <f t="shared" si="174"/>
        <v>0</v>
      </c>
      <c r="BB295">
        <f t="shared" si="143"/>
        <v>0</v>
      </c>
      <c r="BC295">
        <f t="shared" si="144"/>
        <v>0</v>
      </c>
      <c r="BD295">
        <f t="shared" si="145"/>
        <v>0</v>
      </c>
      <c r="BE295">
        <f t="shared" si="146"/>
        <v>0</v>
      </c>
      <c r="BF295">
        <f t="shared" si="147"/>
        <v>0</v>
      </c>
      <c r="BG295">
        <f t="shared" si="148"/>
        <v>0</v>
      </c>
      <c r="BH295">
        <f t="shared" si="149"/>
        <v>0</v>
      </c>
      <c r="BI295">
        <f t="shared" si="150"/>
        <v>0</v>
      </c>
      <c r="BJ295">
        <f t="shared" si="151"/>
        <v>0</v>
      </c>
      <c r="BK295">
        <f t="shared" si="152"/>
        <v>0</v>
      </c>
      <c r="BL295">
        <f t="shared" si="153"/>
        <v>0</v>
      </c>
      <c r="BM295">
        <f t="shared" si="154"/>
        <v>0</v>
      </c>
      <c r="BN295">
        <f t="shared" si="155"/>
        <v>0</v>
      </c>
      <c r="BO295">
        <f t="shared" si="156"/>
        <v>0</v>
      </c>
      <c r="BP295">
        <f t="shared" si="157"/>
        <v>0</v>
      </c>
      <c r="BQ295">
        <f t="shared" si="158"/>
        <v>0</v>
      </c>
      <c r="BR295">
        <f t="shared" si="159"/>
        <v>0</v>
      </c>
      <c r="BS295">
        <f t="shared" si="160"/>
        <v>0</v>
      </c>
      <c r="BU295" s="27">
        <v>99</v>
      </c>
    </row>
    <row r="296" spans="2:73">
      <c r="B296" s="34" t="s">
        <v>1001</v>
      </c>
      <c r="C296" s="25" t="s">
        <v>1021</v>
      </c>
      <c r="D296" s="26">
        <v>5</v>
      </c>
      <c r="E296" s="130">
        <v>1.135</v>
      </c>
      <c r="F296" s="217">
        <f t="shared" si="173"/>
        <v>95.039999999999992</v>
      </c>
      <c r="G296" s="177"/>
      <c r="H296" s="28">
        <f t="shared" si="179"/>
        <v>0</v>
      </c>
      <c r="I296" s="253">
        <f t="shared" si="175"/>
        <v>0</v>
      </c>
      <c r="K296" s="1">
        <v>0</v>
      </c>
      <c r="L296" s="2"/>
      <c r="M296" s="11"/>
      <c r="N296" s="2">
        <v>0</v>
      </c>
      <c r="O296" s="2"/>
      <c r="P296" s="11"/>
      <c r="Q296" s="2">
        <v>0</v>
      </c>
      <c r="R296" s="2"/>
      <c r="S296" s="11"/>
      <c r="T296" s="2">
        <v>0</v>
      </c>
      <c r="U296" s="2"/>
      <c r="W296" s="2">
        <v>0</v>
      </c>
      <c r="X296" s="2"/>
      <c r="Z296" s="176">
        <f t="shared" si="176"/>
        <v>0</v>
      </c>
      <c r="AA296" s="59">
        <f t="shared" si="180"/>
        <v>0</v>
      </c>
      <c r="AB296" s="11">
        <f t="shared" si="177"/>
        <v>0</v>
      </c>
      <c r="AC296" s="58">
        <f t="shared" si="178"/>
        <v>0</v>
      </c>
      <c r="AH296" s="11">
        <v>2</v>
      </c>
      <c r="AI296">
        <v>3</v>
      </c>
      <c r="AJ296">
        <v>0</v>
      </c>
      <c r="AK296">
        <v>0</v>
      </c>
      <c r="AL296">
        <v>0</v>
      </c>
      <c r="AM296">
        <v>0</v>
      </c>
      <c r="AN296">
        <v>0</v>
      </c>
      <c r="AO296">
        <v>0</v>
      </c>
      <c r="AP296">
        <v>0</v>
      </c>
      <c r="AQ296">
        <v>0</v>
      </c>
      <c r="AR296">
        <v>0</v>
      </c>
      <c r="AS296">
        <v>0</v>
      </c>
      <c r="AT296">
        <v>0</v>
      </c>
      <c r="AU296">
        <v>0</v>
      </c>
      <c r="AV296">
        <v>0</v>
      </c>
      <c r="AW296">
        <v>0</v>
      </c>
      <c r="AX296">
        <v>0</v>
      </c>
      <c r="AY296">
        <v>0</v>
      </c>
      <c r="AZ296">
        <v>0</v>
      </c>
      <c r="BA296">
        <f t="shared" si="174"/>
        <v>0</v>
      </c>
      <c r="BB296">
        <f t="shared" si="143"/>
        <v>0</v>
      </c>
      <c r="BC296">
        <f t="shared" si="144"/>
        <v>0</v>
      </c>
      <c r="BD296">
        <f t="shared" si="145"/>
        <v>0</v>
      </c>
      <c r="BE296">
        <f t="shared" si="146"/>
        <v>0</v>
      </c>
      <c r="BF296">
        <f t="shared" si="147"/>
        <v>0</v>
      </c>
      <c r="BG296">
        <f t="shared" si="148"/>
        <v>0</v>
      </c>
      <c r="BH296">
        <f t="shared" si="149"/>
        <v>0</v>
      </c>
      <c r="BI296">
        <f t="shared" si="150"/>
        <v>0</v>
      </c>
      <c r="BJ296">
        <f t="shared" si="151"/>
        <v>0</v>
      </c>
      <c r="BK296">
        <f t="shared" si="152"/>
        <v>0</v>
      </c>
      <c r="BL296">
        <f t="shared" si="153"/>
        <v>0</v>
      </c>
      <c r="BM296">
        <f t="shared" si="154"/>
        <v>0</v>
      </c>
      <c r="BN296">
        <f t="shared" si="155"/>
        <v>0</v>
      </c>
      <c r="BO296">
        <f t="shared" si="156"/>
        <v>0</v>
      </c>
      <c r="BP296">
        <f t="shared" si="157"/>
        <v>0</v>
      </c>
      <c r="BQ296">
        <f t="shared" si="158"/>
        <v>0</v>
      </c>
      <c r="BR296">
        <f t="shared" si="159"/>
        <v>0</v>
      </c>
      <c r="BS296">
        <f t="shared" si="160"/>
        <v>0</v>
      </c>
      <c r="BU296" s="27">
        <v>99</v>
      </c>
    </row>
    <row r="297" spans="2:73">
      <c r="B297" s="35" t="s">
        <v>1002</v>
      </c>
      <c r="C297" s="25" t="s">
        <v>1135</v>
      </c>
      <c r="D297" s="26">
        <v>5</v>
      </c>
      <c r="E297" s="130">
        <v>2.3153999999999999</v>
      </c>
      <c r="F297" s="217">
        <f t="shared" si="173"/>
        <v>137.28</v>
      </c>
      <c r="G297" s="177"/>
      <c r="H297" s="28">
        <f t="shared" si="179"/>
        <v>0</v>
      </c>
      <c r="I297" s="253">
        <f t="shared" si="175"/>
        <v>0</v>
      </c>
      <c r="J297" s="11"/>
      <c r="K297" s="1">
        <v>0</v>
      </c>
      <c r="L297" s="2"/>
      <c r="M297" s="11"/>
      <c r="N297" s="2">
        <v>0</v>
      </c>
      <c r="O297" s="2"/>
      <c r="P297" s="11"/>
      <c r="Q297" s="2">
        <v>0</v>
      </c>
      <c r="R297" s="2"/>
      <c r="S297" s="11"/>
      <c r="T297" s="2">
        <v>0</v>
      </c>
      <c r="U297" s="2"/>
      <c r="V297" s="11"/>
      <c r="W297" s="2">
        <v>0</v>
      </c>
      <c r="X297" s="2"/>
      <c r="Z297" s="176">
        <f t="shared" si="176"/>
        <v>0</v>
      </c>
      <c r="AA297" s="59">
        <f t="shared" si="180"/>
        <v>0</v>
      </c>
      <c r="AB297" s="11">
        <f t="shared" si="177"/>
        <v>0</v>
      </c>
      <c r="AC297" s="58">
        <f t="shared" si="178"/>
        <v>0</v>
      </c>
      <c r="AH297" s="11">
        <v>0</v>
      </c>
      <c r="AI297">
        <v>5</v>
      </c>
      <c r="AJ297">
        <v>0</v>
      </c>
      <c r="AK297">
        <v>0</v>
      </c>
      <c r="AL297">
        <v>0</v>
      </c>
      <c r="AM297">
        <v>0</v>
      </c>
      <c r="AN297">
        <v>0</v>
      </c>
      <c r="AO297">
        <v>0</v>
      </c>
      <c r="AP297">
        <v>0</v>
      </c>
      <c r="AQ297">
        <v>0</v>
      </c>
      <c r="AR297">
        <v>0</v>
      </c>
      <c r="AS297">
        <v>0</v>
      </c>
      <c r="AT297">
        <v>0</v>
      </c>
      <c r="AU297">
        <v>0</v>
      </c>
      <c r="AV297">
        <v>0</v>
      </c>
      <c r="AW297">
        <v>0</v>
      </c>
      <c r="AX297">
        <v>0</v>
      </c>
      <c r="AY297">
        <v>0</v>
      </c>
      <c r="AZ297">
        <v>0</v>
      </c>
      <c r="BA297">
        <f t="shared" si="174"/>
        <v>0</v>
      </c>
      <c r="BB297">
        <f t="shared" si="143"/>
        <v>0</v>
      </c>
      <c r="BC297">
        <f t="shared" si="144"/>
        <v>0</v>
      </c>
      <c r="BD297">
        <f t="shared" si="145"/>
        <v>0</v>
      </c>
      <c r="BE297">
        <f t="shared" si="146"/>
        <v>0</v>
      </c>
      <c r="BF297">
        <f t="shared" si="147"/>
        <v>0</v>
      </c>
      <c r="BG297">
        <f t="shared" si="148"/>
        <v>0</v>
      </c>
      <c r="BH297">
        <f t="shared" si="149"/>
        <v>0</v>
      </c>
      <c r="BI297">
        <f t="shared" si="150"/>
        <v>0</v>
      </c>
      <c r="BJ297">
        <f t="shared" si="151"/>
        <v>0</v>
      </c>
      <c r="BK297">
        <f t="shared" si="152"/>
        <v>0</v>
      </c>
      <c r="BL297">
        <f t="shared" si="153"/>
        <v>0</v>
      </c>
      <c r="BM297">
        <f t="shared" si="154"/>
        <v>0</v>
      </c>
      <c r="BN297">
        <f t="shared" si="155"/>
        <v>0</v>
      </c>
      <c r="BO297">
        <f t="shared" si="156"/>
        <v>0</v>
      </c>
      <c r="BP297">
        <f t="shared" si="157"/>
        <v>0</v>
      </c>
      <c r="BQ297">
        <f t="shared" si="158"/>
        <v>0</v>
      </c>
      <c r="BR297">
        <f t="shared" si="159"/>
        <v>0</v>
      </c>
      <c r="BS297">
        <f t="shared" si="160"/>
        <v>0</v>
      </c>
      <c r="BU297" s="27">
        <v>143</v>
      </c>
    </row>
    <row r="298" spans="2:73">
      <c r="B298" s="35" t="s">
        <v>1003</v>
      </c>
      <c r="C298" s="25" t="s">
        <v>1022</v>
      </c>
      <c r="D298" s="26">
        <v>5</v>
      </c>
      <c r="E298" s="130">
        <v>2.2246000000000001</v>
      </c>
      <c r="F298" s="217">
        <f t="shared" si="173"/>
        <v>130.56</v>
      </c>
      <c r="G298" s="177"/>
      <c r="H298" s="28">
        <f t="shared" si="179"/>
        <v>0</v>
      </c>
      <c r="I298" s="253">
        <f t="shared" si="175"/>
        <v>0</v>
      </c>
      <c r="J298" s="11"/>
      <c r="K298" s="1">
        <v>0</v>
      </c>
      <c r="L298" s="2"/>
      <c r="M298" s="11"/>
      <c r="N298" s="2">
        <v>0</v>
      </c>
      <c r="O298" s="2"/>
      <c r="P298" s="11"/>
      <c r="Q298" s="2">
        <v>0</v>
      </c>
      <c r="R298" s="2"/>
      <c r="T298" s="2">
        <v>0</v>
      </c>
      <c r="U298" s="2"/>
      <c r="V298" s="11"/>
      <c r="W298" s="2">
        <v>0</v>
      </c>
      <c r="X298" s="2"/>
      <c r="Z298" s="176">
        <f t="shared" si="176"/>
        <v>0</v>
      </c>
      <c r="AA298" s="59">
        <f t="shared" si="180"/>
        <v>0</v>
      </c>
      <c r="AB298" s="11">
        <f t="shared" si="177"/>
        <v>0</v>
      </c>
      <c r="AC298" s="58">
        <f t="shared" si="178"/>
        <v>0</v>
      </c>
      <c r="AH298" s="11">
        <v>0</v>
      </c>
      <c r="AI298">
        <v>5</v>
      </c>
      <c r="AJ298">
        <v>0</v>
      </c>
      <c r="AK298">
        <v>0</v>
      </c>
      <c r="AL298">
        <v>0</v>
      </c>
      <c r="AM298">
        <v>0</v>
      </c>
      <c r="AN298">
        <v>0</v>
      </c>
      <c r="AO298">
        <v>0</v>
      </c>
      <c r="AP298">
        <v>0</v>
      </c>
      <c r="AQ298">
        <v>0</v>
      </c>
      <c r="AR298">
        <v>0</v>
      </c>
      <c r="AS298">
        <v>0</v>
      </c>
      <c r="AT298">
        <v>0</v>
      </c>
      <c r="AU298">
        <v>0</v>
      </c>
      <c r="AV298">
        <v>0</v>
      </c>
      <c r="AW298">
        <v>0</v>
      </c>
      <c r="AX298">
        <v>0</v>
      </c>
      <c r="AY298">
        <v>0</v>
      </c>
      <c r="AZ298">
        <v>0</v>
      </c>
      <c r="BA298">
        <f t="shared" si="174"/>
        <v>0</v>
      </c>
      <c r="BB298">
        <f t="shared" si="143"/>
        <v>0</v>
      </c>
      <c r="BC298">
        <f t="shared" si="144"/>
        <v>0</v>
      </c>
      <c r="BD298">
        <f t="shared" si="145"/>
        <v>0</v>
      </c>
      <c r="BE298">
        <f t="shared" si="146"/>
        <v>0</v>
      </c>
      <c r="BF298">
        <f t="shared" si="147"/>
        <v>0</v>
      </c>
      <c r="BG298">
        <f t="shared" si="148"/>
        <v>0</v>
      </c>
      <c r="BH298">
        <f t="shared" si="149"/>
        <v>0</v>
      </c>
      <c r="BI298">
        <f t="shared" si="150"/>
        <v>0</v>
      </c>
      <c r="BJ298">
        <f t="shared" si="151"/>
        <v>0</v>
      </c>
      <c r="BK298">
        <f t="shared" si="152"/>
        <v>0</v>
      </c>
      <c r="BL298">
        <f t="shared" si="153"/>
        <v>0</v>
      </c>
      <c r="BM298">
        <f t="shared" si="154"/>
        <v>0</v>
      </c>
      <c r="BN298">
        <f t="shared" si="155"/>
        <v>0</v>
      </c>
      <c r="BO298">
        <f t="shared" si="156"/>
        <v>0</v>
      </c>
      <c r="BP298">
        <f t="shared" si="157"/>
        <v>0</v>
      </c>
      <c r="BQ298">
        <f t="shared" si="158"/>
        <v>0</v>
      </c>
      <c r="BR298">
        <f t="shared" si="159"/>
        <v>0</v>
      </c>
      <c r="BS298">
        <f t="shared" si="160"/>
        <v>0</v>
      </c>
      <c r="BU298" s="27">
        <v>136</v>
      </c>
    </row>
    <row r="299" spans="2:73">
      <c r="B299" s="35" t="s">
        <v>1004</v>
      </c>
      <c r="C299" s="25" t="s">
        <v>1023</v>
      </c>
      <c r="D299" s="26">
        <v>5</v>
      </c>
      <c r="E299" s="130">
        <v>2.7694000000000001</v>
      </c>
      <c r="F299" s="217">
        <f t="shared" si="173"/>
        <v>155.51999999999998</v>
      </c>
      <c r="G299" s="177"/>
      <c r="H299" s="28">
        <f t="shared" si="179"/>
        <v>0</v>
      </c>
      <c r="I299" s="253">
        <f t="shared" si="175"/>
        <v>0</v>
      </c>
      <c r="J299" s="11"/>
      <c r="K299" s="1">
        <v>0</v>
      </c>
      <c r="L299" s="2"/>
      <c r="N299" s="2">
        <v>0</v>
      </c>
      <c r="O299" s="2"/>
      <c r="Q299" s="2">
        <v>0</v>
      </c>
      <c r="R299" s="2"/>
      <c r="S299" s="11"/>
      <c r="T299" s="2">
        <v>0</v>
      </c>
      <c r="U299" s="2"/>
      <c r="V299" s="11"/>
      <c r="W299" s="2">
        <v>0</v>
      </c>
      <c r="X299" s="2"/>
      <c r="Z299" s="176">
        <f t="shared" si="176"/>
        <v>0</v>
      </c>
      <c r="AA299" s="59">
        <f t="shared" si="180"/>
        <v>0</v>
      </c>
      <c r="AB299" s="11">
        <f t="shared" si="177"/>
        <v>0</v>
      </c>
      <c r="AC299" s="58">
        <f t="shared" si="178"/>
        <v>0</v>
      </c>
      <c r="AH299" s="11">
        <v>0</v>
      </c>
      <c r="AI299">
        <v>5</v>
      </c>
      <c r="AJ299">
        <v>0</v>
      </c>
      <c r="AK299">
        <v>0</v>
      </c>
      <c r="AL299">
        <v>0</v>
      </c>
      <c r="AM299">
        <v>0</v>
      </c>
      <c r="AN299">
        <v>0</v>
      </c>
      <c r="AO299">
        <v>0</v>
      </c>
      <c r="AP299">
        <v>0</v>
      </c>
      <c r="AQ299">
        <v>0</v>
      </c>
      <c r="AR299">
        <v>0</v>
      </c>
      <c r="AS299">
        <v>0</v>
      </c>
      <c r="AT299">
        <v>0</v>
      </c>
      <c r="AU299">
        <v>0</v>
      </c>
      <c r="AV299">
        <v>0</v>
      </c>
      <c r="AW299">
        <v>0</v>
      </c>
      <c r="AX299">
        <v>0</v>
      </c>
      <c r="AY299">
        <v>0</v>
      </c>
      <c r="AZ299">
        <v>0</v>
      </c>
      <c r="BA299">
        <f t="shared" si="174"/>
        <v>0</v>
      </c>
      <c r="BB299">
        <f t="shared" ref="BB299:BB355" si="181">AI299*H299</f>
        <v>0</v>
      </c>
      <c r="BC299">
        <f t="shared" ref="BC299:BC355" si="182">AJ299*H299</f>
        <v>0</v>
      </c>
      <c r="BD299">
        <f t="shared" ref="BD299:BD355" si="183">AK299*H299</f>
        <v>0</v>
      </c>
      <c r="BE299">
        <f t="shared" ref="BE299:BE355" si="184">AL299*H299</f>
        <v>0</v>
      </c>
      <c r="BF299">
        <f t="shared" ref="BF299:BF355" si="185">AM299*H299</f>
        <v>0</v>
      </c>
      <c r="BG299">
        <f t="shared" ref="BG299:BG355" si="186">AN299*H299</f>
        <v>0</v>
      </c>
      <c r="BH299">
        <f t="shared" ref="BH299:BH355" si="187">AO299*H299</f>
        <v>0</v>
      </c>
      <c r="BI299">
        <f t="shared" ref="BI299:BI355" si="188">AP299*H299</f>
        <v>0</v>
      </c>
      <c r="BJ299">
        <f t="shared" ref="BJ299:BJ355" si="189">AQ299*H299</f>
        <v>0</v>
      </c>
      <c r="BK299">
        <f t="shared" ref="BK299:BK355" si="190">AR299*H299</f>
        <v>0</v>
      </c>
      <c r="BL299">
        <f t="shared" ref="BL299:BL355" si="191">AS299*H299</f>
        <v>0</v>
      </c>
      <c r="BM299">
        <f t="shared" ref="BM299:BM355" si="192">AT299*H299</f>
        <v>0</v>
      </c>
      <c r="BN299">
        <f t="shared" ref="BN299:BN355" si="193">AU299*H299</f>
        <v>0</v>
      </c>
      <c r="BO299">
        <f t="shared" ref="BO299:BO355" si="194">AV299*H299</f>
        <v>0</v>
      </c>
      <c r="BP299">
        <f t="shared" ref="BP299:BP355" si="195">AW299*H299</f>
        <v>0</v>
      </c>
      <c r="BQ299">
        <f t="shared" ref="BQ299:BQ355" si="196">AX299*H299</f>
        <v>0</v>
      </c>
      <c r="BR299">
        <f t="shared" ref="BR299:BR355" si="197">AY299*H299</f>
        <v>0</v>
      </c>
      <c r="BS299">
        <f t="shared" ref="BS299:BS355" si="198">AZ299*H299</f>
        <v>0</v>
      </c>
      <c r="BU299" s="27">
        <v>162</v>
      </c>
    </row>
    <row r="300" spans="2:73">
      <c r="B300" s="35" t="s">
        <v>1005</v>
      </c>
      <c r="C300" s="25" t="s">
        <v>1024</v>
      </c>
      <c r="D300" s="26">
        <v>5</v>
      </c>
      <c r="E300" s="130">
        <v>2.9510000000000001</v>
      </c>
      <c r="F300" s="217">
        <f t="shared" si="173"/>
        <v>155.51999999999998</v>
      </c>
      <c r="G300" s="177"/>
      <c r="H300" s="28">
        <f t="shared" si="179"/>
        <v>0</v>
      </c>
      <c r="I300" s="253">
        <f t="shared" si="175"/>
        <v>0</v>
      </c>
      <c r="J300" s="11"/>
      <c r="K300" s="1">
        <v>0</v>
      </c>
      <c r="L300" s="2"/>
      <c r="M300" s="11"/>
      <c r="N300" s="2">
        <v>0</v>
      </c>
      <c r="O300" s="2"/>
      <c r="P300" s="11"/>
      <c r="Q300" s="2">
        <v>0</v>
      </c>
      <c r="R300" s="2"/>
      <c r="S300" s="11"/>
      <c r="T300" s="2">
        <v>0</v>
      </c>
      <c r="U300" s="2"/>
      <c r="V300" s="11"/>
      <c r="W300" s="2">
        <v>0</v>
      </c>
      <c r="X300" s="2"/>
      <c r="Z300" s="176">
        <f t="shared" si="176"/>
        <v>0</v>
      </c>
      <c r="AA300" s="59">
        <f t="shared" si="180"/>
        <v>0</v>
      </c>
      <c r="AB300" s="11">
        <f t="shared" si="177"/>
        <v>0</v>
      </c>
      <c r="AC300" s="58">
        <f t="shared" si="178"/>
        <v>0</v>
      </c>
      <c r="AH300" s="11">
        <v>0</v>
      </c>
      <c r="AI300">
        <v>0</v>
      </c>
      <c r="AJ300">
        <v>5</v>
      </c>
      <c r="AK300">
        <v>0</v>
      </c>
      <c r="AL300">
        <v>0</v>
      </c>
      <c r="AM300">
        <v>0</v>
      </c>
      <c r="AN300">
        <v>0</v>
      </c>
      <c r="AO300">
        <v>0</v>
      </c>
      <c r="AP300">
        <v>0</v>
      </c>
      <c r="AQ300">
        <v>0</v>
      </c>
      <c r="AR300">
        <v>0</v>
      </c>
      <c r="AS300">
        <v>0</v>
      </c>
      <c r="AT300">
        <v>0</v>
      </c>
      <c r="AU300">
        <v>0</v>
      </c>
      <c r="AV300">
        <v>0</v>
      </c>
      <c r="AW300">
        <v>0</v>
      </c>
      <c r="AX300">
        <v>0</v>
      </c>
      <c r="AY300">
        <v>0</v>
      </c>
      <c r="AZ300">
        <v>0</v>
      </c>
      <c r="BA300">
        <f t="shared" si="174"/>
        <v>0</v>
      </c>
      <c r="BB300">
        <f t="shared" si="181"/>
        <v>0</v>
      </c>
      <c r="BC300">
        <f t="shared" si="182"/>
        <v>0</v>
      </c>
      <c r="BD300">
        <f t="shared" si="183"/>
        <v>0</v>
      </c>
      <c r="BE300">
        <f t="shared" si="184"/>
        <v>0</v>
      </c>
      <c r="BF300">
        <f t="shared" si="185"/>
        <v>0</v>
      </c>
      <c r="BG300">
        <f t="shared" si="186"/>
        <v>0</v>
      </c>
      <c r="BH300">
        <f t="shared" si="187"/>
        <v>0</v>
      </c>
      <c r="BI300">
        <f t="shared" si="188"/>
        <v>0</v>
      </c>
      <c r="BJ300">
        <f t="shared" si="189"/>
        <v>0</v>
      </c>
      <c r="BK300">
        <f t="shared" si="190"/>
        <v>0</v>
      </c>
      <c r="BL300">
        <f t="shared" si="191"/>
        <v>0</v>
      </c>
      <c r="BM300">
        <f t="shared" si="192"/>
        <v>0</v>
      </c>
      <c r="BN300">
        <f t="shared" si="193"/>
        <v>0</v>
      </c>
      <c r="BO300">
        <f t="shared" si="194"/>
        <v>0</v>
      </c>
      <c r="BP300">
        <f t="shared" si="195"/>
        <v>0</v>
      </c>
      <c r="BQ300">
        <f t="shared" si="196"/>
        <v>0</v>
      </c>
      <c r="BR300">
        <f t="shared" si="197"/>
        <v>0</v>
      </c>
      <c r="BS300">
        <f t="shared" si="198"/>
        <v>0</v>
      </c>
      <c r="BU300" s="27">
        <v>162</v>
      </c>
    </row>
    <row r="301" spans="2:73">
      <c r="B301" s="35" t="s">
        <v>1006</v>
      </c>
      <c r="C301" s="25" t="s">
        <v>1025</v>
      </c>
      <c r="D301" s="26">
        <v>5</v>
      </c>
      <c r="E301" s="130">
        <v>2.4516000000000004</v>
      </c>
      <c r="F301" s="217">
        <f t="shared" si="173"/>
        <v>145.91999999999999</v>
      </c>
      <c r="G301" s="177"/>
      <c r="H301" s="28">
        <f t="shared" si="179"/>
        <v>0</v>
      </c>
      <c r="I301" s="253">
        <f t="shared" si="175"/>
        <v>0</v>
      </c>
      <c r="J301" s="11"/>
      <c r="K301" s="1">
        <v>0</v>
      </c>
      <c r="L301" s="2"/>
      <c r="M301" s="11"/>
      <c r="N301" s="2">
        <v>0</v>
      </c>
      <c r="O301" s="2"/>
      <c r="P301" s="11"/>
      <c r="Q301" s="2">
        <v>0</v>
      </c>
      <c r="R301" s="2"/>
      <c r="S301" s="11"/>
      <c r="T301" s="2">
        <v>0</v>
      </c>
      <c r="U301" s="2"/>
      <c r="W301" s="2">
        <v>0</v>
      </c>
      <c r="X301" s="2"/>
      <c r="Z301" s="176">
        <f t="shared" si="176"/>
        <v>0</v>
      </c>
      <c r="AA301" s="59">
        <f t="shared" si="180"/>
        <v>0</v>
      </c>
      <c r="AB301" s="11">
        <f t="shared" si="177"/>
        <v>0</v>
      </c>
      <c r="AC301" s="58">
        <f t="shared" si="178"/>
        <v>0</v>
      </c>
      <c r="AH301" s="11">
        <v>0</v>
      </c>
      <c r="AI301">
        <v>5</v>
      </c>
      <c r="AJ301">
        <v>0</v>
      </c>
      <c r="AK301">
        <v>0</v>
      </c>
      <c r="AL301">
        <v>0</v>
      </c>
      <c r="AM301">
        <v>0</v>
      </c>
      <c r="AN301">
        <v>0</v>
      </c>
      <c r="AO301">
        <v>0</v>
      </c>
      <c r="AP301">
        <v>0</v>
      </c>
      <c r="AQ301">
        <v>0</v>
      </c>
      <c r="AR301">
        <v>0</v>
      </c>
      <c r="AS301">
        <v>0</v>
      </c>
      <c r="AT301">
        <v>0</v>
      </c>
      <c r="AU301">
        <v>0</v>
      </c>
      <c r="AV301">
        <v>0</v>
      </c>
      <c r="AW301">
        <v>0</v>
      </c>
      <c r="AX301">
        <v>0</v>
      </c>
      <c r="AY301">
        <v>0</v>
      </c>
      <c r="AZ301">
        <v>0</v>
      </c>
      <c r="BA301">
        <f t="shared" si="174"/>
        <v>0</v>
      </c>
      <c r="BB301">
        <f t="shared" si="181"/>
        <v>0</v>
      </c>
      <c r="BC301">
        <f t="shared" si="182"/>
        <v>0</v>
      </c>
      <c r="BD301">
        <f t="shared" si="183"/>
        <v>0</v>
      </c>
      <c r="BE301">
        <f t="shared" si="184"/>
        <v>0</v>
      </c>
      <c r="BF301">
        <f t="shared" si="185"/>
        <v>0</v>
      </c>
      <c r="BG301">
        <f t="shared" si="186"/>
        <v>0</v>
      </c>
      <c r="BH301">
        <f t="shared" si="187"/>
        <v>0</v>
      </c>
      <c r="BI301">
        <f t="shared" si="188"/>
        <v>0</v>
      </c>
      <c r="BJ301">
        <f t="shared" si="189"/>
        <v>0</v>
      </c>
      <c r="BK301">
        <f t="shared" si="190"/>
        <v>0</v>
      </c>
      <c r="BL301">
        <f t="shared" si="191"/>
        <v>0</v>
      </c>
      <c r="BM301">
        <f t="shared" si="192"/>
        <v>0</v>
      </c>
      <c r="BN301">
        <f t="shared" si="193"/>
        <v>0</v>
      </c>
      <c r="BO301">
        <f t="shared" si="194"/>
        <v>0</v>
      </c>
      <c r="BP301">
        <f t="shared" si="195"/>
        <v>0</v>
      </c>
      <c r="BQ301">
        <f t="shared" si="196"/>
        <v>0</v>
      </c>
      <c r="BR301">
        <f t="shared" si="197"/>
        <v>0</v>
      </c>
      <c r="BS301">
        <f t="shared" si="198"/>
        <v>0</v>
      </c>
      <c r="BU301" s="27">
        <v>152</v>
      </c>
    </row>
    <row r="302" spans="2:73">
      <c r="B302" s="35" t="s">
        <v>1007</v>
      </c>
      <c r="C302" s="25" t="s">
        <v>1026</v>
      </c>
      <c r="D302" s="26">
        <v>5</v>
      </c>
      <c r="E302" s="130">
        <v>3.5411999999999999</v>
      </c>
      <c r="F302" s="217">
        <f t="shared" si="173"/>
        <v>175.68</v>
      </c>
      <c r="G302" s="177"/>
      <c r="H302" s="28">
        <f t="shared" si="179"/>
        <v>0</v>
      </c>
      <c r="I302" s="253">
        <f t="shared" si="175"/>
        <v>0</v>
      </c>
      <c r="J302" s="11"/>
      <c r="K302" s="1">
        <v>0</v>
      </c>
      <c r="L302" s="2"/>
      <c r="M302" s="11"/>
      <c r="N302" s="2">
        <v>0</v>
      </c>
      <c r="O302" s="2"/>
      <c r="P302" s="11"/>
      <c r="Q302" s="2">
        <v>0</v>
      </c>
      <c r="R302" s="2"/>
      <c r="T302" s="2">
        <v>0</v>
      </c>
      <c r="U302" s="2"/>
      <c r="V302" s="11"/>
      <c r="W302" s="2">
        <v>0</v>
      </c>
      <c r="X302" s="2"/>
      <c r="Z302" s="176">
        <f t="shared" si="176"/>
        <v>0</v>
      </c>
      <c r="AA302" s="59">
        <f t="shared" si="180"/>
        <v>0</v>
      </c>
      <c r="AB302" s="11">
        <f t="shared" si="177"/>
        <v>0</v>
      </c>
      <c r="AC302" s="58">
        <f t="shared" si="178"/>
        <v>0</v>
      </c>
      <c r="AH302" s="11">
        <v>0</v>
      </c>
      <c r="AI302">
        <v>0</v>
      </c>
      <c r="AJ302">
        <v>3</v>
      </c>
      <c r="AK302">
        <v>2</v>
      </c>
      <c r="AL302">
        <v>0</v>
      </c>
      <c r="AM302">
        <v>0</v>
      </c>
      <c r="AN302">
        <v>0</v>
      </c>
      <c r="AO302">
        <v>0</v>
      </c>
      <c r="AP302">
        <v>0</v>
      </c>
      <c r="AQ302">
        <v>0</v>
      </c>
      <c r="AR302">
        <v>0</v>
      </c>
      <c r="AS302">
        <v>0</v>
      </c>
      <c r="AT302">
        <v>0</v>
      </c>
      <c r="AU302">
        <v>0</v>
      </c>
      <c r="AV302">
        <v>0</v>
      </c>
      <c r="AW302">
        <v>0</v>
      </c>
      <c r="AX302">
        <v>0</v>
      </c>
      <c r="AY302">
        <v>0</v>
      </c>
      <c r="AZ302">
        <v>0</v>
      </c>
      <c r="BA302">
        <f t="shared" si="174"/>
        <v>0</v>
      </c>
      <c r="BB302">
        <f t="shared" si="181"/>
        <v>0</v>
      </c>
      <c r="BC302">
        <f t="shared" si="182"/>
        <v>0</v>
      </c>
      <c r="BD302">
        <f t="shared" si="183"/>
        <v>0</v>
      </c>
      <c r="BE302">
        <f t="shared" si="184"/>
        <v>0</v>
      </c>
      <c r="BF302">
        <f t="shared" si="185"/>
        <v>0</v>
      </c>
      <c r="BG302">
        <f t="shared" si="186"/>
        <v>0</v>
      </c>
      <c r="BH302">
        <f t="shared" si="187"/>
        <v>0</v>
      </c>
      <c r="BI302">
        <f t="shared" si="188"/>
        <v>0</v>
      </c>
      <c r="BJ302">
        <f t="shared" si="189"/>
        <v>0</v>
      </c>
      <c r="BK302">
        <f t="shared" si="190"/>
        <v>0</v>
      </c>
      <c r="BL302">
        <f t="shared" si="191"/>
        <v>0</v>
      </c>
      <c r="BM302">
        <f t="shared" si="192"/>
        <v>0</v>
      </c>
      <c r="BN302">
        <f t="shared" si="193"/>
        <v>0</v>
      </c>
      <c r="BO302">
        <f t="shared" si="194"/>
        <v>0</v>
      </c>
      <c r="BP302">
        <f t="shared" si="195"/>
        <v>0</v>
      </c>
      <c r="BQ302">
        <f t="shared" si="196"/>
        <v>0</v>
      </c>
      <c r="BR302">
        <f t="shared" si="197"/>
        <v>0</v>
      </c>
      <c r="BS302">
        <f t="shared" si="198"/>
        <v>0</v>
      </c>
      <c r="BU302" s="27">
        <v>183</v>
      </c>
    </row>
    <row r="303" spans="2:73">
      <c r="B303" s="35" t="s">
        <v>1008</v>
      </c>
      <c r="C303" s="25" t="s">
        <v>1027</v>
      </c>
      <c r="D303" s="26">
        <v>5</v>
      </c>
      <c r="E303" s="130">
        <v>4.5853999999999999</v>
      </c>
      <c r="F303" s="217">
        <f t="shared" si="173"/>
        <v>220.79999999999998</v>
      </c>
      <c r="G303" s="177"/>
      <c r="H303" s="28">
        <f t="shared" si="179"/>
        <v>0</v>
      </c>
      <c r="I303" s="253">
        <f t="shared" si="175"/>
        <v>0</v>
      </c>
      <c r="K303" s="1">
        <v>0</v>
      </c>
      <c r="L303" s="2"/>
      <c r="M303" s="11"/>
      <c r="N303" s="2">
        <v>0</v>
      </c>
      <c r="O303" s="2"/>
      <c r="P303" s="11"/>
      <c r="Q303" s="2">
        <v>0</v>
      </c>
      <c r="R303" s="2"/>
      <c r="S303" s="11"/>
      <c r="T303" s="2">
        <v>0</v>
      </c>
      <c r="U303" s="2"/>
      <c r="V303" s="11"/>
      <c r="W303" s="2">
        <v>0</v>
      </c>
      <c r="X303" s="2"/>
      <c r="Z303" s="176">
        <f t="shared" si="176"/>
        <v>0</v>
      </c>
      <c r="AA303" s="59">
        <f>H303</f>
        <v>0</v>
      </c>
      <c r="AB303" s="11">
        <f t="shared" si="177"/>
        <v>0</v>
      </c>
      <c r="AC303" s="58">
        <f t="shared" si="178"/>
        <v>0</v>
      </c>
      <c r="AH303" s="11">
        <v>0</v>
      </c>
      <c r="AI303">
        <v>0</v>
      </c>
      <c r="AJ303">
        <v>1</v>
      </c>
      <c r="AK303">
        <v>4</v>
      </c>
      <c r="AL303">
        <v>0</v>
      </c>
      <c r="AM303">
        <v>0</v>
      </c>
      <c r="AN303">
        <v>0</v>
      </c>
      <c r="AO303">
        <v>0</v>
      </c>
      <c r="AP303">
        <v>0</v>
      </c>
      <c r="AQ303">
        <v>0</v>
      </c>
      <c r="AR303">
        <v>0</v>
      </c>
      <c r="AS303">
        <v>0</v>
      </c>
      <c r="AT303">
        <v>0</v>
      </c>
      <c r="AU303">
        <v>0</v>
      </c>
      <c r="AV303">
        <v>0</v>
      </c>
      <c r="AW303">
        <v>0</v>
      </c>
      <c r="AX303">
        <v>0</v>
      </c>
      <c r="AY303">
        <v>0</v>
      </c>
      <c r="AZ303">
        <v>0</v>
      </c>
      <c r="BA303">
        <f t="shared" si="174"/>
        <v>0</v>
      </c>
      <c r="BB303">
        <f t="shared" si="181"/>
        <v>0</v>
      </c>
      <c r="BC303">
        <f t="shared" si="182"/>
        <v>0</v>
      </c>
      <c r="BD303">
        <f t="shared" si="183"/>
        <v>0</v>
      </c>
      <c r="BE303">
        <f t="shared" si="184"/>
        <v>0</v>
      </c>
      <c r="BF303">
        <f t="shared" si="185"/>
        <v>0</v>
      </c>
      <c r="BG303">
        <f t="shared" si="186"/>
        <v>0</v>
      </c>
      <c r="BH303">
        <f t="shared" si="187"/>
        <v>0</v>
      </c>
      <c r="BI303">
        <f t="shared" si="188"/>
        <v>0</v>
      </c>
      <c r="BJ303">
        <f t="shared" si="189"/>
        <v>0</v>
      </c>
      <c r="BK303">
        <f t="shared" si="190"/>
        <v>0</v>
      </c>
      <c r="BL303">
        <f t="shared" si="191"/>
        <v>0</v>
      </c>
      <c r="BM303">
        <f t="shared" si="192"/>
        <v>0</v>
      </c>
      <c r="BN303">
        <f t="shared" si="193"/>
        <v>0</v>
      </c>
      <c r="BO303">
        <f t="shared" si="194"/>
        <v>0</v>
      </c>
      <c r="BP303">
        <f t="shared" si="195"/>
        <v>0</v>
      </c>
      <c r="BQ303">
        <f t="shared" si="196"/>
        <v>0</v>
      </c>
      <c r="BR303">
        <f t="shared" si="197"/>
        <v>0</v>
      </c>
      <c r="BS303">
        <f t="shared" si="198"/>
        <v>0</v>
      </c>
      <c r="BU303" s="27">
        <v>230</v>
      </c>
    </row>
    <row r="304" spans="2:73">
      <c r="B304" s="35" t="s">
        <v>1009</v>
      </c>
      <c r="C304" s="25" t="s">
        <v>1028</v>
      </c>
      <c r="D304" s="26">
        <v>5</v>
      </c>
      <c r="E304" s="130">
        <v>4.9939999999999998</v>
      </c>
      <c r="F304" s="217">
        <f t="shared" si="173"/>
        <v>240.95999999999998</v>
      </c>
      <c r="G304" s="177"/>
      <c r="H304" s="28">
        <f t="shared" ref="H304:H312" si="199">K304+N304+Q304+T304+W304</f>
        <v>0</v>
      </c>
      <c r="I304" s="253">
        <f t="shared" si="175"/>
        <v>0</v>
      </c>
      <c r="J304" s="11"/>
      <c r="K304" s="1">
        <v>0</v>
      </c>
      <c r="L304" s="2"/>
      <c r="M304" s="11"/>
      <c r="N304" s="2">
        <v>0</v>
      </c>
      <c r="O304" s="2"/>
      <c r="P304" s="11"/>
      <c r="Q304" s="2">
        <v>0</v>
      </c>
      <c r="R304" s="2"/>
      <c r="S304" s="11"/>
      <c r="T304" s="2">
        <v>0</v>
      </c>
      <c r="U304" s="2"/>
      <c r="V304" s="11"/>
      <c r="W304" s="2">
        <v>0</v>
      </c>
      <c r="X304" s="2"/>
      <c r="Z304" s="176">
        <f t="shared" si="176"/>
        <v>0</v>
      </c>
      <c r="AA304" s="59">
        <f t="shared" ref="AA304:AA311" si="200">H304</f>
        <v>0</v>
      </c>
      <c r="AB304" s="11">
        <f t="shared" si="177"/>
        <v>0</v>
      </c>
      <c r="AC304" s="58">
        <f t="shared" si="178"/>
        <v>0</v>
      </c>
      <c r="AH304" s="11">
        <v>0</v>
      </c>
      <c r="AI304">
        <v>0</v>
      </c>
      <c r="AJ304">
        <v>0</v>
      </c>
      <c r="AK304">
        <v>5</v>
      </c>
      <c r="AL304">
        <v>0</v>
      </c>
      <c r="AM304">
        <v>0</v>
      </c>
      <c r="AN304">
        <v>0</v>
      </c>
      <c r="AO304">
        <v>0</v>
      </c>
      <c r="AP304">
        <v>0</v>
      </c>
      <c r="AQ304">
        <v>0</v>
      </c>
      <c r="AR304">
        <v>0</v>
      </c>
      <c r="AS304">
        <v>0</v>
      </c>
      <c r="AT304">
        <v>0</v>
      </c>
      <c r="AU304">
        <v>0</v>
      </c>
      <c r="AV304">
        <v>0</v>
      </c>
      <c r="AW304">
        <v>0</v>
      </c>
      <c r="AX304">
        <v>0</v>
      </c>
      <c r="AY304">
        <v>0</v>
      </c>
      <c r="AZ304">
        <v>0</v>
      </c>
      <c r="BA304">
        <f t="shared" si="174"/>
        <v>0</v>
      </c>
      <c r="BB304">
        <f t="shared" si="181"/>
        <v>0</v>
      </c>
      <c r="BC304">
        <f t="shared" si="182"/>
        <v>0</v>
      </c>
      <c r="BD304">
        <f t="shared" si="183"/>
        <v>0</v>
      </c>
      <c r="BE304">
        <f t="shared" si="184"/>
        <v>0</v>
      </c>
      <c r="BF304">
        <f t="shared" si="185"/>
        <v>0</v>
      </c>
      <c r="BG304">
        <f t="shared" si="186"/>
        <v>0</v>
      </c>
      <c r="BH304">
        <f t="shared" si="187"/>
        <v>0</v>
      </c>
      <c r="BI304">
        <f t="shared" si="188"/>
        <v>0</v>
      </c>
      <c r="BJ304">
        <f t="shared" si="189"/>
        <v>0</v>
      </c>
      <c r="BK304">
        <f t="shared" si="190"/>
        <v>0</v>
      </c>
      <c r="BL304">
        <f t="shared" si="191"/>
        <v>0</v>
      </c>
      <c r="BM304">
        <f t="shared" si="192"/>
        <v>0</v>
      </c>
      <c r="BN304">
        <f t="shared" si="193"/>
        <v>0</v>
      </c>
      <c r="BO304">
        <f t="shared" si="194"/>
        <v>0</v>
      </c>
      <c r="BP304">
        <f t="shared" si="195"/>
        <v>0</v>
      </c>
      <c r="BQ304">
        <f t="shared" si="196"/>
        <v>0</v>
      </c>
      <c r="BR304">
        <f t="shared" si="197"/>
        <v>0</v>
      </c>
      <c r="BS304">
        <f t="shared" si="198"/>
        <v>0</v>
      </c>
      <c r="BU304" s="27">
        <v>251</v>
      </c>
    </row>
    <row r="305" spans="2:73">
      <c r="B305" s="35" t="s">
        <v>1010</v>
      </c>
      <c r="C305" s="25" t="s">
        <v>1029</v>
      </c>
      <c r="D305" s="26">
        <v>5</v>
      </c>
      <c r="E305" s="130">
        <v>4.6307999999999998</v>
      </c>
      <c r="F305" s="217">
        <f t="shared" si="173"/>
        <v>220.79999999999998</v>
      </c>
      <c r="G305" s="177"/>
      <c r="H305" s="28">
        <f t="shared" si="199"/>
        <v>0</v>
      </c>
      <c r="I305" s="253">
        <f t="shared" si="175"/>
        <v>0</v>
      </c>
      <c r="K305" s="1">
        <v>0</v>
      </c>
      <c r="L305" s="2"/>
      <c r="M305" s="11"/>
      <c r="N305" s="2">
        <v>0</v>
      </c>
      <c r="O305" s="2"/>
      <c r="P305" s="11"/>
      <c r="Q305" s="2">
        <v>0</v>
      </c>
      <c r="R305" s="2"/>
      <c r="S305" s="11"/>
      <c r="T305" s="2">
        <v>0</v>
      </c>
      <c r="U305" s="2"/>
      <c r="W305" s="2">
        <v>0</v>
      </c>
      <c r="X305" s="2"/>
      <c r="Z305" s="176">
        <f t="shared" si="176"/>
        <v>0</v>
      </c>
      <c r="AA305" s="59">
        <f t="shared" si="200"/>
        <v>0</v>
      </c>
      <c r="AB305" s="11">
        <f t="shared" si="177"/>
        <v>0</v>
      </c>
      <c r="AC305" s="58">
        <f t="shared" si="178"/>
        <v>0</v>
      </c>
      <c r="AH305" s="11">
        <v>0</v>
      </c>
      <c r="AI305">
        <v>0</v>
      </c>
      <c r="AJ305">
        <v>1</v>
      </c>
      <c r="AK305">
        <v>3</v>
      </c>
      <c r="AL305">
        <v>0</v>
      </c>
      <c r="AM305">
        <v>1</v>
      </c>
      <c r="AN305">
        <v>0</v>
      </c>
      <c r="AO305">
        <v>0</v>
      </c>
      <c r="AP305">
        <v>0</v>
      </c>
      <c r="AQ305">
        <v>0</v>
      </c>
      <c r="AR305">
        <v>0</v>
      </c>
      <c r="AS305">
        <v>0</v>
      </c>
      <c r="AT305">
        <v>0</v>
      </c>
      <c r="AU305">
        <v>0</v>
      </c>
      <c r="AV305">
        <v>0</v>
      </c>
      <c r="AW305">
        <v>0</v>
      </c>
      <c r="AX305">
        <v>0</v>
      </c>
      <c r="AY305">
        <v>0</v>
      </c>
      <c r="AZ305">
        <v>0</v>
      </c>
      <c r="BA305">
        <f t="shared" si="174"/>
        <v>0</v>
      </c>
      <c r="BB305">
        <f t="shared" si="181"/>
        <v>0</v>
      </c>
      <c r="BC305">
        <f t="shared" si="182"/>
        <v>0</v>
      </c>
      <c r="BD305">
        <f t="shared" si="183"/>
        <v>0</v>
      </c>
      <c r="BE305">
        <f t="shared" si="184"/>
        <v>0</v>
      </c>
      <c r="BF305">
        <f t="shared" si="185"/>
        <v>0</v>
      </c>
      <c r="BG305">
        <f t="shared" si="186"/>
        <v>0</v>
      </c>
      <c r="BH305">
        <f t="shared" si="187"/>
        <v>0</v>
      </c>
      <c r="BI305">
        <f t="shared" si="188"/>
        <v>0</v>
      </c>
      <c r="BJ305">
        <f t="shared" si="189"/>
        <v>0</v>
      </c>
      <c r="BK305">
        <f t="shared" si="190"/>
        <v>0</v>
      </c>
      <c r="BL305">
        <f t="shared" si="191"/>
        <v>0</v>
      </c>
      <c r="BM305">
        <f t="shared" si="192"/>
        <v>0</v>
      </c>
      <c r="BN305">
        <f t="shared" si="193"/>
        <v>0</v>
      </c>
      <c r="BO305">
        <f t="shared" si="194"/>
        <v>0</v>
      </c>
      <c r="BP305">
        <f t="shared" si="195"/>
        <v>0</v>
      </c>
      <c r="BQ305">
        <f t="shared" si="196"/>
        <v>0</v>
      </c>
      <c r="BR305">
        <f t="shared" si="197"/>
        <v>0</v>
      </c>
      <c r="BS305">
        <f t="shared" si="198"/>
        <v>0</v>
      </c>
      <c r="BU305" s="27">
        <v>230</v>
      </c>
    </row>
    <row r="306" spans="2:73">
      <c r="B306" s="35" t="s">
        <v>1011</v>
      </c>
      <c r="C306" s="25" t="s">
        <v>1030</v>
      </c>
      <c r="D306" s="26">
        <v>3</v>
      </c>
      <c r="E306" s="130">
        <v>4.1768000000000001</v>
      </c>
      <c r="F306" s="217">
        <f t="shared" si="173"/>
        <v>236.16</v>
      </c>
      <c r="G306" s="177"/>
      <c r="H306" s="28">
        <f t="shared" si="199"/>
        <v>0</v>
      </c>
      <c r="I306" s="253">
        <f t="shared" si="175"/>
        <v>0</v>
      </c>
      <c r="J306" s="11"/>
      <c r="K306" s="1">
        <v>0</v>
      </c>
      <c r="L306" s="2"/>
      <c r="M306" s="11"/>
      <c r="N306" s="2">
        <v>0</v>
      </c>
      <c r="O306" s="2"/>
      <c r="P306" s="11"/>
      <c r="Q306" s="2">
        <v>0</v>
      </c>
      <c r="R306" s="2"/>
      <c r="S306" s="11"/>
      <c r="T306" s="2">
        <v>0</v>
      </c>
      <c r="U306" s="2"/>
      <c r="V306" s="11"/>
      <c r="W306" s="2">
        <v>0</v>
      </c>
      <c r="X306" s="2"/>
      <c r="Z306" s="176">
        <f t="shared" si="176"/>
        <v>0</v>
      </c>
      <c r="AA306" s="59">
        <f t="shared" si="200"/>
        <v>0</v>
      </c>
      <c r="AB306" s="11">
        <f t="shared" si="177"/>
        <v>0</v>
      </c>
      <c r="AC306" s="58">
        <f t="shared" si="178"/>
        <v>0</v>
      </c>
      <c r="AH306" s="11">
        <v>0</v>
      </c>
      <c r="AI306">
        <v>0</v>
      </c>
      <c r="AJ306">
        <v>0</v>
      </c>
      <c r="AK306">
        <v>0</v>
      </c>
      <c r="AL306">
        <v>0</v>
      </c>
      <c r="AM306">
        <v>2</v>
      </c>
      <c r="AN306">
        <v>1</v>
      </c>
      <c r="AO306">
        <v>0</v>
      </c>
      <c r="AP306">
        <v>0</v>
      </c>
      <c r="AQ306">
        <v>0</v>
      </c>
      <c r="AR306">
        <v>0</v>
      </c>
      <c r="AS306">
        <v>0</v>
      </c>
      <c r="AT306">
        <v>0</v>
      </c>
      <c r="AU306">
        <v>0</v>
      </c>
      <c r="AV306">
        <v>0</v>
      </c>
      <c r="AW306">
        <v>0</v>
      </c>
      <c r="AX306">
        <v>0</v>
      </c>
      <c r="AY306">
        <v>0</v>
      </c>
      <c r="AZ306">
        <v>0</v>
      </c>
      <c r="BA306">
        <f t="shared" si="174"/>
        <v>0</v>
      </c>
      <c r="BB306">
        <f t="shared" si="181"/>
        <v>0</v>
      </c>
      <c r="BC306">
        <f t="shared" si="182"/>
        <v>0</v>
      </c>
      <c r="BD306">
        <f t="shared" si="183"/>
        <v>0</v>
      </c>
      <c r="BE306">
        <f t="shared" si="184"/>
        <v>0</v>
      </c>
      <c r="BF306">
        <f t="shared" si="185"/>
        <v>0</v>
      </c>
      <c r="BG306">
        <f t="shared" si="186"/>
        <v>0</v>
      </c>
      <c r="BH306">
        <f t="shared" si="187"/>
        <v>0</v>
      </c>
      <c r="BI306">
        <f t="shared" si="188"/>
        <v>0</v>
      </c>
      <c r="BJ306">
        <f t="shared" si="189"/>
        <v>0</v>
      </c>
      <c r="BK306">
        <f t="shared" si="190"/>
        <v>0</v>
      </c>
      <c r="BL306">
        <f t="shared" si="191"/>
        <v>0</v>
      </c>
      <c r="BM306">
        <f t="shared" si="192"/>
        <v>0</v>
      </c>
      <c r="BN306">
        <f t="shared" si="193"/>
        <v>0</v>
      </c>
      <c r="BO306">
        <f t="shared" si="194"/>
        <v>0</v>
      </c>
      <c r="BP306">
        <f t="shared" si="195"/>
        <v>0</v>
      </c>
      <c r="BQ306">
        <f t="shared" si="196"/>
        <v>0</v>
      </c>
      <c r="BR306">
        <f t="shared" si="197"/>
        <v>0</v>
      </c>
      <c r="BS306">
        <f t="shared" si="198"/>
        <v>0</v>
      </c>
      <c r="BU306" s="27">
        <v>246</v>
      </c>
    </row>
    <row r="307" spans="2:73">
      <c r="B307" s="35" t="s">
        <v>1012</v>
      </c>
      <c r="C307" s="25" t="s">
        <v>1031</v>
      </c>
      <c r="D307" s="26">
        <v>3</v>
      </c>
      <c r="E307" s="130">
        <v>5.3117999999999999</v>
      </c>
      <c r="F307" s="217">
        <f t="shared" si="173"/>
        <v>236.16</v>
      </c>
      <c r="G307" s="177"/>
      <c r="H307" s="28">
        <f t="shared" si="199"/>
        <v>0</v>
      </c>
      <c r="I307" s="253">
        <f t="shared" si="175"/>
        <v>0</v>
      </c>
      <c r="J307" s="11"/>
      <c r="K307" s="1">
        <v>0</v>
      </c>
      <c r="L307" s="2"/>
      <c r="M307" s="11"/>
      <c r="N307" s="2">
        <v>0</v>
      </c>
      <c r="O307" s="2"/>
      <c r="P307" s="11"/>
      <c r="Q307" s="2">
        <v>0</v>
      </c>
      <c r="R307" s="2"/>
      <c r="T307" s="2">
        <v>0</v>
      </c>
      <c r="U307" s="2"/>
      <c r="V307" s="11"/>
      <c r="W307" s="2">
        <v>0</v>
      </c>
      <c r="X307" s="2"/>
      <c r="Z307" s="176">
        <f t="shared" si="176"/>
        <v>0</v>
      </c>
      <c r="AA307" s="59">
        <f t="shared" si="200"/>
        <v>0</v>
      </c>
      <c r="AB307" s="11">
        <f t="shared" si="177"/>
        <v>0</v>
      </c>
      <c r="AC307" s="58">
        <f t="shared" si="178"/>
        <v>0</v>
      </c>
      <c r="AH307" s="11">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f t="shared" si="174"/>
        <v>0</v>
      </c>
      <c r="BB307">
        <f t="shared" si="181"/>
        <v>0</v>
      </c>
      <c r="BC307">
        <f t="shared" si="182"/>
        <v>0</v>
      </c>
      <c r="BD307">
        <f t="shared" si="183"/>
        <v>0</v>
      </c>
      <c r="BE307">
        <f t="shared" si="184"/>
        <v>0</v>
      </c>
      <c r="BF307">
        <f t="shared" si="185"/>
        <v>0</v>
      </c>
      <c r="BG307">
        <f t="shared" si="186"/>
        <v>0</v>
      </c>
      <c r="BH307">
        <f t="shared" si="187"/>
        <v>0</v>
      </c>
      <c r="BI307">
        <f t="shared" si="188"/>
        <v>0</v>
      </c>
      <c r="BJ307">
        <f t="shared" si="189"/>
        <v>0</v>
      </c>
      <c r="BK307">
        <f t="shared" si="190"/>
        <v>0</v>
      </c>
      <c r="BL307">
        <f t="shared" si="191"/>
        <v>0</v>
      </c>
      <c r="BM307">
        <f t="shared" si="192"/>
        <v>0</v>
      </c>
      <c r="BN307">
        <f t="shared" si="193"/>
        <v>0</v>
      </c>
      <c r="BO307">
        <f t="shared" si="194"/>
        <v>0</v>
      </c>
      <c r="BP307">
        <f t="shared" si="195"/>
        <v>0</v>
      </c>
      <c r="BQ307">
        <f t="shared" si="196"/>
        <v>0</v>
      </c>
      <c r="BR307">
        <f t="shared" si="197"/>
        <v>0</v>
      </c>
      <c r="BS307">
        <f t="shared" si="198"/>
        <v>0</v>
      </c>
      <c r="BU307" s="27">
        <v>246</v>
      </c>
    </row>
    <row r="308" spans="2:73">
      <c r="B308" s="35" t="s">
        <v>1013</v>
      </c>
      <c r="C308" s="25" t="s">
        <v>1032</v>
      </c>
      <c r="D308" s="26">
        <v>3</v>
      </c>
      <c r="E308" s="130">
        <v>5.7657999999999996</v>
      </c>
      <c r="F308" s="217">
        <f t="shared" si="173"/>
        <v>261.12</v>
      </c>
      <c r="G308" s="177"/>
      <c r="H308" s="28">
        <f t="shared" si="199"/>
        <v>0</v>
      </c>
      <c r="I308" s="253">
        <f t="shared" si="175"/>
        <v>0</v>
      </c>
      <c r="J308" s="11"/>
      <c r="K308" s="1">
        <v>0</v>
      </c>
      <c r="L308" s="2"/>
      <c r="N308" s="2">
        <v>0</v>
      </c>
      <c r="O308" s="2"/>
      <c r="Q308" s="2">
        <v>0</v>
      </c>
      <c r="R308" s="2"/>
      <c r="S308" s="11"/>
      <c r="T308" s="2">
        <v>0</v>
      </c>
      <c r="U308" s="2"/>
      <c r="V308" s="11"/>
      <c r="W308" s="2">
        <v>0</v>
      </c>
      <c r="X308" s="2"/>
      <c r="Z308" s="176">
        <f t="shared" si="176"/>
        <v>0</v>
      </c>
      <c r="AA308" s="59">
        <f t="shared" si="200"/>
        <v>0</v>
      </c>
      <c r="AB308" s="11">
        <f t="shared" si="177"/>
        <v>0</v>
      </c>
      <c r="AC308" s="58">
        <f t="shared" si="178"/>
        <v>0</v>
      </c>
      <c r="AH308" s="11">
        <v>0</v>
      </c>
      <c r="AI308">
        <v>0</v>
      </c>
      <c r="AJ308">
        <v>0</v>
      </c>
      <c r="AK308">
        <v>0</v>
      </c>
      <c r="AL308">
        <v>2</v>
      </c>
      <c r="AM308">
        <v>0</v>
      </c>
      <c r="AN308">
        <v>1</v>
      </c>
      <c r="AO308">
        <v>0</v>
      </c>
      <c r="AP308">
        <v>0</v>
      </c>
      <c r="AQ308">
        <v>0</v>
      </c>
      <c r="AR308">
        <v>0</v>
      </c>
      <c r="AS308">
        <v>0</v>
      </c>
      <c r="AT308">
        <v>0</v>
      </c>
      <c r="AU308">
        <v>0</v>
      </c>
      <c r="AV308">
        <v>0</v>
      </c>
      <c r="AW308">
        <v>0</v>
      </c>
      <c r="AX308">
        <v>0</v>
      </c>
      <c r="AY308">
        <v>0</v>
      </c>
      <c r="AZ308">
        <v>0</v>
      </c>
      <c r="BA308">
        <f t="shared" si="174"/>
        <v>0</v>
      </c>
      <c r="BB308">
        <f t="shared" si="181"/>
        <v>0</v>
      </c>
      <c r="BC308">
        <f t="shared" si="182"/>
        <v>0</v>
      </c>
      <c r="BD308">
        <f t="shared" si="183"/>
        <v>0</v>
      </c>
      <c r="BE308">
        <f t="shared" si="184"/>
        <v>0</v>
      </c>
      <c r="BF308">
        <f t="shared" si="185"/>
        <v>0</v>
      </c>
      <c r="BG308">
        <f t="shared" si="186"/>
        <v>0</v>
      </c>
      <c r="BH308">
        <f t="shared" si="187"/>
        <v>0</v>
      </c>
      <c r="BI308">
        <f t="shared" si="188"/>
        <v>0</v>
      </c>
      <c r="BJ308">
        <f t="shared" si="189"/>
        <v>0</v>
      </c>
      <c r="BK308">
        <f t="shared" si="190"/>
        <v>0</v>
      </c>
      <c r="BL308">
        <f t="shared" si="191"/>
        <v>0</v>
      </c>
      <c r="BM308">
        <f t="shared" si="192"/>
        <v>0</v>
      </c>
      <c r="BN308">
        <f t="shared" si="193"/>
        <v>0</v>
      </c>
      <c r="BO308">
        <f t="shared" si="194"/>
        <v>0</v>
      </c>
      <c r="BP308">
        <f t="shared" si="195"/>
        <v>0</v>
      </c>
      <c r="BQ308">
        <f t="shared" si="196"/>
        <v>0</v>
      </c>
      <c r="BR308">
        <f t="shared" si="197"/>
        <v>0</v>
      </c>
      <c r="BS308">
        <f t="shared" si="198"/>
        <v>0</v>
      </c>
      <c r="BU308" s="27">
        <v>272</v>
      </c>
    </row>
    <row r="309" spans="2:73">
      <c r="B309" s="35" t="s">
        <v>1014</v>
      </c>
      <c r="C309" s="25" t="s">
        <v>1033</v>
      </c>
      <c r="D309" s="26">
        <v>1</v>
      </c>
      <c r="E309" s="130">
        <v>3.1779999999999999</v>
      </c>
      <c r="F309" s="217">
        <f t="shared" si="173"/>
        <v>150.72</v>
      </c>
      <c r="G309" s="177"/>
      <c r="H309" s="28">
        <f t="shared" si="199"/>
        <v>0</v>
      </c>
      <c r="I309" s="253">
        <f t="shared" si="175"/>
        <v>0</v>
      </c>
      <c r="J309" s="11"/>
      <c r="K309" s="1">
        <v>0</v>
      </c>
      <c r="L309" s="2"/>
      <c r="M309" s="11"/>
      <c r="N309" s="2">
        <v>0</v>
      </c>
      <c r="O309" s="2"/>
      <c r="P309" s="11"/>
      <c r="Q309" s="2">
        <v>0</v>
      </c>
      <c r="R309" s="2"/>
      <c r="S309" s="11"/>
      <c r="T309" s="2">
        <v>0</v>
      </c>
      <c r="U309" s="2"/>
      <c r="V309" s="11"/>
      <c r="W309" s="2">
        <v>0</v>
      </c>
      <c r="X309" s="2"/>
      <c r="Z309" s="176">
        <f t="shared" si="176"/>
        <v>0</v>
      </c>
      <c r="AA309" s="59">
        <f t="shared" si="200"/>
        <v>0</v>
      </c>
      <c r="AB309" s="11">
        <f t="shared" si="177"/>
        <v>0</v>
      </c>
      <c r="AC309" s="58">
        <f t="shared" si="178"/>
        <v>0</v>
      </c>
      <c r="AH309" s="11">
        <v>0</v>
      </c>
      <c r="AI309">
        <v>0</v>
      </c>
      <c r="AJ309">
        <v>0</v>
      </c>
      <c r="AK309">
        <v>0</v>
      </c>
      <c r="AL309">
        <v>0</v>
      </c>
      <c r="AM309">
        <v>0</v>
      </c>
      <c r="AN309">
        <v>0</v>
      </c>
      <c r="AO309">
        <v>0</v>
      </c>
      <c r="AP309">
        <v>0</v>
      </c>
      <c r="AQ309">
        <v>2</v>
      </c>
      <c r="AR309">
        <v>0</v>
      </c>
      <c r="AS309">
        <v>0</v>
      </c>
      <c r="AT309">
        <v>0</v>
      </c>
      <c r="AU309">
        <v>0</v>
      </c>
      <c r="AV309">
        <v>0</v>
      </c>
      <c r="AW309">
        <v>0</v>
      </c>
      <c r="AX309">
        <v>0</v>
      </c>
      <c r="AY309">
        <v>0</v>
      </c>
      <c r="AZ309">
        <v>0</v>
      </c>
      <c r="BA309">
        <f t="shared" si="174"/>
        <v>0</v>
      </c>
      <c r="BB309">
        <f t="shared" si="181"/>
        <v>0</v>
      </c>
      <c r="BC309">
        <f t="shared" si="182"/>
        <v>0</v>
      </c>
      <c r="BD309">
        <f t="shared" si="183"/>
        <v>0</v>
      </c>
      <c r="BE309">
        <f t="shared" si="184"/>
        <v>0</v>
      </c>
      <c r="BF309">
        <f t="shared" si="185"/>
        <v>0</v>
      </c>
      <c r="BG309">
        <f t="shared" si="186"/>
        <v>0</v>
      </c>
      <c r="BH309">
        <f t="shared" si="187"/>
        <v>0</v>
      </c>
      <c r="BI309">
        <f t="shared" si="188"/>
        <v>0</v>
      </c>
      <c r="BJ309">
        <f t="shared" si="189"/>
        <v>0</v>
      </c>
      <c r="BK309">
        <f t="shared" si="190"/>
        <v>0</v>
      </c>
      <c r="BL309">
        <f t="shared" si="191"/>
        <v>0</v>
      </c>
      <c r="BM309">
        <f t="shared" si="192"/>
        <v>0</v>
      </c>
      <c r="BN309">
        <f t="shared" si="193"/>
        <v>0</v>
      </c>
      <c r="BO309">
        <f t="shared" si="194"/>
        <v>0</v>
      </c>
      <c r="BP309">
        <f t="shared" si="195"/>
        <v>0</v>
      </c>
      <c r="BQ309">
        <f t="shared" si="196"/>
        <v>0</v>
      </c>
      <c r="BR309">
        <f t="shared" si="197"/>
        <v>0</v>
      </c>
      <c r="BS309">
        <f t="shared" si="198"/>
        <v>0</v>
      </c>
      <c r="BU309" s="27">
        <v>157</v>
      </c>
    </row>
    <row r="310" spans="2:73">
      <c r="B310" s="35" t="s">
        <v>1015</v>
      </c>
      <c r="C310" s="25" t="s">
        <v>1034</v>
      </c>
      <c r="D310" s="26">
        <v>1</v>
      </c>
      <c r="E310" s="130">
        <v>2.8148</v>
      </c>
      <c r="F310" s="217">
        <f t="shared" si="173"/>
        <v>191.04</v>
      </c>
      <c r="G310" s="177"/>
      <c r="H310" s="28">
        <f t="shared" si="199"/>
        <v>0</v>
      </c>
      <c r="I310" s="253">
        <f t="shared" si="175"/>
        <v>0</v>
      </c>
      <c r="J310" s="11"/>
      <c r="K310" s="1">
        <v>0</v>
      </c>
      <c r="L310" s="2"/>
      <c r="M310" s="11"/>
      <c r="N310" s="2">
        <v>0</v>
      </c>
      <c r="O310" s="2"/>
      <c r="P310" s="11"/>
      <c r="Q310" s="2">
        <v>0</v>
      </c>
      <c r="R310" s="2"/>
      <c r="S310" s="11"/>
      <c r="T310" s="2">
        <v>0</v>
      </c>
      <c r="U310" s="2"/>
      <c r="W310" s="2">
        <v>0</v>
      </c>
      <c r="X310" s="2"/>
      <c r="Z310" s="176">
        <f t="shared" si="176"/>
        <v>0</v>
      </c>
      <c r="AA310" s="59">
        <f t="shared" si="200"/>
        <v>0</v>
      </c>
      <c r="AB310" s="11">
        <f t="shared" si="177"/>
        <v>0</v>
      </c>
      <c r="AC310" s="58">
        <f t="shared" si="178"/>
        <v>0</v>
      </c>
      <c r="AH310" s="11">
        <v>0</v>
      </c>
      <c r="AI310">
        <v>0</v>
      </c>
      <c r="AJ310">
        <v>0</v>
      </c>
      <c r="AK310">
        <v>0</v>
      </c>
      <c r="AL310">
        <v>0</v>
      </c>
      <c r="AM310">
        <v>0</v>
      </c>
      <c r="AN310">
        <v>0</v>
      </c>
      <c r="AO310">
        <v>1</v>
      </c>
      <c r="AP310">
        <v>0</v>
      </c>
      <c r="AQ310">
        <v>0</v>
      </c>
      <c r="AR310">
        <v>0</v>
      </c>
      <c r="AS310">
        <v>0</v>
      </c>
      <c r="AT310">
        <v>0</v>
      </c>
      <c r="AU310">
        <v>0</v>
      </c>
      <c r="AV310">
        <v>0</v>
      </c>
      <c r="AW310">
        <v>0</v>
      </c>
      <c r="AX310">
        <v>0</v>
      </c>
      <c r="AY310">
        <v>0</v>
      </c>
      <c r="AZ310">
        <v>0</v>
      </c>
      <c r="BA310">
        <f t="shared" si="174"/>
        <v>0</v>
      </c>
      <c r="BB310">
        <f t="shared" si="181"/>
        <v>0</v>
      </c>
      <c r="BC310">
        <f t="shared" si="182"/>
        <v>0</v>
      </c>
      <c r="BD310">
        <f t="shared" si="183"/>
        <v>0</v>
      </c>
      <c r="BE310">
        <f t="shared" si="184"/>
        <v>0</v>
      </c>
      <c r="BF310">
        <f t="shared" si="185"/>
        <v>0</v>
      </c>
      <c r="BG310">
        <f t="shared" si="186"/>
        <v>0</v>
      </c>
      <c r="BH310">
        <f t="shared" si="187"/>
        <v>0</v>
      </c>
      <c r="BI310">
        <f t="shared" si="188"/>
        <v>0</v>
      </c>
      <c r="BJ310">
        <f t="shared" si="189"/>
        <v>0</v>
      </c>
      <c r="BK310">
        <f t="shared" si="190"/>
        <v>0</v>
      </c>
      <c r="BL310">
        <f t="shared" si="191"/>
        <v>0</v>
      </c>
      <c r="BM310">
        <f t="shared" si="192"/>
        <v>0</v>
      </c>
      <c r="BN310">
        <f t="shared" si="193"/>
        <v>0</v>
      </c>
      <c r="BO310">
        <f t="shared" si="194"/>
        <v>0</v>
      </c>
      <c r="BP310">
        <f t="shared" si="195"/>
        <v>0</v>
      </c>
      <c r="BQ310">
        <f t="shared" si="196"/>
        <v>0</v>
      </c>
      <c r="BR310">
        <f t="shared" si="197"/>
        <v>0</v>
      </c>
      <c r="BS310">
        <f t="shared" si="198"/>
        <v>0</v>
      </c>
      <c r="BU310" s="27">
        <v>199</v>
      </c>
    </row>
    <row r="311" spans="2:73">
      <c r="B311" s="35" t="s">
        <v>1016</v>
      </c>
      <c r="C311" s="25" t="s">
        <v>1035</v>
      </c>
      <c r="D311" s="26">
        <v>1</v>
      </c>
      <c r="E311" s="130">
        <v>3.0872000000000002</v>
      </c>
      <c r="F311" s="217">
        <f t="shared" si="173"/>
        <v>191.04</v>
      </c>
      <c r="G311" s="177"/>
      <c r="H311" s="28">
        <f t="shared" si="199"/>
        <v>0</v>
      </c>
      <c r="I311" s="253">
        <f t="shared" si="175"/>
        <v>0</v>
      </c>
      <c r="J311" s="11"/>
      <c r="K311" s="1">
        <v>0</v>
      </c>
      <c r="L311" s="2"/>
      <c r="M311" s="11"/>
      <c r="N311" s="2">
        <v>0</v>
      </c>
      <c r="O311" s="2"/>
      <c r="P311" s="11"/>
      <c r="Q311" s="2">
        <v>0</v>
      </c>
      <c r="R311" s="2"/>
      <c r="T311" s="2">
        <v>0</v>
      </c>
      <c r="U311" s="2"/>
      <c r="V311" s="11"/>
      <c r="W311" s="2">
        <v>0</v>
      </c>
      <c r="X311" s="2"/>
      <c r="Z311" s="176">
        <f t="shared" si="176"/>
        <v>0</v>
      </c>
      <c r="AA311" s="59">
        <f t="shared" si="200"/>
        <v>0</v>
      </c>
      <c r="AB311" s="11">
        <f t="shared" si="177"/>
        <v>0</v>
      </c>
      <c r="AC311" s="58">
        <f t="shared" si="178"/>
        <v>0</v>
      </c>
      <c r="AH311" s="11">
        <v>0</v>
      </c>
      <c r="AI311">
        <v>0</v>
      </c>
      <c r="AJ311">
        <v>0</v>
      </c>
      <c r="AK311">
        <v>0</v>
      </c>
      <c r="AL311">
        <v>0</v>
      </c>
      <c r="AM311">
        <v>0</v>
      </c>
      <c r="AN311">
        <v>0</v>
      </c>
      <c r="AO311">
        <v>0</v>
      </c>
      <c r="AP311">
        <v>1</v>
      </c>
      <c r="AQ311">
        <v>0</v>
      </c>
      <c r="AR311">
        <v>0</v>
      </c>
      <c r="AS311">
        <v>0</v>
      </c>
      <c r="AT311">
        <v>0</v>
      </c>
      <c r="AU311">
        <v>0</v>
      </c>
      <c r="AV311">
        <v>0</v>
      </c>
      <c r="AW311">
        <v>0</v>
      </c>
      <c r="AX311">
        <v>0</v>
      </c>
      <c r="AY311">
        <v>0</v>
      </c>
      <c r="AZ311">
        <v>0</v>
      </c>
      <c r="BA311">
        <f t="shared" si="174"/>
        <v>0</v>
      </c>
      <c r="BB311">
        <f t="shared" si="181"/>
        <v>0</v>
      </c>
      <c r="BC311">
        <f t="shared" si="182"/>
        <v>0</v>
      </c>
      <c r="BD311">
        <f t="shared" si="183"/>
        <v>0</v>
      </c>
      <c r="BE311">
        <f t="shared" si="184"/>
        <v>0</v>
      </c>
      <c r="BF311">
        <f t="shared" si="185"/>
        <v>0</v>
      </c>
      <c r="BG311">
        <f t="shared" si="186"/>
        <v>0</v>
      </c>
      <c r="BH311">
        <f t="shared" si="187"/>
        <v>0</v>
      </c>
      <c r="BI311">
        <f t="shared" si="188"/>
        <v>0</v>
      </c>
      <c r="BJ311">
        <f t="shared" si="189"/>
        <v>0</v>
      </c>
      <c r="BK311">
        <f t="shared" si="190"/>
        <v>0</v>
      </c>
      <c r="BL311">
        <f t="shared" si="191"/>
        <v>0</v>
      </c>
      <c r="BM311">
        <f t="shared" si="192"/>
        <v>0</v>
      </c>
      <c r="BN311">
        <f t="shared" si="193"/>
        <v>0</v>
      </c>
      <c r="BO311">
        <f t="shared" si="194"/>
        <v>0</v>
      </c>
      <c r="BP311">
        <f t="shared" si="195"/>
        <v>0</v>
      </c>
      <c r="BQ311">
        <f t="shared" si="196"/>
        <v>0</v>
      </c>
      <c r="BR311">
        <f t="shared" si="197"/>
        <v>0</v>
      </c>
      <c r="BS311">
        <f t="shared" si="198"/>
        <v>0</v>
      </c>
      <c r="BU311" s="27">
        <v>199</v>
      </c>
    </row>
    <row r="312" spans="2:73">
      <c r="B312" s="35" t="s">
        <v>1017</v>
      </c>
      <c r="C312" s="25" t="s">
        <v>1036</v>
      </c>
      <c r="D312" s="26">
        <v>1</v>
      </c>
      <c r="E312" s="130">
        <v>4.1314000000000002</v>
      </c>
      <c r="F312" s="217">
        <f t="shared" si="173"/>
        <v>191.04</v>
      </c>
      <c r="G312" s="177"/>
      <c r="H312" s="28">
        <f t="shared" si="199"/>
        <v>0</v>
      </c>
      <c r="I312" s="253">
        <f t="shared" si="175"/>
        <v>0</v>
      </c>
      <c r="K312" s="1">
        <v>0</v>
      </c>
      <c r="L312" s="2"/>
      <c r="M312" s="11"/>
      <c r="N312" s="2">
        <v>0</v>
      </c>
      <c r="O312" s="2"/>
      <c r="P312" s="11"/>
      <c r="Q312" s="2">
        <v>0</v>
      </c>
      <c r="R312" s="2"/>
      <c r="S312" s="11"/>
      <c r="T312" s="2">
        <v>0</v>
      </c>
      <c r="U312" s="2"/>
      <c r="V312" s="11"/>
      <c r="W312" s="2">
        <v>0</v>
      </c>
      <c r="X312" s="2"/>
      <c r="Z312" s="176">
        <f t="shared" si="176"/>
        <v>0</v>
      </c>
      <c r="AA312" s="59">
        <f>H312</f>
        <v>0</v>
      </c>
      <c r="AB312" s="11">
        <f t="shared" si="177"/>
        <v>0</v>
      </c>
      <c r="AC312" s="58">
        <f t="shared" si="178"/>
        <v>0</v>
      </c>
      <c r="AH312" s="11">
        <v>0</v>
      </c>
      <c r="AI312">
        <v>0</v>
      </c>
      <c r="AJ312">
        <v>0</v>
      </c>
      <c r="AK312">
        <v>0</v>
      </c>
      <c r="AL312">
        <v>0</v>
      </c>
      <c r="AM312">
        <v>0</v>
      </c>
      <c r="AN312">
        <v>0</v>
      </c>
      <c r="AO312">
        <v>0</v>
      </c>
      <c r="AP312">
        <v>0</v>
      </c>
      <c r="AQ312">
        <v>1</v>
      </c>
      <c r="AR312">
        <v>0</v>
      </c>
      <c r="AS312">
        <v>0</v>
      </c>
      <c r="AT312">
        <v>0</v>
      </c>
      <c r="AU312">
        <v>0</v>
      </c>
      <c r="AV312">
        <v>0</v>
      </c>
      <c r="AW312">
        <v>0</v>
      </c>
      <c r="AX312">
        <v>0</v>
      </c>
      <c r="AY312">
        <v>0</v>
      </c>
      <c r="AZ312">
        <v>0</v>
      </c>
      <c r="BA312">
        <f t="shared" si="174"/>
        <v>0</v>
      </c>
      <c r="BB312">
        <f t="shared" si="181"/>
        <v>0</v>
      </c>
      <c r="BC312">
        <f t="shared" si="182"/>
        <v>0</v>
      </c>
      <c r="BD312">
        <f t="shared" si="183"/>
        <v>0</v>
      </c>
      <c r="BE312">
        <f t="shared" si="184"/>
        <v>0</v>
      </c>
      <c r="BF312">
        <f t="shared" si="185"/>
        <v>0</v>
      </c>
      <c r="BG312">
        <f t="shared" si="186"/>
        <v>0</v>
      </c>
      <c r="BH312">
        <f t="shared" si="187"/>
        <v>0</v>
      </c>
      <c r="BI312">
        <f t="shared" si="188"/>
        <v>0</v>
      </c>
      <c r="BJ312">
        <f t="shared" si="189"/>
        <v>0</v>
      </c>
      <c r="BK312">
        <f t="shared" si="190"/>
        <v>0</v>
      </c>
      <c r="BL312">
        <f t="shared" si="191"/>
        <v>0</v>
      </c>
      <c r="BM312">
        <f t="shared" si="192"/>
        <v>0</v>
      </c>
      <c r="BN312">
        <f t="shared" si="193"/>
        <v>0</v>
      </c>
      <c r="BO312">
        <f t="shared" si="194"/>
        <v>0</v>
      </c>
      <c r="BP312">
        <f t="shared" si="195"/>
        <v>0</v>
      </c>
      <c r="BQ312">
        <f t="shared" si="196"/>
        <v>0</v>
      </c>
      <c r="BR312">
        <f t="shared" si="197"/>
        <v>0</v>
      </c>
      <c r="BS312">
        <f t="shared" si="198"/>
        <v>0</v>
      </c>
      <c r="BU312" s="27">
        <v>199</v>
      </c>
    </row>
    <row r="313" spans="2:73" ht="43" customHeight="1">
      <c r="B313" s="22" t="s">
        <v>466</v>
      </c>
      <c r="C313" s="6" t="s">
        <v>634</v>
      </c>
      <c r="D313" s="6" t="s">
        <v>2</v>
      </c>
      <c r="E313" s="98" t="s">
        <v>1203</v>
      </c>
      <c r="F313" s="218" t="s">
        <v>1202</v>
      </c>
      <c r="G313" s="177"/>
      <c r="H313" s="6" t="s">
        <v>633</v>
      </c>
      <c r="I313" s="6" t="s">
        <v>632</v>
      </c>
      <c r="J313" s="11"/>
      <c r="K313" s="6" t="s">
        <v>630</v>
      </c>
      <c r="L313" s="6" t="s">
        <v>631</v>
      </c>
      <c r="N313" s="6" t="s">
        <v>630</v>
      </c>
      <c r="O313" s="6" t="s">
        <v>631</v>
      </c>
      <c r="Q313" s="6" t="s">
        <v>630</v>
      </c>
      <c r="R313" s="6" t="s">
        <v>631</v>
      </c>
      <c r="T313" s="6" t="s">
        <v>630</v>
      </c>
      <c r="U313" s="6" t="s">
        <v>631</v>
      </c>
      <c r="W313" s="23" t="s">
        <v>630</v>
      </c>
      <c r="X313" s="23" t="s">
        <v>631</v>
      </c>
      <c r="Z313" s="176"/>
      <c r="BU313" s="90" t="s">
        <v>1136</v>
      </c>
    </row>
    <row r="314" spans="2:73">
      <c r="C314" s="25" t="s">
        <v>467</v>
      </c>
      <c r="D314" s="26">
        <f>SUM(D315:D347)</f>
        <v>66</v>
      </c>
      <c r="E314" s="130">
        <f>SUM(E315:E347)</f>
        <v>42.721400000000024</v>
      </c>
      <c r="F314" s="217">
        <f t="shared" si="173"/>
        <v>2232</v>
      </c>
      <c r="G314" s="177"/>
      <c r="H314" s="28">
        <v>0</v>
      </c>
      <c r="I314" s="253">
        <f t="shared" ref="I314:I347" si="201">H314*F314</f>
        <v>0</v>
      </c>
      <c r="J314" s="11"/>
      <c r="K314" s="1">
        <v>0</v>
      </c>
      <c r="L314" s="2"/>
      <c r="M314" s="11"/>
      <c r="N314" s="2">
        <v>0</v>
      </c>
      <c r="O314" s="2"/>
      <c r="P314" s="11"/>
      <c r="Q314" s="2">
        <v>0</v>
      </c>
      <c r="R314" s="2"/>
      <c r="T314" s="2">
        <v>0</v>
      </c>
      <c r="U314" s="2"/>
      <c r="V314" s="11"/>
      <c r="W314" s="2">
        <v>0</v>
      </c>
      <c r="X314" s="2"/>
      <c r="Z314" s="176">
        <f t="shared" ref="Z314:Z347" si="202">H314*F314</f>
        <v>0</v>
      </c>
      <c r="AA314" s="59">
        <f>33*H314</f>
        <v>0</v>
      </c>
      <c r="AB314" s="11">
        <f t="shared" ref="AB314:AB347" si="203">H314*D314</f>
        <v>0</v>
      </c>
      <c r="AC314" s="58">
        <f t="shared" ref="AC314:AC347" si="204">H314*E314</f>
        <v>0</v>
      </c>
      <c r="BU314" s="127">
        <v>2325</v>
      </c>
    </row>
    <row r="315" spans="2:73">
      <c r="B315" s="35" t="s">
        <v>468</v>
      </c>
      <c r="C315" s="25" t="s">
        <v>507</v>
      </c>
      <c r="D315" s="26">
        <v>2</v>
      </c>
      <c r="E315" s="200">
        <v>1.6344000000000001</v>
      </c>
      <c r="F315" s="217">
        <f t="shared" si="173"/>
        <v>64.319999999999993</v>
      </c>
      <c r="G315" s="177"/>
      <c r="H315" s="28">
        <f t="shared" ref="H315:H347" si="205">K315+N315+Q315+T315+W315</f>
        <v>0</v>
      </c>
      <c r="I315" s="253">
        <f t="shared" si="201"/>
        <v>0</v>
      </c>
      <c r="J315" s="11"/>
      <c r="K315" s="1">
        <v>0</v>
      </c>
      <c r="L315" s="2"/>
      <c r="M315" s="11"/>
      <c r="N315" s="2">
        <v>0</v>
      </c>
      <c r="O315" s="2"/>
      <c r="P315" s="11"/>
      <c r="Q315" s="2">
        <v>0</v>
      </c>
      <c r="R315" s="2"/>
      <c r="S315" s="11"/>
      <c r="T315" s="2">
        <v>0</v>
      </c>
      <c r="U315" s="2"/>
      <c r="V315" s="11"/>
      <c r="W315" s="2">
        <v>0</v>
      </c>
      <c r="X315" s="2"/>
      <c r="Z315" s="176">
        <f t="shared" si="202"/>
        <v>0</v>
      </c>
      <c r="AA315" s="59">
        <f>H315</f>
        <v>0</v>
      </c>
      <c r="AB315" s="11">
        <f t="shared" si="203"/>
        <v>0</v>
      </c>
      <c r="AC315" s="58">
        <f t="shared" si="204"/>
        <v>0</v>
      </c>
      <c r="AH315" s="11">
        <v>0</v>
      </c>
      <c r="AI315">
        <v>0</v>
      </c>
      <c r="AJ315">
        <v>2</v>
      </c>
      <c r="AK315">
        <v>0</v>
      </c>
      <c r="AL315">
        <v>0</v>
      </c>
      <c r="AM315">
        <v>0</v>
      </c>
      <c r="AN315">
        <v>0</v>
      </c>
      <c r="AO315">
        <v>0</v>
      </c>
      <c r="AP315">
        <v>0</v>
      </c>
      <c r="AQ315">
        <v>0</v>
      </c>
      <c r="AR315">
        <v>0</v>
      </c>
      <c r="AS315">
        <v>0</v>
      </c>
      <c r="AT315">
        <v>0</v>
      </c>
      <c r="AU315">
        <v>0</v>
      </c>
      <c r="AV315">
        <v>0</v>
      </c>
      <c r="AW315">
        <v>0</v>
      </c>
      <c r="AX315">
        <v>0</v>
      </c>
      <c r="AY315">
        <v>0</v>
      </c>
      <c r="AZ315">
        <v>0</v>
      </c>
      <c r="BA315">
        <f t="shared" si="174"/>
        <v>0</v>
      </c>
      <c r="BB315">
        <f t="shared" si="181"/>
        <v>0</v>
      </c>
      <c r="BC315">
        <f t="shared" si="182"/>
        <v>0</v>
      </c>
      <c r="BD315">
        <f t="shared" si="183"/>
        <v>0</v>
      </c>
      <c r="BE315">
        <f t="shared" si="184"/>
        <v>0</v>
      </c>
      <c r="BF315">
        <f t="shared" si="185"/>
        <v>0</v>
      </c>
      <c r="BG315">
        <f t="shared" si="186"/>
        <v>0</v>
      </c>
      <c r="BH315">
        <f t="shared" si="187"/>
        <v>0</v>
      </c>
      <c r="BI315">
        <f t="shared" si="188"/>
        <v>0</v>
      </c>
      <c r="BJ315">
        <f t="shared" si="189"/>
        <v>0</v>
      </c>
      <c r="BK315">
        <f t="shared" si="190"/>
        <v>0</v>
      </c>
      <c r="BL315">
        <f t="shared" si="191"/>
        <v>0</v>
      </c>
      <c r="BM315">
        <f t="shared" si="192"/>
        <v>0</v>
      </c>
      <c r="BN315">
        <f t="shared" si="193"/>
        <v>0</v>
      </c>
      <c r="BO315">
        <f t="shared" si="194"/>
        <v>0</v>
      </c>
      <c r="BP315">
        <f t="shared" si="195"/>
        <v>0</v>
      </c>
      <c r="BQ315">
        <f t="shared" si="196"/>
        <v>0</v>
      </c>
      <c r="BR315">
        <f t="shared" si="197"/>
        <v>0</v>
      </c>
      <c r="BS315">
        <f t="shared" si="198"/>
        <v>0</v>
      </c>
      <c r="BU315" s="128">
        <v>67</v>
      </c>
    </row>
    <row r="316" spans="2:73">
      <c r="B316" s="35" t="s">
        <v>469</v>
      </c>
      <c r="C316" s="25" t="s">
        <v>508</v>
      </c>
      <c r="D316" s="26">
        <v>2</v>
      </c>
      <c r="E316" s="200">
        <v>1.6344000000000001</v>
      </c>
      <c r="F316" s="217">
        <f t="shared" si="173"/>
        <v>64.319999999999993</v>
      </c>
      <c r="G316" s="177"/>
      <c r="H316" s="28">
        <f t="shared" si="205"/>
        <v>0</v>
      </c>
      <c r="I316" s="253">
        <f t="shared" si="201"/>
        <v>0</v>
      </c>
      <c r="K316" s="1">
        <v>0</v>
      </c>
      <c r="L316" s="2"/>
      <c r="M316" s="11"/>
      <c r="N316" s="2">
        <v>0</v>
      </c>
      <c r="O316" s="2"/>
      <c r="P316" s="11"/>
      <c r="Q316" s="2">
        <v>0</v>
      </c>
      <c r="R316" s="2"/>
      <c r="S316" s="11"/>
      <c r="T316" s="2">
        <v>0</v>
      </c>
      <c r="U316" s="2"/>
      <c r="V316" s="11"/>
      <c r="W316" s="2">
        <v>0</v>
      </c>
      <c r="X316" s="2"/>
      <c r="Z316" s="176">
        <f t="shared" si="202"/>
        <v>0</v>
      </c>
      <c r="AA316" s="59">
        <f t="shared" ref="AA316:AA347" si="206">H316</f>
        <v>0</v>
      </c>
      <c r="AB316" s="11">
        <f t="shared" si="203"/>
        <v>0</v>
      </c>
      <c r="AC316" s="58">
        <f t="shared" si="204"/>
        <v>0</v>
      </c>
      <c r="AH316" s="11">
        <v>0</v>
      </c>
      <c r="AI316">
        <v>0</v>
      </c>
      <c r="AJ316">
        <v>2</v>
      </c>
      <c r="AK316">
        <v>0</v>
      </c>
      <c r="AL316">
        <v>0</v>
      </c>
      <c r="AM316">
        <v>0</v>
      </c>
      <c r="AN316">
        <v>0</v>
      </c>
      <c r="AO316">
        <v>0</v>
      </c>
      <c r="AP316">
        <v>0</v>
      </c>
      <c r="AQ316">
        <v>0</v>
      </c>
      <c r="AR316">
        <v>0</v>
      </c>
      <c r="AS316">
        <v>0</v>
      </c>
      <c r="AT316">
        <v>0</v>
      </c>
      <c r="AU316">
        <v>0</v>
      </c>
      <c r="AV316">
        <v>0</v>
      </c>
      <c r="AW316">
        <v>0</v>
      </c>
      <c r="AX316">
        <v>0</v>
      </c>
      <c r="AY316">
        <v>0</v>
      </c>
      <c r="AZ316">
        <v>0</v>
      </c>
      <c r="BA316">
        <f t="shared" si="174"/>
        <v>0</v>
      </c>
      <c r="BB316">
        <f t="shared" si="181"/>
        <v>0</v>
      </c>
      <c r="BC316">
        <f t="shared" si="182"/>
        <v>0</v>
      </c>
      <c r="BD316">
        <f t="shared" si="183"/>
        <v>0</v>
      </c>
      <c r="BE316">
        <f t="shared" si="184"/>
        <v>0</v>
      </c>
      <c r="BF316">
        <f t="shared" si="185"/>
        <v>0</v>
      </c>
      <c r="BG316">
        <f t="shared" si="186"/>
        <v>0</v>
      </c>
      <c r="BH316">
        <f t="shared" si="187"/>
        <v>0</v>
      </c>
      <c r="BI316">
        <f t="shared" si="188"/>
        <v>0</v>
      </c>
      <c r="BJ316">
        <f t="shared" si="189"/>
        <v>0</v>
      </c>
      <c r="BK316">
        <f t="shared" si="190"/>
        <v>0</v>
      </c>
      <c r="BL316">
        <f t="shared" si="191"/>
        <v>0</v>
      </c>
      <c r="BM316">
        <f t="shared" si="192"/>
        <v>0</v>
      </c>
      <c r="BN316">
        <f t="shared" si="193"/>
        <v>0</v>
      </c>
      <c r="BO316">
        <f t="shared" si="194"/>
        <v>0</v>
      </c>
      <c r="BP316">
        <f t="shared" si="195"/>
        <v>0</v>
      </c>
      <c r="BQ316">
        <f t="shared" si="196"/>
        <v>0</v>
      </c>
      <c r="BR316">
        <f t="shared" si="197"/>
        <v>0</v>
      </c>
      <c r="BS316">
        <f t="shared" si="198"/>
        <v>0</v>
      </c>
      <c r="BU316" s="128">
        <v>67</v>
      </c>
    </row>
    <row r="317" spans="2:73">
      <c r="B317" s="35" t="s">
        <v>470</v>
      </c>
      <c r="C317" s="25" t="s">
        <v>509</v>
      </c>
      <c r="D317" s="26">
        <v>2</v>
      </c>
      <c r="E317" s="200">
        <v>1.6344000000000001</v>
      </c>
      <c r="F317" s="217">
        <f t="shared" si="173"/>
        <v>64.319999999999993</v>
      </c>
      <c r="G317" s="177"/>
      <c r="H317" s="28">
        <f t="shared" si="205"/>
        <v>0</v>
      </c>
      <c r="I317" s="253">
        <f t="shared" si="201"/>
        <v>0</v>
      </c>
      <c r="J317" s="11"/>
      <c r="K317" s="1">
        <v>0</v>
      </c>
      <c r="L317" s="2"/>
      <c r="N317" s="2">
        <v>0</v>
      </c>
      <c r="O317" s="2"/>
      <c r="P317" s="11"/>
      <c r="Q317" s="2">
        <v>0</v>
      </c>
      <c r="R317" s="2"/>
      <c r="S317" s="11"/>
      <c r="T317" s="2">
        <v>0</v>
      </c>
      <c r="U317" s="2"/>
      <c r="W317" s="2">
        <v>0</v>
      </c>
      <c r="X317" s="2"/>
      <c r="Z317" s="176">
        <f t="shared" si="202"/>
        <v>0</v>
      </c>
      <c r="AA317" s="59">
        <f t="shared" si="206"/>
        <v>0</v>
      </c>
      <c r="AB317" s="11">
        <f t="shared" si="203"/>
        <v>0</v>
      </c>
      <c r="AC317" s="58">
        <f t="shared" si="204"/>
        <v>0</v>
      </c>
      <c r="AH317" s="11">
        <v>0</v>
      </c>
      <c r="AI317">
        <v>0</v>
      </c>
      <c r="AJ317">
        <v>2</v>
      </c>
      <c r="AK317">
        <v>0</v>
      </c>
      <c r="AL317">
        <v>0</v>
      </c>
      <c r="AM317">
        <v>0</v>
      </c>
      <c r="AN317">
        <v>0</v>
      </c>
      <c r="AO317">
        <v>0</v>
      </c>
      <c r="AP317">
        <v>0</v>
      </c>
      <c r="AQ317">
        <v>0</v>
      </c>
      <c r="AR317">
        <v>0</v>
      </c>
      <c r="AS317">
        <v>0</v>
      </c>
      <c r="AT317">
        <v>0</v>
      </c>
      <c r="AU317">
        <v>0</v>
      </c>
      <c r="AV317">
        <v>0</v>
      </c>
      <c r="AW317">
        <v>0</v>
      </c>
      <c r="AX317">
        <v>0</v>
      </c>
      <c r="AY317">
        <v>0</v>
      </c>
      <c r="AZ317">
        <v>0</v>
      </c>
      <c r="BA317">
        <f t="shared" si="174"/>
        <v>0</v>
      </c>
      <c r="BB317">
        <f t="shared" si="181"/>
        <v>0</v>
      </c>
      <c r="BC317">
        <f t="shared" si="182"/>
        <v>0</v>
      </c>
      <c r="BD317">
        <f t="shared" si="183"/>
        <v>0</v>
      </c>
      <c r="BE317">
        <f t="shared" si="184"/>
        <v>0</v>
      </c>
      <c r="BF317">
        <f t="shared" si="185"/>
        <v>0</v>
      </c>
      <c r="BG317">
        <f t="shared" si="186"/>
        <v>0</v>
      </c>
      <c r="BH317">
        <f t="shared" si="187"/>
        <v>0</v>
      </c>
      <c r="BI317">
        <f t="shared" si="188"/>
        <v>0</v>
      </c>
      <c r="BJ317">
        <f t="shared" si="189"/>
        <v>0</v>
      </c>
      <c r="BK317">
        <f t="shared" si="190"/>
        <v>0</v>
      </c>
      <c r="BL317">
        <f t="shared" si="191"/>
        <v>0</v>
      </c>
      <c r="BM317">
        <f t="shared" si="192"/>
        <v>0</v>
      </c>
      <c r="BN317">
        <f t="shared" si="193"/>
        <v>0</v>
      </c>
      <c r="BO317">
        <f t="shared" si="194"/>
        <v>0</v>
      </c>
      <c r="BP317">
        <f t="shared" si="195"/>
        <v>0</v>
      </c>
      <c r="BQ317">
        <f t="shared" si="196"/>
        <v>0</v>
      </c>
      <c r="BR317">
        <f t="shared" si="197"/>
        <v>0</v>
      </c>
      <c r="BS317">
        <f t="shared" si="198"/>
        <v>0</v>
      </c>
      <c r="BU317" s="128">
        <v>67</v>
      </c>
    </row>
    <row r="318" spans="2:73">
      <c r="B318" s="35" t="s">
        <v>471</v>
      </c>
      <c r="C318" s="25" t="s">
        <v>510</v>
      </c>
      <c r="D318" s="26">
        <v>2</v>
      </c>
      <c r="E318" s="200">
        <v>1.6344000000000001</v>
      </c>
      <c r="F318" s="217">
        <f t="shared" si="173"/>
        <v>64.319999999999993</v>
      </c>
      <c r="G318" s="177"/>
      <c r="H318" s="28">
        <f t="shared" si="205"/>
        <v>0</v>
      </c>
      <c r="I318" s="253">
        <f t="shared" si="201"/>
        <v>0</v>
      </c>
      <c r="J318" s="11"/>
      <c r="K318" s="1">
        <v>0</v>
      </c>
      <c r="L318" s="2"/>
      <c r="M318" s="11"/>
      <c r="N318" s="2">
        <v>0</v>
      </c>
      <c r="O318" s="2"/>
      <c r="P318" s="11"/>
      <c r="Q318" s="2">
        <v>0</v>
      </c>
      <c r="R318" s="2"/>
      <c r="T318" s="2">
        <v>0</v>
      </c>
      <c r="U318" s="2"/>
      <c r="V318" s="11"/>
      <c r="W318" s="2">
        <v>0</v>
      </c>
      <c r="X318" s="2"/>
      <c r="Z318" s="176">
        <f t="shared" si="202"/>
        <v>0</v>
      </c>
      <c r="AA318" s="59">
        <f t="shared" si="206"/>
        <v>0</v>
      </c>
      <c r="AB318" s="11">
        <f t="shared" si="203"/>
        <v>0</v>
      </c>
      <c r="AC318" s="58">
        <f t="shared" si="204"/>
        <v>0</v>
      </c>
      <c r="AH318" s="11">
        <v>0</v>
      </c>
      <c r="AI318">
        <v>0</v>
      </c>
      <c r="AJ318">
        <v>2</v>
      </c>
      <c r="AK318">
        <v>0</v>
      </c>
      <c r="AL318">
        <v>0</v>
      </c>
      <c r="AM318">
        <v>0</v>
      </c>
      <c r="AN318">
        <v>0</v>
      </c>
      <c r="AO318">
        <v>0</v>
      </c>
      <c r="AP318">
        <v>0</v>
      </c>
      <c r="AQ318">
        <v>0</v>
      </c>
      <c r="AR318">
        <v>0</v>
      </c>
      <c r="AS318">
        <v>0</v>
      </c>
      <c r="AT318">
        <v>0</v>
      </c>
      <c r="AU318">
        <v>0</v>
      </c>
      <c r="AV318">
        <v>0</v>
      </c>
      <c r="AW318">
        <v>0</v>
      </c>
      <c r="AX318">
        <v>0</v>
      </c>
      <c r="AY318">
        <v>0</v>
      </c>
      <c r="AZ318">
        <v>0</v>
      </c>
      <c r="BA318">
        <f t="shared" si="174"/>
        <v>0</v>
      </c>
      <c r="BB318">
        <f t="shared" si="181"/>
        <v>0</v>
      </c>
      <c r="BC318">
        <f t="shared" si="182"/>
        <v>0</v>
      </c>
      <c r="BD318">
        <f t="shared" si="183"/>
        <v>0</v>
      </c>
      <c r="BE318">
        <f t="shared" si="184"/>
        <v>0</v>
      </c>
      <c r="BF318">
        <f t="shared" si="185"/>
        <v>0</v>
      </c>
      <c r="BG318">
        <f t="shared" si="186"/>
        <v>0</v>
      </c>
      <c r="BH318">
        <f t="shared" si="187"/>
        <v>0</v>
      </c>
      <c r="BI318">
        <f t="shared" si="188"/>
        <v>0</v>
      </c>
      <c r="BJ318">
        <f t="shared" si="189"/>
        <v>0</v>
      </c>
      <c r="BK318">
        <f t="shared" si="190"/>
        <v>0</v>
      </c>
      <c r="BL318">
        <f t="shared" si="191"/>
        <v>0</v>
      </c>
      <c r="BM318">
        <f t="shared" si="192"/>
        <v>0</v>
      </c>
      <c r="BN318">
        <f t="shared" si="193"/>
        <v>0</v>
      </c>
      <c r="BO318">
        <f t="shared" si="194"/>
        <v>0</v>
      </c>
      <c r="BP318">
        <f t="shared" si="195"/>
        <v>0</v>
      </c>
      <c r="BQ318">
        <f t="shared" si="196"/>
        <v>0</v>
      </c>
      <c r="BR318">
        <f t="shared" si="197"/>
        <v>0</v>
      </c>
      <c r="BS318">
        <f t="shared" si="198"/>
        <v>0</v>
      </c>
      <c r="BU318" s="128">
        <v>67</v>
      </c>
    </row>
    <row r="319" spans="2:73">
      <c r="B319" s="35" t="s">
        <v>472</v>
      </c>
      <c r="C319" s="25" t="s">
        <v>511</v>
      </c>
      <c r="D319" s="26">
        <v>2</v>
      </c>
      <c r="E319" s="200">
        <v>1.6344000000000001</v>
      </c>
      <c r="F319" s="217">
        <f t="shared" si="173"/>
        <v>64.319999999999993</v>
      </c>
      <c r="G319" s="177"/>
      <c r="H319" s="28">
        <f t="shared" si="205"/>
        <v>0</v>
      </c>
      <c r="I319" s="253">
        <f t="shared" si="201"/>
        <v>0</v>
      </c>
      <c r="J319" s="11"/>
      <c r="K319" s="1">
        <v>0</v>
      </c>
      <c r="L319" s="2"/>
      <c r="M319" s="11"/>
      <c r="N319" s="2">
        <v>0</v>
      </c>
      <c r="O319" s="2"/>
      <c r="P319" s="11"/>
      <c r="Q319" s="2">
        <v>0</v>
      </c>
      <c r="R319" s="2"/>
      <c r="S319" s="11"/>
      <c r="T319" s="2">
        <v>0</v>
      </c>
      <c r="U319" s="2"/>
      <c r="V319" s="11"/>
      <c r="W319" s="2">
        <v>0</v>
      </c>
      <c r="X319" s="2"/>
      <c r="Z319" s="176">
        <f t="shared" si="202"/>
        <v>0</v>
      </c>
      <c r="AA319" s="59">
        <f t="shared" si="206"/>
        <v>0</v>
      </c>
      <c r="AB319" s="11">
        <f t="shared" si="203"/>
        <v>0</v>
      </c>
      <c r="AC319" s="58">
        <f t="shared" si="204"/>
        <v>0</v>
      </c>
      <c r="AH319" s="11">
        <v>0</v>
      </c>
      <c r="AI319">
        <v>0</v>
      </c>
      <c r="AJ319">
        <v>2</v>
      </c>
      <c r="AK319">
        <v>0</v>
      </c>
      <c r="AL319">
        <v>0</v>
      </c>
      <c r="AM319">
        <v>0</v>
      </c>
      <c r="AN319">
        <v>0</v>
      </c>
      <c r="AO319">
        <v>0</v>
      </c>
      <c r="AP319">
        <v>0</v>
      </c>
      <c r="AQ319">
        <v>0</v>
      </c>
      <c r="AR319">
        <v>0</v>
      </c>
      <c r="AS319">
        <v>0</v>
      </c>
      <c r="AT319">
        <v>0</v>
      </c>
      <c r="AU319">
        <v>0</v>
      </c>
      <c r="AV319">
        <v>0</v>
      </c>
      <c r="AW319">
        <v>0</v>
      </c>
      <c r="AX319">
        <v>0</v>
      </c>
      <c r="AY319">
        <v>0</v>
      </c>
      <c r="AZ319">
        <v>0</v>
      </c>
      <c r="BA319">
        <f t="shared" si="174"/>
        <v>0</v>
      </c>
      <c r="BB319">
        <f t="shared" si="181"/>
        <v>0</v>
      </c>
      <c r="BC319">
        <f t="shared" si="182"/>
        <v>0</v>
      </c>
      <c r="BD319">
        <f t="shared" si="183"/>
        <v>0</v>
      </c>
      <c r="BE319">
        <f t="shared" si="184"/>
        <v>0</v>
      </c>
      <c r="BF319">
        <f t="shared" si="185"/>
        <v>0</v>
      </c>
      <c r="BG319">
        <f t="shared" si="186"/>
        <v>0</v>
      </c>
      <c r="BH319">
        <f t="shared" si="187"/>
        <v>0</v>
      </c>
      <c r="BI319">
        <f t="shared" si="188"/>
        <v>0</v>
      </c>
      <c r="BJ319">
        <f t="shared" si="189"/>
        <v>0</v>
      </c>
      <c r="BK319">
        <f t="shared" si="190"/>
        <v>0</v>
      </c>
      <c r="BL319">
        <f t="shared" si="191"/>
        <v>0</v>
      </c>
      <c r="BM319">
        <f t="shared" si="192"/>
        <v>0</v>
      </c>
      <c r="BN319">
        <f t="shared" si="193"/>
        <v>0</v>
      </c>
      <c r="BO319">
        <f t="shared" si="194"/>
        <v>0</v>
      </c>
      <c r="BP319">
        <f t="shared" si="195"/>
        <v>0</v>
      </c>
      <c r="BQ319">
        <f t="shared" si="196"/>
        <v>0</v>
      </c>
      <c r="BR319">
        <f t="shared" si="197"/>
        <v>0</v>
      </c>
      <c r="BS319">
        <f t="shared" si="198"/>
        <v>0</v>
      </c>
      <c r="BU319" s="128">
        <v>67</v>
      </c>
    </row>
    <row r="320" spans="2:73">
      <c r="B320" s="35" t="s">
        <v>473</v>
      </c>
      <c r="C320" s="25" t="s">
        <v>512</v>
      </c>
      <c r="D320" s="26">
        <v>2</v>
      </c>
      <c r="E320" s="200">
        <v>1.1804000000000001</v>
      </c>
      <c r="F320" s="217">
        <f t="shared" si="173"/>
        <v>64.319999999999993</v>
      </c>
      <c r="G320" s="177"/>
      <c r="H320" s="28">
        <f t="shared" si="205"/>
        <v>0</v>
      </c>
      <c r="I320" s="253">
        <f t="shared" si="201"/>
        <v>0</v>
      </c>
      <c r="J320" s="11"/>
      <c r="K320" s="1">
        <v>0</v>
      </c>
      <c r="L320" s="2"/>
      <c r="M320" s="11"/>
      <c r="N320" s="2">
        <v>0</v>
      </c>
      <c r="O320" s="2"/>
      <c r="P320" s="11"/>
      <c r="Q320" s="2">
        <v>0</v>
      </c>
      <c r="R320" s="2"/>
      <c r="S320" s="11"/>
      <c r="T320" s="2">
        <v>0</v>
      </c>
      <c r="U320" s="2"/>
      <c r="V320" s="11"/>
      <c r="W320" s="2">
        <v>0</v>
      </c>
      <c r="X320" s="2"/>
      <c r="Z320" s="176">
        <f t="shared" si="202"/>
        <v>0</v>
      </c>
      <c r="AA320" s="59">
        <f t="shared" si="206"/>
        <v>0</v>
      </c>
      <c r="AB320" s="11">
        <f t="shared" si="203"/>
        <v>0</v>
      </c>
      <c r="AC320" s="58">
        <f t="shared" si="204"/>
        <v>0</v>
      </c>
      <c r="AH320" s="11">
        <v>0</v>
      </c>
      <c r="AI320">
        <v>0</v>
      </c>
      <c r="AJ320">
        <v>2</v>
      </c>
      <c r="AK320">
        <v>0</v>
      </c>
      <c r="AL320">
        <v>0</v>
      </c>
      <c r="AM320">
        <v>0</v>
      </c>
      <c r="AN320">
        <v>0</v>
      </c>
      <c r="AO320">
        <v>0</v>
      </c>
      <c r="AP320">
        <v>0</v>
      </c>
      <c r="AQ320">
        <v>0</v>
      </c>
      <c r="AR320">
        <v>0</v>
      </c>
      <c r="AS320">
        <v>0</v>
      </c>
      <c r="AT320">
        <v>0</v>
      </c>
      <c r="AU320">
        <v>0</v>
      </c>
      <c r="AV320">
        <v>0</v>
      </c>
      <c r="AW320">
        <v>0</v>
      </c>
      <c r="AX320">
        <v>0</v>
      </c>
      <c r="AY320">
        <v>0</v>
      </c>
      <c r="AZ320">
        <v>0</v>
      </c>
      <c r="BA320">
        <f t="shared" si="174"/>
        <v>0</v>
      </c>
      <c r="BB320">
        <f t="shared" si="181"/>
        <v>0</v>
      </c>
      <c r="BC320">
        <f t="shared" si="182"/>
        <v>0</v>
      </c>
      <c r="BD320">
        <f t="shared" si="183"/>
        <v>0</v>
      </c>
      <c r="BE320">
        <f t="shared" si="184"/>
        <v>0</v>
      </c>
      <c r="BF320">
        <f t="shared" si="185"/>
        <v>0</v>
      </c>
      <c r="BG320">
        <f t="shared" si="186"/>
        <v>0</v>
      </c>
      <c r="BH320">
        <f t="shared" si="187"/>
        <v>0</v>
      </c>
      <c r="BI320">
        <f t="shared" si="188"/>
        <v>0</v>
      </c>
      <c r="BJ320">
        <f t="shared" si="189"/>
        <v>0</v>
      </c>
      <c r="BK320">
        <f t="shared" si="190"/>
        <v>0</v>
      </c>
      <c r="BL320">
        <f t="shared" si="191"/>
        <v>0</v>
      </c>
      <c r="BM320">
        <f t="shared" si="192"/>
        <v>0</v>
      </c>
      <c r="BN320">
        <f t="shared" si="193"/>
        <v>0</v>
      </c>
      <c r="BO320">
        <f t="shared" si="194"/>
        <v>0</v>
      </c>
      <c r="BP320">
        <f t="shared" si="195"/>
        <v>0</v>
      </c>
      <c r="BQ320">
        <f t="shared" si="196"/>
        <v>0</v>
      </c>
      <c r="BR320">
        <f t="shared" si="197"/>
        <v>0</v>
      </c>
      <c r="BS320">
        <f t="shared" si="198"/>
        <v>0</v>
      </c>
      <c r="BU320" s="128">
        <v>67</v>
      </c>
    </row>
    <row r="321" spans="2:73">
      <c r="B321" s="35" t="s">
        <v>474</v>
      </c>
      <c r="C321" s="25" t="s">
        <v>513</v>
      </c>
      <c r="D321" s="26">
        <v>2</v>
      </c>
      <c r="E321" s="200">
        <v>1.2711999999999999</v>
      </c>
      <c r="F321" s="217">
        <f t="shared" si="173"/>
        <v>58.559999999999995</v>
      </c>
      <c r="G321" s="177"/>
      <c r="H321" s="28">
        <f t="shared" si="205"/>
        <v>0</v>
      </c>
      <c r="I321" s="253">
        <f t="shared" si="201"/>
        <v>0</v>
      </c>
      <c r="J321" s="11"/>
      <c r="K321" s="1">
        <v>0</v>
      </c>
      <c r="L321" s="2"/>
      <c r="M321" s="11"/>
      <c r="N321" s="2">
        <v>0</v>
      </c>
      <c r="O321" s="2"/>
      <c r="Q321" s="2">
        <v>0</v>
      </c>
      <c r="R321" s="2"/>
      <c r="S321" s="11"/>
      <c r="T321" s="2">
        <v>0</v>
      </c>
      <c r="U321" s="2"/>
      <c r="V321" s="11"/>
      <c r="W321" s="2">
        <v>0</v>
      </c>
      <c r="X321" s="2"/>
      <c r="Z321" s="176">
        <f t="shared" si="202"/>
        <v>0</v>
      </c>
      <c r="AA321" s="59">
        <f t="shared" si="206"/>
        <v>0</v>
      </c>
      <c r="AB321" s="11">
        <f t="shared" si="203"/>
        <v>0</v>
      </c>
      <c r="AC321" s="58">
        <f t="shared" si="204"/>
        <v>0</v>
      </c>
      <c r="AH321" s="11">
        <v>0</v>
      </c>
      <c r="AI321">
        <v>0</v>
      </c>
      <c r="AJ321">
        <v>2</v>
      </c>
      <c r="AK321">
        <v>0</v>
      </c>
      <c r="AL321">
        <v>0</v>
      </c>
      <c r="AM321">
        <v>0</v>
      </c>
      <c r="AN321">
        <v>0</v>
      </c>
      <c r="AO321">
        <v>0</v>
      </c>
      <c r="AP321">
        <v>0</v>
      </c>
      <c r="AQ321">
        <v>0</v>
      </c>
      <c r="AR321">
        <v>0</v>
      </c>
      <c r="AS321">
        <v>0</v>
      </c>
      <c r="AT321">
        <v>0</v>
      </c>
      <c r="AU321">
        <v>0</v>
      </c>
      <c r="AV321">
        <v>0</v>
      </c>
      <c r="AW321">
        <v>0</v>
      </c>
      <c r="AX321">
        <v>0</v>
      </c>
      <c r="AY321">
        <v>0</v>
      </c>
      <c r="AZ321">
        <v>0</v>
      </c>
      <c r="BA321">
        <f t="shared" si="174"/>
        <v>0</v>
      </c>
      <c r="BB321">
        <f t="shared" si="181"/>
        <v>0</v>
      </c>
      <c r="BC321">
        <f t="shared" si="182"/>
        <v>0</v>
      </c>
      <c r="BD321">
        <f t="shared" si="183"/>
        <v>0</v>
      </c>
      <c r="BE321">
        <f t="shared" si="184"/>
        <v>0</v>
      </c>
      <c r="BF321">
        <f t="shared" si="185"/>
        <v>0</v>
      </c>
      <c r="BG321">
        <f t="shared" si="186"/>
        <v>0</v>
      </c>
      <c r="BH321">
        <f t="shared" si="187"/>
        <v>0</v>
      </c>
      <c r="BI321">
        <f t="shared" si="188"/>
        <v>0</v>
      </c>
      <c r="BJ321">
        <f t="shared" si="189"/>
        <v>0</v>
      </c>
      <c r="BK321">
        <f t="shared" si="190"/>
        <v>0</v>
      </c>
      <c r="BL321">
        <f t="shared" si="191"/>
        <v>0</v>
      </c>
      <c r="BM321">
        <f t="shared" si="192"/>
        <v>0</v>
      </c>
      <c r="BN321">
        <f t="shared" si="193"/>
        <v>0</v>
      </c>
      <c r="BO321">
        <f t="shared" si="194"/>
        <v>0</v>
      </c>
      <c r="BP321">
        <f t="shared" si="195"/>
        <v>0</v>
      </c>
      <c r="BQ321">
        <f t="shared" si="196"/>
        <v>0</v>
      </c>
      <c r="BR321">
        <f t="shared" si="197"/>
        <v>0</v>
      </c>
      <c r="BS321">
        <f t="shared" si="198"/>
        <v>0</v>
      </c>
      <c r="BU321" s="128">
        <v>61</v>
      </c>
    </row>
    <row r="322" spans="2:73">
      <c r="B322" s="35" t="s">
        <v>475</v>
      </c>
      <c r="C322" s="25" t="s">
        <v>514</v>
      </c>
      <c r="D322" s="26">
        <v>2</v>
      </c>
      <c r="E322" s="200">
        <v>1.1804000000000001</v>
      </c>
      <c r="F322" s="217">
        <f t="shared" si="173"/>
        <v>58.559999999999995</v>
      </c>
      <c r="G322" s="177"/>
      <c r="H322" s="28">
        <f t="shared" si="205"/>
        <v>0</v>
      </c>
      <c r="I322" s="253">
        <f t="shared" si="201"/>
        <v>0</v>
      </c>
      <c r="J322" s="11"/>
      <c r="K322" s="1">
        <v>0</v>
      </c>
      <c r="L322" s="2"/>
      <c r="N322" s="2">
        <v>0</v>
      </c>
      <c r="O322" s="2"/>
      <c r="P322" s="11"/>
      <c r="Q322" s="2">
        <v>0</v>
      </c>
      <c r="R322" s="2"/>
      <c r="S322" s="11"/>
      <c r="T322" s="2">
        <v>0</v>
      </c>
      <c r="U322" s="2"/>
      <c r="W322" s="2">
        <v>0</v>
      </c>
      <c r="X322" s="2"/>
      <c r="Z322" s="176">
        <f t="shared" si="202"/>
        <v>0</v>
      </c>
      <c r="AA322" s="59">
        <f t="shared" si="206"/>
        <v>0</v>
      </c>
      <c r="AB322" s="11">
        <f t="shared" si="203"/>
        <v>0</v>
      </c>
      <c r="AC322" s="58">
        <f t="shared" si="204"/>
        <v>0</v>
      </c>
      <c r="AH322" s="11">
        <v>0</v>
      </c>
      <c r="AI322">
        <v>2</v>
      </c>
      <c r="AJ322">
        <v>0</v>
      </c>
      <c r="AK322">
        <v>0</v>
      </c>
      <c r="AL322">
        <v>0</v>
      </c>
      <c r="AM322">
        <v>0</v>
      </c>
      <c r="AN322">
        <v>0</v>
      </c>
      <c r="AO322">
        <v>0</v>
      </c>
      <c r="AP322">
        <v>0</v>
      </c>
      <c r="AQ322">
        <v>0</v>
      </c>
      <c r="AR322">
        <v>0</v>
      </c>
      <c r="AS322">
        <v>0</v>
      </c>
      <c r="AT322">
        <v>0</v>
      </c>
      <c r="AU322">
        <v>0</v>
      </c>
      <c r="AV322">
        <v>0</v>
      </c>
      <c r="AW322">
        <v>0</v>
      </c>
      <c r="AX322">
        <v>0</v>
      </c>
      <c r="AY322">
        <v>0</v>
      </c>
      <c r="AZ322">
        <v>0</v>
      </c>
      <c r="BA322">
        <f t="shared" si="174"/>
        <v>0</v>
      </c>
      <c r="BB322">
        <f t="shared" si="181"/>
        <v>0</v>
      </c>
      <c r="BC322">
        <f t="shared" si="182"/>
        <v>0</v>
      </c>
      <c r="BD322">
        <f t="shared" si="183"/>
        <v>0</v>
      </c>
      <c r="BE322">
        <f t="shared" si="184"/>
        <v>0</v>
      </c>
      <c r="BF322">
        <f t="shared" si="185"/>
        <v>0</v>
      </c>
      <c r="BG322">
        <f t="shared" si="186"/>
        <v>0</v>
      </c>
      <c r="BH322">
        <f t="shared" si="187"/>
        <v>0</v>
      </c>
      <c r="BI322">
        <f t="shared" si="188"/>
        <v>0</v>
      </c>
      <c r="BJ322">
        <f t="shared" si="189"/>
        <v>0</v>
      </c>
      <c r="BK322">
        <f t="shared" si="190"/>
        <v>0</v>
      </c>
      <c r="BL322">
        <f t="shared" si="191"/>
        <v>0</v>
      </c>
      <c r="BM322">
        <f t="shared" si="192"/>
        <v>0</v>
      </c>
      <c r="BN322">
        <f t="shared" si="193"/>
        <v>0</v>
      </c>
      <c r="BO322">
        <f t="shared" si="194"/>
        <v>0</v>
      </c>
      <c r="BP322">
        <f t="shared" si="195"/>
        <v>0</v>
      </c>
      <c r="BQ322">
        <f t="shared" si="196"/>
        <v>0</v>
      </c>
      <c r="BR322">
        <f t="shared" si="197"/>
        <v>0</v>
      </c>
      <c r="BS322">
        <f t="shared" si="198"/>
        <v>0</v>
      </c>
      <c r="BU322" s="128">
        <v>61</v>
      </c>
    </row>
    <row r="323" spans="2:73">
      <c r="B323" s="35" t="s">
        <v>476</v>
      </c>
      <c r="C323" s="25" t="s">
        <v>515</v>
      </c>
      <c r="D323" s="26">
        <v>2</v>
      </c>
      <c r="E323" s="200">
        <v>0.95340000000000003</v>
      </c>
      <c r="F323" s="217">
        <f t="shared" si="173"/>
        <v>58.559999999999995</v>
      </c>
      <c r="G323" s="177"/>
      <c r="H323" s="28">
        <f t="shared" si="205"/>
        <v>0</v>
      </c>
      <c r="I323" s="253">
        <f t="shared" si="201"/>
        <v>0</v>
      </c>
      <c r="K323" s="1">
        <v>0</v>
      </c>
      <c r="L323" s="2"/>
      <c r="M323" s="11"/>
      <c r="N323" s="2">
        <v>0</v>
      </c>
      <c r="O323" s="2"/>
      <c r="P323" s="11"/>
      <c r="Q323" s="2">
        <v>0</v>
      </c>
      <c r="R323" s="2"/>
      <c r="T323" s="2">
        <v>0</v>
      </c>
      <c r="U323" s="2"/>
      <c r="V323" s="11"/>
      <c r="W323" s="2">
        <v>0</v>
      </c>
      <c r="X323" s="2"/>
      <c r="Z323" s="176">
        <f t="shared" si="202"/>
        <v>0</v>
      </c>
      <c r="AA323" s="59">
        <f t="shared" si="206"/>
        <v>0</v>
      </c>
      <c r="AB323" s="11">
        <f t="shared" si="203"/>
        <v>0</v>
      </c>
      <c r="AC323" s="58">
        <f t="shared" si="204"/>
        <v>0</v>
      </c>
      <c r="AH323" s="11">
        <v>0</v>
      </c>
      <c r="AI323">
        <v>2</v>
      </c>
      <c r="AJ323">
        <v>0</v>
      </c>
      <c r="AK323">
        <v>0</v>
      </c>
      <c r="AL323">
        <v>0</v>
      </c>
      <c r="AM323">
        <v>0</v>
      </c>
      <c r="AN323">
        <v>0</v>
      </c>
      <c r="AO323">
        <v>0</v>
      </c>
      <c r="AP323">
        <v>0</v>
      </c>
      <c r="AQ323">
        <v>0</v>
      </c>
      <c r="AR323">
        <v>0</v>
      </c>
      <c r="AS323">
        <v>0</v>
      </c>
      <c r="AT323">
        <v>0</v>
      </c>
      <c r="AU323">
        <v>0</v>
      </c>
      <c r="AV323">
        <v>0</v>
      </c>
      <c r="AW323">
        <v>0</v>
      </c>
      <c r="AX323">
        <v>0</v>
      </c>
      <c r="AY323">
        <v>0</v>
      </c>
      <c r="AZ323">
        <v>0</v>
      </c>
      <c r="BA323">
        <f t="shared" si="174"/>
        <v>0</v>
      </c>
      <c r="BB323">
        <f t="shared" si="181"/>
        <v>0</v>
      </c>
      <c r="BC323">
        <f t="shared" si="182"/>
        <v>0</v>
      </c>
      <c r="BD323">
        <f t="shared" si="183"/>
        <v>0</v>
      </c>
      <c r="BE323">
        <f t="shared" si="184"/>
        <v>0</v>
      </c>
      <c r="BF323">
        <f t="shared" si="185"/>
        <v>0</v>
      </c>
      <c r="BG323">
        <f t="shared" si="186"/>
        <v>0</v>
      </c>
      <c r="BH323">
        <f t="shared" si="187"/>
        <v>0</v>
      </c>
      <c r="BI323">
        <f t="shared" si="188"/>
        <v>0</v>
      </c>
      <c r="BJ323">
        <f t="shared" si="189"/>
        <v>0</v>
      </c>
      <c r="BK323">
        <f t="shared" si="190"/>
        <v>0</v>
      </c>
      <c r="BL323">
        <f t="shared" si="191"/>
        <v>0</v>
      </c>
      <c r="BM323">
        <f t="shared" si="192"/>
        <v>0</v>
      </c>
      <c r="BN323">
        <f t="shared" si="193"/>
        <v>0</v>
      </c>
      <c r="BO323">
        <f t="shared" si="194"/>
        <v>0</v>
      </c>
      <c r="BP323">
        <f t="shared" si="195"/>
        <v>0</v>
      </c>
      <c r="BQ323">
        <f t="shared" si="196"/>
        <v>0</v>
      </c>
      <c r="BR323">
        <f t="shared" si="197"/>
        <v>0</v>
      </c>
      <c r="BS323">
        <f t="shared" si="198"/>
        <v>0</v>
      </c>
      <c r="BU323" s="128">
        <v>61</v>
      </c>
    </row>
    <row r="324" spans="2:73">
      <c r="B324" s="35" t="s">
        <v>477</v>
      </c>
      <c r="C324" s="25" t="s">
        <v>516</v>
      </c>
      <c r="D324" s="26">
        <v>2</v>
      </c>
      <c r="E324" s="200">
        <v>1.0442</v>
      </c>
      <c r="F324" s="217">
        <f t="shared" si="173"/>
        <v>53.76</v>
      </c>
      <c r="G324" s="177"/>
      <c r="H324" s="28">
        <f t="shared" si="205"/>
        <v>0</v>
      </c>
      <c r="I324" s="253">
        <f t="shared" si="201"/>
        <v>0</v>
      </c>
      <c r="J324" s="11"/>
      <c r="K324" s="1">
        <v>0</v>
      </c>
      <c r="L324" s="2"/>
      <c r="M324" s="11"/>
      <c r="N324" s="2">
        <v>0</v>
      </c>
      <c r="O324" s="2"/>
      <c r="P324" s="11"/>
      <c r="Q324" s="2">
        <v>0</v>
      </c>
      <c r="R324" s="2"/>
      <c r="S324" s="11"/>
      <c r="T324" s="2">
        <v>0</v>
      </c>
      <c r="U324" s="2"/>
      <c r="V324" s="11"/>
      <c r="W324" s="2">
        <v>0</v>
      </c>
      <c r="X324" s="2"/>
      <c r="Z324" s="176">
        <f t="shared" si="202"/>
        <v>0</v>
      </c>
      <c r="AA324" s="59">
        <f t="shared" si="206"/>
        <v>0</v>
      </c>
      <c r="AB324" s="11">
        <f t="shared" si="203"/>
        <v>0</v>
      </c>
      <c r="AC324" s="58">
        <f t="shared" si="204"/>
        <v>0</v>
      </c>
      <c r="AH324" s="11">
        <v>0</v>
      </c>
      <c r="AI324">
        <v>2</v>
      </c>
      <c r="AJ324">
        <v>0</v>
      </c>
      <c r="AK324">
        <v>0</v>
      </c>
      <c r="AL324">
        <v>0</v>
      </c>
      <c r="AM324">
        <v>0</v>
      </c>
      <c r="AN324">
        <v>0</v>
      </c>
      <c r="AO324">
        <v>0</v>
      </c>
      <c r="AP324">
        <v>0</v>
      </c>
      <c r="AQ324">
        <v>0</v>
      </c>
      <c r="AR324">
        <v>0</v>
      </c>
      <c r="AS324">
        <v>0</v>
      </c>
      <c r="AT324">
        <v>0</v>
      </c>
      <c r="AU324">
        <v>0</v>
      </c>
      <c r="AV324">
        <v>0</v>
      </c>
      <c r="AW324">
        <v>0</v>
      </c>
      <c r="AX324">
        <v>0</v>
      </c>
      <c r="AY324">
        <v>0</v>
      </c>
      <c r="AZ324">
        <v>0</v>
      </c>
      <c r="BA324">
        <f t="shared" si="174"/>
        <v>0</v>
      </c>
      <c r="BB324">
        <f t="shared" si="181"/>
        <v>0</v>
      </c>
      <c r="BC324">
        <f t="shared" si="182"/>
        <v>0</v>
      </c>
      <c r="BD324">
        <f t="shared" si="183"/>
        <v>0</v>
      </c>
      <c r="BE324">
        <f t="shared" si="184"/>
        <v>0</v>
      </c>
      <c r="BF324">
        <f t="shared" si="185"/>
        <v>0</v>
      </c>
      <c r="BG324">
        <f t="shared" si="186"/>
        <v>0</v>
      </c>
      <c r="BH324">
        <f t="shared" si="187"/>
        <v>0</v>
      </c>
      <c r="BI324">
        <f t="shared" si="188"/>
        <v>0</v>
      </c>
      <c r="BJ324">
        <f t="shared" si="189"/>
        <v>0</v>
      </c>
      <c r="BK324">
        <f t="shared" si="190"/>
        <v>0</v>
      </c>
      <c r="BL324">
        <f t="shared" si="191"/>
        <v>0</v>
      </c>
      <c r="BM324">
        <f t="shared" si="192"/>
        <v>0</v>
      </c>
      <c r="BN324">
        <f t="shared" si="193"/>
        <v>0</v>
      </c>
      <c r="BO324">
        <f t="shared" si="194"/>
        <v>0</v>
      </c>
      <c r="BP324">
        <f t="shared" si="195"/>
        <v>0</v>
      </c>
      <c r="BQ324">
        <f t="shared" si="196"/>
        <v>0</v>
      </c>
      <c r="BR324">
        <f t="shared" si="197"/>
        <v>0</v>
      </c>
      <c r="BS324">
        <f t="shared" si="198"/>
        <v>0</v>
      </c>
      <c r="BU324" s="128">
        <v>56</v>
      </c>
    </row>
    <row r="325" spans="2:73">
      <c r="B325" s="35" t="s">
        <v>478</v>
      </c>
      <c r="C325" s="25" t="s">
        <v>517</v>
      </c>
      <c r="D325" s="26">
        <v>2</v>
      </c>
      <c r="E325" s="200">
        <v>0.95340000000000003</v>
      </c>
      <c r="F325" s="217">
        <f t="shared" si="173"/>
        <v>53.76</v>
      </c>
      <c r="G325" s="177"/>
      <c r="H325" s="28">
        <f t="shared" si="205"/>
        <v>0</v>
      </c>
      <c r="I325" s="253">
        <f t="shared" si="201"/>
        <v>0</v>
      </c>
      <c r="J325" s="11"/>
      <c r="K325" s="1">
        <v>0</v>
      </c>
      <c r="L325" s="2"/>
      <c r="M325" s="11"/>
      <c r="N325" s="2">
        <v>0</v>
      </c>
      <c r="O325" s="2"/>
      <c r="P325" s="11"/>
      <c r="Q325" s="2">
        <v>0</v>
      </c>
      <c r="R325" s="2"/>
      <c r="S325" s="11"/>
      <c r="T325" s="2">
        <v>0</v>
      </c>
      <c r="U325" s="2"/>
      <c r="V325" s="11"/>
      <c r="W325" s="2">
        <v>0</v>
      </c>
      <c r="X325" s="2"/>
      <c r="Z325" s="176">
        <f t="shared" si="202"/>
        <v>0</v>
      </c>
      <c r="AA325" s="59">
        <f t="shared" si="206"/>
        <v>0</v>
      </c>
      <c r="AB325" s="11">
        <f t="shared" si="203"/>
        <v>0</v>
      </c>
      <c r="AC325" s="58">
        <f t="shared" si="204"/>
        <v>0</v>
      </c>
      <c r="AH325" s="11">
        <v>0</v>
      </c>
      <c r="AI325">
        <v>2</v>
      </c>
      <c r="AJ325">
        <v>0</v>
      </c>
      <c r="AK325">
        <v>0</v>
      </c>
      <c r="AL325">
        <v>0</v>
      </c>
      <c r="AM325">
        <v>0</v>
      </c>
      <c r="AN325">
        <v>0</v>
      </c>
      <c r="AO325">
        <v>0</v>
      </c>
      <c r="AP325">
        <v>0</v>
      </c>
      <c r="AQ325">
        <v>0</v>
      </c>
      <c r="AR325">
        <v>0</v>
      </c>
      <c r="AS325">
        <v>0</v>
      </c>
      <c r="AT325">
        <v>0</v>
      </c>
      <c r="AU325">
        <v>0</v>
      </c>
      <c r="AV325">
        <v>0</v>
      </c>
      <c r="AW325">
        <v>0</v>
      </c>
      <c r="AX325">
        <v>0</v>
      </c>
      <c r="AY325">
        <v>0</v>
      </c>
      <c r="AZ325">
        <v>0</v>
      </c>
      <c r="BA325">
        <f t="shared" si="174"/>
        <v>0</v>
      </c>
      <c r="BB325">
        <f t="shared" si="181"/>
        <v>0</v>
      </c>
      <c r="BC325">
        <f t="shared" si="182"/>
        <v>0</v>
      </c>
      <c r="BD325">
        <f t="shared" si="183"/>
        <v>0</v>
      </c>
      <c r="BE325">
        <f t="shared" si="184"/>
        <v>0</v>
      </c>
      <c r="BF325">
        <f t="shared" si="185"/>
        <v>0</v>
      </c>
      <c r="BG325">
        <f t="shared" si="186"/>
        <v>0</v>
      </c>
      <c r="BH325">
        <f t="shared" si="187"/>
        <v>0</v>
      </c>
      <c r="BI325">
        <f t="shared" si="188"/>
        <v>0</v>
      </c>
      <c r="BJ325">
        <f t="shared" si="189"/>
        <v>0</v>
      </c>
      <c r="BK325">
        <f t="shared" si="190"/>
        <v>0</v>
      </c>
      <c r="BL325">
        <f t="shared" si="191"/>
        <v>0</v>
      </c>
      <c r="BM325">
        <f t="shared" si="192"/>
        <v>0</v>
      </c>
      <c r="BN325">
        <f t="shared" si="193"/>
        <v>0</v>
      </c>
      <c r="BO325">
        <f t="shared" si="194"/>
        <v>0</v>
      </c>
      <c r="BP325">
        <f t="shared" si="195"/>
        <v>0</v>
      </c>
      <c r="BQ325">
        <f t="shared" si="196"/>
        <v>0</v>
      </c>
      <c r="BR325">
        <f t="shared" si="197"/>
        <v>0</v>
      </c>
      <c r="BS325">
        <f t="shared" si="198"/>
        <v>0</v>
      </c>
      <c r="BU325" s="128">
        <v>56</v>
      </c>
    </row>
    <row r="326" spans="2:73">
      <c r="B326" s="35" t="s">
        <v>479</v>
      </c>
      <c r="C326" s="25" t="s">
        <v>518</v>
      </c>
      <c r="D326" s="26">
        <v>2</v>
      </c>
      <c r="E326" s="200">
        <v>0.86260000000000003</v>
      </c>
      <c r="F326" s="217">
        <f t="shared" si="173"/>
        <v>53.76</v>
      </c>
      <c r="G326" s="177"/>
      <c r="H326" s="28">
        <f t="shared" si="205"/>
        <v>0</v>
      </c>
      <c r="I326" s="253">
        <f t="shared" si="201"/>
        <v>0</v>
      </c>
      <c r="J326" s="11"/>
      <c r="K326" s="1">
        <v>0</v>
      </c>
      <c r="L326" s="2"/>
      <c r="M326" s="11"/>
      <c r="N326" s="2">
        <v>0</v>
      </c>
      <c r="O326" s="2"/>
      <c r="Q326" s="2">
        <v>0</v>
      </c>
      <c r="R326" s="2"/>
      <c r="S326" s="11"/>
      <c r="T326" s="2">
        <v>0</v>
      </c>
      <c r="U326" s="2"/>
      <c r="V326" s="11"/>
      <c r="W326" s="2">
        <v>0</v>
      </c>
      <c r="X326" s="2"/>
      <c r="Z326" s="176">
        <f t="shared" si="202"/>
        <v>0</v>
      </c>
      <c r="AA326" s="59">
        <f t="shared" si="206"/>
        <v>0</v>
      </c>
      <c r="AB326" s="11">
        <f t="shared" si="203"/>
        <v>0</v>
      </c>
      <c r="AC326" s="58">
        <f t="shared" si="204"/>
        <v>0</v>
      </c>
      <c r="AH326" s="11">
        <v>0</v>
      </c>
      <c r="AI326">
        <v>2</v>
      </c>
      <c r="AJ326">
        <v>0</v>
      </c>
      <c r="AK326">
        <v>0</v>
      </c>
      <c r="AL326">
        <v>0</v>
      </c>
      <c r="AM326">
        <v>0</v>
      </c>
      <c r="AN326">
        <v>0</v>
      </c>
      <c r="AO326">
        <v>0</v>
      </c>
      <c r="AP326">
        <v>0</v>
      </c>
      <c r="AQ326">
        <v>0</v>
      </c>
      <c r="AR326">
        <v>0</v>
      </c>
      <c r="AS326">
        <v>0</v>
      </c>
      <c r="AT326">
        <v>0</v>
      </c>
      <c r="AU326">
        <v>0</v>
      </c>
      <c r="AV326">
        <v>0</v>
      </c>
      <c r="AW326">
        <v>0</v>
      </c>
      <c r="AX326">
        <v>0</v>
      </c>
      <c r="AY326">
        <v>0</v>
      </c>
      <c r="AZ326">
        <v>0</v>
      </c>
      <c r="BA326">
        <f t="shared" si="174"/>
        <v>0</v>
      </c>
      <c r="BB326">
        <f t="shared" si="181"/>
        <v>0</v>
      </c>
      <c r="BC326">
        <f t="shared" si="182"/>
        <v>0</v>
      </c>
      <c r="BD326">
        <f t="shared" si="183"/>
        <v>0</v>
      </c>
      <c r="BE326">
        <f t="shared" si="184"/>
        <v>0</v>
      </c>
      <c r="BF326">
        <f t="shared" si="185"/>
        <v>0</v>
      </c>
      <c r="BG326">
        <f t="shared" si="186"/>
        <v>0</v>
      </c>
      <c r="BH326">
        <f t="shared" si="187"/>
        <v>0</v>
      </c>
      <c r="BI326">
        <f t="shared" si="188"/>
        <v>0</v>
      </c>
      <c r="BJ326">
        <f t="shared" si="189"/>
        <v>0</v>
      </c>
      <c r="BK326">
        <f t="shared" si="190"/>
        <v>0</v>
      </c>
      <c r="BL326">
        <f t="shared" si="191"/>
        <v>0</v>
      </c>
      <c r="BM326">
        <f t="shared" si="192"/>
        <v>0</v>
      </c>
      <c r="BN326">
        <f t="shared" si="193"/>
        <v>0</v>
      </c>
      <c r="BO326">
        <f t="shared" si="194"/>
        <v>0</v>
      </c>
      <c r="BP326">
        <f t="shared" si="195"/>
        <v>0</v>
      </c>
      <c r="BQ326">
        <f t="shared" si="196"/>
        <v>0</v>
      </c>
      <c r="BR326">
        <f t="shared" si="197"/>
        <v>0</v>
      </c>
      <c r="BS326">
        <f t="shared" si="198"/>
        <v>0</v>
      </c>
      <c r="BU326" s="128">
        <v>56</v>
      </c>
    </row>
    <row r="327" spans="2:73">
      <c r="B327" s="35" t="s">
        <v>480</v>
      </c>
      <c r="C327" s="25" t="s">
        <v>519</v>
      </c>
      <c r="D327" s="26">
        <v>2</v>
      </c>
      <c r="E327" s="200">
        <v>0.99880000000000013</v>
      </c>
      <c r="F327" s="217">
        <f t="shared" si="173"/>
        <v>48</v>
      </c>
      <c r="G327" s="177"/>
      <c r="H327" s="28">
        <f t="shared" si="205"/>
        <v>0</v>
      </c>
      <c r="I327" s="253">
        <f t="shared" si="201"/>
        <v>0</v>
      </c>
      <c r="J327" s="11"/>
      <c r="K327" s="1">
        <v>0</v>
      </c>
      <c r="L327" s="2"/>
      <c r="M327" s="11"/>
      <c r="N327" s="2">
        <v>0</v>
      </c>
      <c r="O327" s="2"/>
      <c r="P327" s="11"/>
      <c r="Q327" s="2">
        <v>0</v>
      </c>
      <c r="R327" s="2"/>
      <c r="T327" s="2">
        <v>0</v>
      </c>
      <c r="U327" s="2"/>
      <c r="W327" s="2">
        <v>0</v>
      </c>
      <c r="X327" s="2"/>
      <c r="Z327" s="176">
        <f t="shared" si="202"/>
        <v>0</v>
      </c>
      <c r="AA327" s="59">
        <f t="shared" si="206"/>
        <v>0</v>
      </c>
      <c r="AB327" s="11">
        <f t="shared" si="203"/>
        <v>0</v>
      </c>
      <c r="AC327" s="58">
        <f t="shared" si="204"/>
        <v>0</v>
      </c>
      <c r="AH327" s="11">
        <v>0</v>
      </c>
      <c r="AI327">
        <v>2</v>
      </c>
      <c r="AJ327">
        <v>0</v>
      </c>
      <c r="AK327">
        <v>0</v>
      </c>
      <c r="AL327">
        <v>0</v>
      </c>
      <c r="AM327">
        <v>0</v>
      </c>
      <c r="AN327">
        <v>0</v>
      </c>
      <c r="AO327">
        <v>0</v>
      </c>
      <c r="AP327">
        <v>0</v>
      </c>
      <c r="AQ327">
        <v>0</v>
      </c>
      <c r="AR327">
        <v>0</v>
      </c>
      <c r="AS327">
        <v>0</v>
      </c>
      <c r="AT327">
        <v>0</v>
      </c>
      <c r="AU327">
        <v>0</v>
      </c>
      <c r="AV327">
        <v>0</v>
      </c>
      <c r="AW327">
        <v>0</v>
      </c>
      <c r="AX327">
        <v>0</v>
      </c>
      <c r="AY327">
        <v>0</v>
      </c>
      <c r="AZ327">
        <v>0</v>
      </c>
      <c r="BA327">
        <f t="shared" si="174"/>
        <v>0</v>
      </c>
      <c r="BB327">
        <f t="shared" si="181"/>
        <v>0</v>
      </c>
      <c r="BC327">
        <f t="shared" si="182"/>
        <v>0</v>
      </c>
      <c r="BD327">
        <f t="shared" si="183"/>
        <v>0</v>
      </c>
      <c r="BE327">
        <f t="shared" si="184"/>
        <v>0</v>
      </c>
      <c r="BF327">
        <f t="shared" si="185"/>
        <v>0</v>
      </c>
      <c r="BG327">
        <f t="shared" si="186"/>
        <v>0</v>
      </c>
      <c r="BH327">
        <f t="shared" si="187"/>
        <v>0</v>
      </c>
      <c r="BI327">
        <f t="shared" si="188"/>
        <v>0</v>
      </c>
      <c r="BJ327">
        <f t="shared" si="189"/>
        <v>0</v>
      </c>
      <c r="BK327">
        <f t="shared" si="190"/>
        <v>0</v>
      </c>
      <c r="BL327">
        <f t="shared" si="191"/>
        <v>0</v>
      </c>
      <c r="BM327">
        <f t="shared" si="192"/>
        <v>0</v>
      </c>
      <c r="BN327">
        <f t="shared" si="193"/>
        <v>0</v>
      </c>
      <c r="BO327">
        <f t="shared" si="194"/>
        <v>0</v>
      </c>
      <c r="BP327">
        <f t="shared" si="195"/>
        <v>0</v>
      </c>
      <c r="BQ327">
        <f t="shared" si="196"/>
        <v>0</v>
      </c>
      <c r="BR327">
        <f t="shared" si="197"/>
        <v>0</v>
      </c>
      <c r="BS327">
        <f t="shared" si="198"/>
        <v>0</v>
      </c>
      <c r="BU327" s="128">
        <v>50</v>
      </c>
    </row>
    <row r="328" spans="2:73">
      <c r="B328" s="35" t="s">
        <v>481</v>
      </c>
      <c r="C328" s="25" t="s">
        <v>520</v>
      </c>
      <c r="D328" s="26">
        <v>2</v>
      </c>
      <c r="E328" s="200">
        <v>0.90800000000000003</v>
      </c>
      <c r="F328" s="217">
        <f t="shared" si="173"/>
        <v>48</v>
      </c>
      <c r="G328" s="177"/>
      <c r="H328" s="28">
        <f t="shared" si="205"/>
        <v>0</v>
      </c>
      <c r="I328" s="253">
        <f t="shared" si="201"/>
        <v>0</v>
      </c>
      <c r="J328" s="11"/>
      <c r="K328" s="1">
        <v>0</v>
      </c>
      <c r="L328" s="2"/>
      <c r="M328" s="11"/>
      <c r="N328" s="2">
        <v>0</v>
      </c>
      <c r="O328" s="2"/>
      <c r="P328" s="11"/>
      <c r="Q328" s="2">
        <v>0</v>
      </c>
      <c r="R328" s="2"/>
      <c r="S328" s="11"/>
      <c r="T328" s="2">
        <v>0</v>
      </c>
      <c r="U328" s="2"/>
      <c r="V328" s="11"/>
      <c r="W328" s="2">
        <v>0</v>
      </c>
      <c r="X328" s="2"/>
      <c r="Z328" s="176">
        <f t="shared" si="202"/>
        <v>0</v>
      </c>
      <c r="AA328" s="59">
        <f t="shared" si="206"/>
        <v>0</v>
      </c>
      <c r="AB328" s="11">
        <f t="shared" si="203"/>
        <v>0</v>
      </c>
      <c r="AC328" s="58">
        <f t="shared" si="204"/>
        <v>0</v>
      </c>
      <c r="AH328" s="11">
        <v>0</v>
      </c>
      <c r="AI328">
        <v>2</v>
      </c>
      <c r="AJ328">
        <v>0</v>
      </c>
      <c r="AK328">
        <v>0</v>
      </c>
      <c r="AL328">
        <v>0</v>
      </c>
      <c r="AM328">
        <v>0</v>
      </c>
      <c r="AN328">
        <v>0</v>
      </c>
      <c r="AO328">
        <v>0</v>
      </c>
      <c r="AP328">
        <v>0</v>
      </c>
      <c r="AQ328">
        <v>0</v>
      </c>
      <c r="AR328">
        <v>0</v>
      </c>
      <c r="AS328">
        <v>0</v>
      </c>
      <c r="AT328">
        <v>0</v>
      </c>
      <c r="AU328">
        <v>0</v>
      </c>
      <c r="AV328">
        <v>0</v>
      </c>
      <c r="AW328">
        <v>0</v>
      </c>
      <c r="AX328">
        <v>0</v>
      </c>
      <c r="AY328">
        <v>0</v>
      </c>
      <c r="AZ328">
        <v>0</v>
      </c>
      <c r="BA328">
        <f t="shared" si="174"/>
        <v>0</v>
      </c>
      <c r="BB328">
        <f t="shared" si="181"/>
        <v>0</v>
      </c>
      <c r="BC328">
        <f t="shared" si="182"/>
        <v>0</v>
      </c>
      <c r="BD328">
        <f t="shared" si="183"/>
        <v>0</v>
      </c>
      <c r="BE328">
        <f t="shared" si="184"/>
        <v>0</v>
      </c>
      <c r="BF328">
        <f t="shared" si="185"/>
        <v>0</v>
      </c>
      <c r="BG328">
        <f t="shared" si="186"/>
        <v>0</v>
      </c>
      <c r="BH328">
        <f t="shared" si="187"/>
        <v>0</v>
      </c>
      <c r="BI328">
        <f t="shared" si="188"/>
        <v>0</v>
      </c>
      <c r="BJ328">
        <f t="shared" si="189"/>
        <v>0</v>
      </c>
      <c r="BK328">
        <f t="shared" si="190"/>
        <v>0</v>
      </c>
      <c r="BL328">
        <f t="shared" si="191"/>
        <v>0</v>
      </c>
      <c r="BM328">
        <f t="shared" si="192"/>
        <v>0</v>
      </c>
      <c r="BN328">
        <f t="shared" si="193"/>
        <v>0</v>
      </c>
      <c r="BO328">
        <f t="shared" si="194"/>
        <v>0</v>
      </c>
      <c r="BP328">
        <f t="shared" si="195"/>
        <v>0</v>
      </c>
      <c r="BQ328">
        <f t="shared" si="196"/>
        <v>0</v>
      </c>
      <c r="BR328">
        <f t="shared" si="197"/>
        <v>0</v>
      </c>
      <c r="BS328">
        <f t="shared" si="198"/>
        <v>0</v>
      </c>
      <c r="BU328" s="128">
        <v>50</v>
      </c>
    </row>
    <row r="329" spans="2:73">
      <c r="B329" s="35" t="s">
        <v>482</v>
      </c>
      <c r="C329" s="25" t="s">
        <v>521</v>
      </c>
      <c r="D329" s="26">
        <v>2</v>
      </c>
      <c r="E329" s="200">
        <v>0.77180000000000004</v>
      </c>
      <c r="F329" s="217">
        <f t="shared" si="173"/>
        <v>48</v>
      </c>
      <c r="G329" s="177"/>
      <c r="H329" s="28">
        <f t="shared" si="205"/>
        <v>0</v>
      </c>
      <c r="I329" s="253">
        <f t="shared" si="201"/>
        <v>0</v>
      </c>
      <c r="J329" s="11"/>
      <c r="K329" s="1">
        <v>0</v>
      </c>
      <c r="L329" s="2"/>
      <c r="N329" s="2">
        <v>0</v>
      </c>
      <c r="O329" s="2"/>
      <c r="P329" s="11"/>
      <c r="Q329" s="2">
        <v>0</v>
      </c>
      <c r="R329" s="2"/>
      <c r="S329" s="11"/>
      <c r="T329" s="2">
        <v>0</v>
      </c>
      <c r="U329" s="2"/>
      <c r="V329" s="11"/>
      <c r="W329" s="2">
        <v>0</v>
      </c>
      <c r="X329" s="2"/>
      <c r="Z329" s="176">
        <f t="shared" si="202"/>
        <v>0</v>
      </c>
      <c r="AA329" s="59">
        <f t="shared" si="206"/>
        <v>0</v>
      </c>
      <c r="AB329" s="11">
        <f t="shared" si="203"/>
        <v>0</v>
      </c>
      <c r="AC329" s="58">
        <f t="shared" si="204"/>
        <v>0</v>
      </c>
      <c r="AH329" s="11">
        <v>0</v>
      </c>
      <c r="AI329">
        <v>2</v>
      </c>
      <c r="AJ329">
        <v>0</v>
      </c>
      <c r="AK329">
        <v>0</v>
      </c>
      <c r="AL329">
        <v>0</v>
      </c>
      <c r="AM329">
        <v>0</v>
      </c>
      <c r="AN329">
        <v>0</v>
      </c>
      <c r="AO329">
        <v>0</v>
      </c>
      <c r="AP329">
        <v>0</v>
      </c>
      <c r="AQ329">
        <v>0</v>
      </c>
      <c r="AR329">
        <v>0</v>
      </c>
      <c r="AS329">
        <v>0</v>
      </c>
      <c r="AT329">
        <v>0</v>
      </c>
      <c r="AU329">
        <v>0</v>
      </c>
      <c r="AV329">
        <v>0</v>
      </c>
      <c r="AW329">
        <v>0</v>
      </c>
      <c r="AX329">
        <v>0</v>
      </c>
      <c r="AY329">
        <v>0</v>
      </c>
      <c r="AZ329">
        <v>0</v>
      </c>
      <c r="BA329">
        <f t="shared" si="174"/>
        <v>0</v>
      </c>
      <c r="BB329">
        <f t="shared" si="181"/>
        <v>0</v>
      </c>
      <c r="BC329">
        <f t="shared" si="182"/>
        <v>0</v>
      </c>
      <c r="BD329">
        <f t="shared" si="183"/>
        <v>0</v>
      </c>
      <c r="BE329">
        <f t="shared" si="184"/>
        <v>0</v>
      </c>
      <c r="BF329">
        <f t="shared" si="185"/>
        <v>0</v>
      </c>
      <c r="BG329">
        <f t="shared" si="186"/>
        <v>0</v>
      </c>
      <c r="BH329">
        <f t="shared" si="187"/>
        <v>0</v>
      </c>
      <c r="BI329">
        <f t="shared" si="188"/>
        <v>0</v>
      </c>
      <c r="BJ329">
        <f t="shared" si="189"/>
        <v>0</v>
      </c>
      <c r="BK329">
        <f t="shared" si="190"/>
        <v>0</v>
      </c>
      <c r="BL329">
        <f t="shared" si="191"/>
        <v>0</v>
      </c>
      <c r="BM329">
        <f t="shared" si="192"/>
        <v>0</v>
      </c>
      <c r="BN329">
        <f t="shared" si="193"/>
        <v>0</v>
      </c>
      <c r="BO329">
        <f t="shared" si="194"/>
        <v>0</v>
      </c>
      <c r="BP329">
        <f t="shared" si="195"/>
        <v>0</v>
      </c>
      <c r="BQ329">
        <f t="shared" si="196"/>
        <v>0</v>
      </c>
      <c r="BR329">
        <f t="shared" si="197"/>
        <v>0</v>
      </c>
      <c r="BS329">
        <f t="shared" si="198"/>
        <v>0</v>
      </c>
      <c r="BU329" s="128">
        <v>50</v>
      </c>
    </row>
    <row r="330" spans="2:73">
      <c r="B330" s="35" t="s">
        <v>483</v>
      </c>
      <c r="C330" s="25" t="s">
        <v>522</v>
      </c>
      <c r="D330" s="26">
        <v>2</v>
      </c>
      <c r="E330" s="200">
        <v>1.2711999999999999</v>
      </c>
      <c r="F330" s="217">
        <f t="shared" si="173"/>
        <v>64.319999999999993</v>
      </c>
      <c r="G330" s="177"/>
      <c r="H330" s="28">
        <f t="shared" si="205"/>
        <v>0</v>
      </c>
      <c r="I330" s="253">
        <f t="shared" si="201"/>
        <v>0</v>
      </c>
      <c r="K330" s="1">
        <v>0</v>
      </c>
      <c r="L330" s="2"/>
      <c r="M330" s="11"/>
      <c r="N330" s="2">
        <v>0</v>
      </c>
      <c r="O330" s="2"/>
      <c r="P330" s="11"/>
      <c r="Q330" s="2">
        <v>0</v>
      </c>
      <c r="R330" s="2"/>
      <c r="S330" s="11"/>
      <c r="T330" s="2">
        <v>0</v>
      </c>
      <c r="U330" s="2"/>
      <c r="V330" s="11"/>
      <c r="W330" s="2">
        <v>0</v>
      </c>
      <c r="X330" s="2"/>
      <c r="Z330" s="176">
        <f t="shared" si="202"/>
        <v>0</v>
      </c>
      <c r="AA330" s="59">
        <f t="shared" si="206"/>
        <v>0</v>
      </c>
      <c r="AB330" s="11">
        <f t="shared" si="203"/>
        <v>0</v>
      </c>
      <c r="AC330" s="58">
        <f t="shared" si="204"/>
        <v>0</v>
      </c>
      <c r="AH330" s="11">
        <v>0</v>
      </c>
      <c r="AI330">
        <v>0</v>
      </c>
      <c r="AJ330">
        <v>2</v>
      </c>
      <c r="AK330">
        <v>0</v>
      </c>
      <c r="AL330">
        <v>0</v>
      </c>
      <c r="AM330">
        <v>0</v>
      </c>
      <c r="AN330">
        <v>0</v>
      </c>
      <c r="AO330">
        <v>0</v>
      </c>
      <c r="AP330">
        <v>0</v>
      </c>
      <c r="AQ330">
        <v>0</v>
      </c>
      <c r="AR330">
        <v>0</v>
      </c>
      <c r="AS330">
        <v>0</v>
      </c>
      <c r="AT330">
        <v>0</v>
      </c>
      <c r="AU330">
        <v>0</v>
      </c>
      <c r="AV330">
        <v>0</v>
      </c>
      <c r="AW330">
        <v>0</v>
      </c>
      <c r="AX330">
        <v>0</v>
      </c>
      <c r="AY330">
        <v>0</v>
      </c>
      <c r="AZ330">
        <v>0</v>
      </c>
      <c r="BA330">
        <f t="shared" si="174"/>
        <v>0</v>
      </c>
      <c r="BB330">
        <f t="shared" si="181"/>
        <v>0</v>
      </c>
      <c r="BC330">
        <f t="shared" si="182"/>
        <v>0</v>
      </c>
      <c r="BD330">
        <f t="shared" si="183"/>
        <v>0</v>
      </c>
      <c r="BE330">
        <f t="shared" si="184"/>
        <v>0</v>
      </c>
      <c r="BF330">
        <f t="shared" si="185"/>
        <v>0</v>
      </c>
      <c r="BG330">
        <f t="shared" si="186"/>
        <v>0</v>
      </c>
      <c r="BH330">
        <f t="shared" si="187"/>
        <v>0</v>
      </c>
      <c r="BI330">
        <f t="shared" si="188"/>
        <v>0</v>
      </c>
      <c r="BJ330">
        <f t="shared" si="189"/>
        <v>0</v>
      </c>
      <c r="BK330">
        <f t="shared" si="190"/>
        <v>0</v>
      </c>
      <c r="BL330">
        <f t="shared" si="191"/>
        <v>0</v>
      </c>
      <c r="BM330">
        <f t="shared" si="192"/>
        <v>0</v>
      </c>
      <c r="BN330">
        <f t="shared" si="193"/>
        <v>0</v>
      </c>
      <c r="BO330">
        <f t="shared" si="194"/>
        <v>0</v>
      </c>
      <c r="BP330">
        <f t="shared" si="195"/>
        <v>0</v>
      </c>
      <c r="BQ330">
        <f t="shared" si="196"/>
        <v>0</v>
      </c>
      <c r="BR330">
        <f t="shared" si="197"/>
        <v>0</v>
      </c>
      <c r="BS330">
        <f t="shared" si="198"/>
        <v>0</v>
      </c>
      <c r="BU330" s="128">
        <v>67</v>
      </c>
    </row>
    <row r="331" spans="2:73">
      <c r="B331" s="35" t="s">
        <v>484</v>
      </c>
      <c r="C331" s="25" t="s">
        <v>523</v>
      </c>
      <c r="D331" s="26">
        <v>2</v>
      </c>
      <c r="E331" s="200">
        <v>1.4528000000000001</v>
      </c>
      <c r="F331" s="217">
        <f t="shared" si="173"/>
        <v>64.319999999999993</v>
      </c>
      <c r="G331" s="177"/>
      <c r="H331" s="28">
        <f t="shared" si="205"/>
        <v>0</v>
      </c>
      <c r="I331" s="253">
        <f t="shared" si="201"/>
        <v>0</v>
      </c>
      <c r="J331" s="11"/>
      <c r="K331" s="1">
        <v>0</v>
      </c>
      <c r="L331" s="2"/>
      <c r="M331" s="11"/>
      <c r="N331" s="2">
        <v>0</v>
      </c>
      <c r="O331" s="2"/>
      <c r="P331" s="11"/>
      <c r="Q331" s="2">
        <v>0</v>
      </c>
      <c r="R331" s="2"/>
      <c r="S331" s="11"/>
      <c r="T331" s="2">
        <v>0</v>
      </c>
      <c r="U331" s="2"/>
      <c r="V331" s="11"/>
      <c r="W331" s="2">
        <v>0</v>
      </c>
      <c r="X331" s="2"/>
      <c r="Z331" s="176">
        <f t="shared" si="202"/>
        <v>0</v>
      </c>
      <c r="AA331" s="59">
        <f t="shared" si="206"/>
        <v>0</v>
      </c>
      <c r="AB331" s="11">
        <f t="shared" si="203"/>
        <v>0</v>
      </c>
      <c r="AC331" s="58">
        <f t="shared" si="204"/>
        <v>0</v>
      </c>
      <c r="AH331" s="11">
        <v>0</v>
      </c>
      <c r="AI331">
        <v>0</v>
      </c>
      <c r="AJ331">
        <v>2</v>
      </c>
      <c r="AK331">
        <v>0</v>
      </c>
      <c r="AL331">
        <v>0</v>
      </c>
      <c r="AM331">
        <v>0</v>
      </c>
      <c r="AN331">
        <v>0</v>
      </c>
      <c r="AO331">
        <v>0</v>
      </c>
      <c r="AP331">
        <v>0</v>
      </c>
      <c r="AQ331">
        <v>0</v>
      </c>
      <c r="AR331">
        <v>0</v>
      </c>
      <c r="AS331">
        <v>0</v>
      </c>
      <c r="AT331">
        <v>0</v>
      </c>
      <c r="AU331">
        <v>0</v>
      </c>
      <c r="AV331">
        <v>0</v>
      </c>
      <c r="AW331">
        <v>0</v>
      </c>
      <c r="AX331">
        <v>0</v>
      </c>
      <c r="AY331">
        <v>0</v>
      </c>
      <c r="AZ331">
        <v>0</v>
      </c>
      <c r="BA331">
        <f t="shared" si="174"/>
        <v>0</v>
      </c>
      <c r="BB331">
        <f t="shared" si="181"/>
        <v>0</v>
      </c>
      <c r="BC331">
        <f t="shared" si="182"/>
        <v>0</v>
      </c>
      <c r="BD331">
        <f t="shared" si="183"/>
        <v>0</v>
      </c>
      <c r="BE331">
        <f t="shared" si="184"/>
        <v>0</v>
      </c>
      <c r="BF331">
        <f t="shared" si="185"/>
        <v>0</v>
      </c>
      <c r="BG331">
        <f t="shared" si="186"/>
        <v>0</v>
      </c>
      <c r="BH331">
        <f t="shared" si="187"/>
        <v>0</v>
      </c>
      <c r="BI331">
        <f t="shared" si="188"/>
        <v>0</v>
      </c>
      <c r="BJ331">
        <f t="shared" si="189"/>
        <v>0</v>
      </c>
      <c r="BK331">
        <f t="shared" si="190"/>
        <v>0</v>
      </c>
      <c r="BL331">
        <f t="shared" si="191"/>
        <v>0</v>
      </c>
      <c r="BM331">
        <f t="shared" si="192"/>
        <v>0</v>
      </c>
      <c r="BN331">
        <f t="shared" si="193"/>
        <v>0</v>
      </c>
      <c r="BO331">
        <f t="shared" si="194"/>
        <v>0</v>
      </c>
      <c r="BP331">
        <f t="shared" si="195"/>
        <v>0</v>
      </c>
      <c r="BQ331">
        <f t="shared" si="196"/>
        <v>0</v>
      </c>
      <c r="BR331">
        <f t="shared" si="197"/>
        <v>0</v>
      </c>
      <c r="BS331">
        <f t="shared" si="198"/>
        <v>0</v>
      </c>
      <c r="BU331" s="128">
        <v>67</v>
      </c>
    </row>
    <row r="332" spans="2:73">
      <c r="B332" s="35" t="s">
        <v>485</v>
      </c>
      <c r="C332" s="25" t="s">
        <v>524</v>
      </c>
      <c r="D332" s="26">
        <v>2</v>
      </c>
      <c r="E332" s="200">
        <v>1.6798000000000002</v>
      </c>
      <c r="F332" s="217">
        <f t="shared" si="173"/>
        <v>64.319999999999993</v>
      </c>
      <c r="G332" s="177"/>
      <c r="H332" s="28">
        <f t="shared" si="205"/>
        <v>0</v>
      </c>
      <c r="I332" s="253">
        <f t="shared" si="201"/>
        <v>0</v>
      </c>
      <c r="J332" s="11"/>
      <c r="K332" s="1">
        <v>0</v>
      </c>
      <c r="L332" s="2"/>
      <c r="M332" s="11"/>
      <c r="N332" s="2">
        <v>0</v>
      </c>
      <c r="O332" s="2"/>
      <c r="P332" s="11"/>
      <c r="Q332" s="2">
        <v>0</v>
      </c>
      <c r="R332" s="2"/>
      <c r="T332" s="2">
        <v>0</v>
      </c>
      <c r="U332" s="2"/>
      <c r="W332" s="2">
        <v>0</v>
      </c>
      <c r="X332" s="2"/>
      <c r="Z332" s="176">
        <f t="shared" si="202"/>
        <v>0</v>
      </c>
      <c r="AA332" s="59">
        <f t="shared" si="206"/>
        <v>0</v>
      </c>
      <c r="AB332" s="11">
        <f t="shared" si="203"/>
        <v>0</v>
      </c>
      <c r="AC332" s="58">
        <f t="shared" si="204"/>
        <v>0</v>
      </c>
      <c r="AH332" s="11">
        <v>0</v>
      </c>
      <c r="AI332">
        <v>2</v>
      </c>
      <c r="AJ332">
        <v>0</v>
      </c>
      <c r="AK332">
        <v>0</v>
      </c>
      <c r="AL332">
        <v>0</v>
      </c>
      <c r="AM332">
        <v>0</v>
      </c>
      <c r="AN332">
        <v>0</v>
      </c>
      <c r="AO332">
        <v>0</v>
      </c>
      <c r="AP332">
        <v>0</v>
      </c>
      <c r="AQ332">
        <v>0</v>
      </c>
      <c r="AR332">
        <v>0</v>
      </c>
      <c r="AS332">
        <v>0</v>
      </c>
      <c r="AT332">
        <v>0</v>
      </c>
      <c r="AU332">
        <v>0</v>
      </c>
      <c r="AV332">
        <v>0</v>
      </c>
      <c r="AW332">
        <v>0</v>
      </c>
      <c r="AX332">
        <v>0</v>
      </c>
      <c r="AY332">
        <v>0</v>
      </c>
      <c r="AZ332">
        <v>0</v>
      </c>
      <c r="BA332">
        <f t="shared" si="174"/>
        <v>0</v>
      </c>
      <c r="BB332">
        <f t="shared" si="181"/>
        <v>0</v>
      </c>
      <c r="BC332">
        <f t="shared" si="182"/>
        <v>0</v>
      </c>
      <c r="BD332">
        <f t="shared" si="183"/>
        <v>0</v>
      </c>
      <c r="BE332">
        <f t="shared" si="184"/>
        <v>0</v>
      </c>
      <c r="BF332">
        <f t="shared" si="185"/>
        <v>0</v>
      </c>
      <c r="BG332">
        <f t="shared" si="186"/>
        <v>0</v>
      </c>
      <c r="BH332">
        <f t="shared" si="187"/>
        <v>0</v>
      </c>
      <c r="BI332">
        <f t="shared" si="188"/>
        <v>0</v>
      </c>
      <c r="BJ332">
        <f t="shared" si="189"/>
        <v>0</v>
      </c>
      <c r="BK332">
        <f t="shared" si="190"/>
        <v>0</v>
      </c>
      <c r="BL332">
        <f t="shared" si="191"/>
        <v>0</v>
      </c>
      <c r="BM332">
        <f t="shared" si="192"/>
        <v>0</v>
      </c>
      <c r="BN332">
        <f t="shared" si="193"/>
        <v>0</v>
      </c>
      <c r="BO332">
        <f t="shared" si="194"/>
        <v>0</v>
      </c>
      <c r="BP332">
        <f t="shared" si="195"/>
        <v>0</v>
      </c>
      <c r="BQ332">
        <f t="shared" si="196"/>
        <v>0</v>
      </c>
      <c r="BR332">
        <f t="shared" si="197"/>
        <v>0</v>
      </c>
      <c r="BS332">
        <f t="shared" si="198"/>
        <v>0</v>
      </c>
      <c r="BU332" s="128">
        <v>67</v>
      </c>
    </row>
    <row r="333" spans="2:73">
      <c r="B333" s="35" t="s">
        <v>486</v>
      </c>
      <c r="C333" s="25" t="s">
        <v>525</v>
      </c>
      <c r="D333" s="26">
        <v>2</v>
      </c>
      <c r="E333" s="200">
        <v>1.4982</v>
      </c>
      <c r="F333" s="217">
        <f t="shared" si="173"/>
        <v>64.319999999999993</v>
      </c>
      <c r="G333" s="177"/>
      <c r="H333" s="28">
        <f t="shared" si="205"/>
        <v>0</v>
      </c>
      <c r="I333" s="253">
        <f t="shared" si="201"/>
        <v>0</v>
      </c>
      <c r="J333" s="11"/>
      <c r="K333" s="1">
        <v>0</v>
      </c>
      <c r="L333" s="2"/>
      <c r="M333" s="11"/>
      <c r="N333" s="2">
        <v>0</v>
      </c>
      <c r="O333" s="2"/>
      <c r="P333" s="11"/>
      <c r="Q333" s="2">
        <v>0</v>
      </c>
      <c r="R333" s="2"/>
      <c r="S333" s="11"/>
      <c r="T333" s="2">
        <v>0</v>
      </c>
      <c r="U333" s="2"/>
      <c r="V333" s="11"/>
      <c r="W333" s="2">
        <v>0</v>
      </c>
      <c r="X333" s="2"/>
      <c r="Z333" s="176">
        <f t="shared" si="202"/>
        <v>0</v>
      </c>
      <c r="AA333" s="59">
        <f t="shared" si="206"/>
        <v>0</v>
      </c>
      <c r="AB333" s="11">
        <f t="shared" si="203"/>
        <v>0</v>
      </c>
      <c r="AC333" s="58">
        <f t="shared" si="204"/>
        <v>0</v>
      </c>
      <c r="AH333" s="11">
        <v>0</v>
      </c>
      <c r="AI333">
        <v>0</v>
      </c>
      <c r="AJ333">
        <v>0</v>
      </c>
      <c r="AK333">
        <v>0</v>
      </c>
      <c r="AL333">
        <v>2</v>
      </c>
      <c r="AM333">
        <v>0</v>
      </c>
      <c r="AN333">
        <v>0</v>
      </c>
      <c r="AO333">
        <v>0</v>
      </c>
      <c r="AP333">
        <v>0</v>
      </c>
      <c r="AQ333">
        <v>0</v>
      </c>
      <c r="AR333">
        <v>0</v>
      </c>
      <c r="AS333">
        <v>0</v>
      </c>
      <c r="AT333">
        <v>0</v>
      </c>
      <c r="AU333">
        <v>0</v>
      </c>
      <c r="AV333">
        <v>0</v>
      </c>
      <c r="AW333">
        <v>0</v>
      </c>
      <c r="AX333">
        <v>0</v>
      </c>
      <c r="AY333">
        <v>0</v>
      </c>
      <c r="AZ333">
        <v>0</v>
      </c>
      <c r="BA333">
        <f t="shared" si="174"/>
        <v>0</v>
      </c>
      <c r="BB333">
        <f t="shared" si="181"/>
        <v>0</v>
      </c>
      <c r="BC333">
        <f t="shared" si="182"/>
        <v>0</v>
      </c>
      <c r="BD333">
        <f t="shared" si="183"/>
        <v>0</v>
      </c>
      <c r="BE333">
        <f t="shared" si="184"/>
        <v>0</v>
      </c>
      <c r="BF333">
        <f t="shared" si="185"/>
        <v>0</v>
      </c>
      <c r="BG333">
        <f t="shared" si="186"/>
        <v>0</v>
      </c>
      <c r="BH333">
        <f t="shared" si="187"/>
        <v>0</v>
      </c>
      <c r="BI333">
        <f t="shared" si="188"/>
        <v>0</v>
      </c>
      <c r="BJ333">
        <f t="shared" si="189"/>
        <v>0</v>
      </c>
      <c r="BK333">
        <f t="shared" si="190"/>
        <v>0</v>
      </c>
      <c r="BL333">
        <f t="shared" si="191"/>
        <v>0</v>
      </c>
      <c r="BM333">
        <f t="shared" si="192"/>
        <v>0</v>
      </c>
      <c r="BN333">
        <f t="shared" si="193"/>
        <v>0</v>
      </c>
      <c r="BO333">
        <f t="shared" si="194"/>
        <v>0</v>
      </c>
      <c r="BP333">
        <f t="shared" si="195"/>
        <v>0</v>
      </c>
      <c r="BQ333">
        <f t="shared" si="196"/>
        <v>0</v>
      </c>
      <c r="BR333">
        <f t="shared" si="197"/>
        <v>0</v>
      </c>
      <c r="BS333">
        <f t="shared" si="198"/>
        <v>0</v>
      </c>
      <c r="BU333" s="128">
        <v>67</v>
      </c>
    </row>
    <row r="334" spans="2:73">
      <c r="B334" s="35" t="s">
        <v>487</v>
      </c>
      <c r="C334" s="25" t="s">
        <v>526</v>
      </c>
      <c r="D334" s="26">
        <v>2</v>
      </c>
      <c r="E334" s="200">
        <v>1.2711999999999999</v>
      </c>
      <c r="F334" s="217">
        <f t="shared" si="173"/>
        <v>64.319999999999993</v>
      </c>
      <c r="G334" s="177"/>
      <c r="H334" s="28">
        <f t="shared" si="205"/>
        <v>0</v>
      </c>
      <c r="I334" s="253">
        <f t="shared" si="201"/>
        <v>0</v>
      </c>
      <c r="J334" s="11"/>
      <c r="K334" s="1">
        <v>0</v>
      </c>
      <c r="L334" s="2"/>
      <c r="N334" s="2">
        <v>0</v>
      </c>
      <c r="O334" s="2"/>
      <c r="P334" s="11"/>
      <c r="Q334" s="2">
        <v>0</v>
      </c>
      <c r="R334" s="2"/>
      <c r="S334" s="11"/>
      <c r="T334" s="2">
        <v>0</v>
      </c>
      <c r="U334" s="2"/>
      <c r="V334" s="11"/>
      <c r="W334" s="2">
        <v>0</v>
      </c>
      <c r="X334" s="2"/>
      <c r="Z334" s="176">
        <f t="shared" si="202"/>
        <v>0</v>
      </c>
      <c r="AA334" s="59">
        <f t="shared" si="206"/>
        <v>0</v>
      </c>
      <c r="AB334" s="11">
        <f t="shared" si="203"/>
        <v>0</v>
      </c>
      <c r="AC334" s="58">
        <f t="shared" si="204"/>
        <v>0</v>
      </c>
      <c r="AH334" s="11">
        <v>0</v>
      </c>
      <c r="AI334">
        <v>0</v>
      </c>
      <c r="AJ334">
        <v>0</v>
      </c>
      <c r="AK334">
        <v>2</v>
      </c>
      <c r="AL334">
        <v>0</v>
      </c>
      <c r="AM334">
        <v>0</v>
      </c>
      <c r="AN334">
        <v>0</v>
      </c>
      <c r="AO334">
        <v>0</v>
      </c>
      <c r="AP334">
        <v>0</v>
      </c>
      <c r="AQ334">
        <v>0</v>
      </c>
      <c r="AR334">
        <v>0</v>
      </c>
      <c r="AS334">
        <v>0</v>
      </c>
      <c r="AT334">
        <v>0</v>
      </c>
      <c r="AU334">
        <v>0</v>
      </c>
      <c r="AV334">
        <v>0</v>
      </c>
      <c r="AW334">
        <v>0</v>
      </c>
      <c r="AX334">
        <v>0</v>
      </c>
      <c r="AY334">
        <v>0</v>
      </c>
      <c r="AZ334">
        <v>0</v>
      </c>
      <c r="BA334">
        <f t="shared" si="174"/>
        <v>0</v>
      </c>
      <c r="BB334">
        <f t="shared" si="181"/>
        <v>0</v>
      </c>
      <c r="BC334">
        <f t="shared" si="182"/>
        <v>0</v>
      </c>
      <c r="BD334">
        <f t="shared" si="183"/>
        <v>0</v>
      </c>
      <c r="BE334">
        <f t="shared" si="184"/>
        <v>0</v>
      </c>
      <c r="BF334">
        <f t="shared" si="185"/>
        <v>0</v>
      </c>
      <c r="BG334">
        <f t="shared" si="186"/>
        <v>0</v>
      </c>
      <c r="BH334">
        <f t="shared" si="187"/>
        <v>0</v>
      </c>
      <c r="BI334">
        <f t="shared" si="188"/>
        <v>0</v>
      </c>
      <c r="BJ334">
        <f t="shared" si="189"/>
        <v>0</v>
      </c>
      <c r="BK334">
        <f t="shared" si="190"/>
        <v>0</v>
      </c>
      <c r="BL334">
        <f t="shared" si="191"/>
        <v>0</v>
      </c>
      <c r="BM334">
        <f t="shared" si="192"/>
        <v>0</v>
      </c>
      <c r="BN334">
        <f t="shared" si="193"/>
        <v>0</v>
      </c>
      <c r="BO334">
        <f t="shared" si="194"/>
        <v>0</v>
      </c>
      <c r="BP334">
        <f t="shared" si="195"/>
        <v>0</v>
      </c>
      <c r="BQ334">
        <f t="shared" si="196"/>
        <v>0</v>
      </c>
      <c r="BR334">
        <f t="shared" si="197"/>
        <v>0</v>
      </c>
      <c r="BS334">
        <f t="shared" si="198"/>
        <v>0</v>
      </c>
      <c r="BU334" s="128">
        <v>67</v>
      </c>
    </row>
    <row r="335" spans="2:73">
      <c r="B335" s="35" t="s">
        <v>488</v>
      </c>
      <c r="C335" s="25" t="s">
        <v>527</v>
      </c>
      <c r="D335" s="26">
        <v>2</v>
      </c>
      <c r="E335" s="200">
        <v>1.135</v>
      </c>
      <c r="F335" s="217">
        <f t="shared" ref="F335:F358" si="207">BU335*$AA$5</f>
        <v>64.319999999999993</v>
      </c>
      <c r="G335" s="177"/>
      <c r="H335" s="28">
        <f t="shared" si="205"/>
        <v>0</v>
      </c>
      <c r="I335" s="253">
        <f t="shared" si="201"/>
        <v>0</v>
      </c>
      <c r="J335" s="11"/>
      <c r="K335" s="1">
        <v>0</v>
      </c>
      <c r="L335" s="2"/>
      <c r="M335" s="11"/>
      <c r="N335" s="2">
        <v>0</v>
      </c>
      <c r="O335" s="2"/>
      <c r="Q335" s="2">
        <v>0</v>
      </c>
      <c r="R335" s="2"/>
      <c r="S335" s="11"/>
      <c r="T335" s="2">
        <v>0</v>
      </c>
      <c r="U335" s="2"/>
      <c r="V335" s="11"/>
      <c r="W335" s="2">
        <v>0</v>
      </c>
      <c r="X335" s="2"/>
      <c r="Z335" s="176">
        <f t="shared" si="202"/>
        <v>0</v>
      </c>
      <c r="AA335" s="59">
        <f t="shared" si="206"/>
        <v>0</v>
      </c>
      <c r="AB335" s="11">
        <f t="shared" si="203"/>
        <v>0</v>
      </c>
      <c r="AC335" s="58">
        <f t="shared" si="204"/>
        <v>0</v>
      </c>
      <c r="AH335" s="11">
        <v>0</v>
      </c>
      <c r="AI335">
        <v>0</v>
      </c>
      <c r="AJ335">
        <v>2</v>
      </c>
      <c r="AK335">
        <v>0</v>
      </c>
      <c r="AL335">
        <v>0</v>
      </c>
      <c r="AM335">
        <v>0</v>
      </c>
      <c r="AN335">
        <v>0</v>
      </c>
      <c r="AO335">
        <v>0</v>
      </c>
      <c r="AP335">
        <v>0</v>
      </c>
      <c r="AQ335">
        <v>0</v>
      </c>
      <c r="AR335">
        <v>0</v>
      </c>
      <c r="AS335">
        <v>0</v>
      </c>
      <c r="AT335">
        <v>0</v>
      </c>
      <c r="AU335">
        <v>0</v>
      </c>
      <c r="AV335">
        <v>0</v>
      </c>
      <c r="AW335">
        <v>0</v>
      </c>
      <c r="AX335">
        <v>0</v>
      </c>
      <c r="AY335">
        <v>0</v>
      </c>
      <c r="AZ335">
        <v>0</v>
      </c>
      <c r="BA335">
        <f t="shared" si="174"/>
        <v>0</v>
      </c>
      <c r="BB335">
        <f t="shared" si="181"/>
        <v>0</v>
      </c>
      <c r="BC335">
        <f t="shared" si="182"/>
        <v>0</v>
      </c>
      <c r="BD335">
        <f t="shared" si="183"/>
        <v>0</v>
      </c>
      <c r="BE335">
        <f t="shared" si="184"/>
        <v>0</v>
      </c>
      <c r="BF335">
        <f t="shared" si="185"/>
        <v>0</v>
      </c>
      <c r="BG335">
        <f t="shared" si="186"/>
        <v>0</v>
      </c>
      <c r="BH335">
        <f t="shared" si="187"/>
        <v>0</v>
      </c>
      <c r="BI335">
        <f t="shared" si="188"/>
        <v>0</v>
      </c>
      <c r="BJ335">
        <f t="shared" si="189"/>
        <v>0</v>
      </c>
      <c r="BK335">
        <f t="shared" si="190"/>
        <v>0</v>
      </c>
      <c r="BL335">
        <f t="shared" si="191"/>
        <v>0</v>
      </c>
      <c r="BM335">
        <f t="shared" si="192"/>
        <v>0</v>
      </c>
      <c r="BN335">
        <f t="shared" si="193"/>
        <v>0</v>
      </c>
      <c r="BO335">
        <f t="shared" si="194"/>
        <v>0</v>
      </c>
      <c r="BP335">
        <f t="shared" si="195"/>
        <v>0</v>
      </c>
      <c r="BQ335">
        <f t="shared" si="196"/>
        <v>0</v>
      </c>
      <c r="BR335">
        <f t="shared" si="197"/>
        <v>0</v>
      </c>
      <c r="BS335">
        <f t="shared" si="198"/>
        <v>0</v>
      </c>
      <c r="BU335" s="128">
        <v>67</v>
      </c>
    </row>
    <row r="336" spans="2:73">
      <c r="B336" s="35" t="s">
        <v>489</v>
      </c>
      <c r="C336" s="25" t="s">
        <v>528</v>
      </c>
      <c r="D336" s="26">
        <v>2</v>
      </c>
      <c r="E336" s="200">
        <v>1.9521999999999999</v>
      </c>
      <c r="F336" s="217">
        <f t="shared" si="207"/>
        <v>64.319999999999993</v>
      </c>
      <c r="G336" s="177"/>
      <c r="H336" s="28">
        <f t="shared" si="205"/>
        <v>0</v>
      </c>
      <c r="I336" s="253">
        <f t="shared" si="201"/>
        <v>0</v>
      </c>
      <c r="J336" s="11"/>
      <c r="K336" s="1">
        <v>0</v>
      </c>
      <c r="L336" s="2"/>
      <c r="M336" s="11"/>
      <c r="N336" s="2">
        <v>0</v>
      </c>
      <c r="O336" s="2"/>
      <c r="P336" s="11"/>
      <c r="Q336" s="2">
        <v>0</v>
      </c>
      <c r="R336" s="2"/>
      <c r="T336" s="2">
        <v>0</v>
      </c>
      <c r="U336" s="2"/>
      <c r="V336" s="11"/>
      <c r="W336" s="2">
        <v>0</v>
      </c>
      <c r="X336" s="2"/>
      <c r="Z336" s="176">
        <f t="shared" si="202"/>
        <v>0</v>
      </c>
      <c r="AA336" s="59">
        <f t="shared" si="206"/>
        <v>0</v>
      </c>
      <c r="AB336" s="11">
        <f t="shared" si="203"/>
        <v>0</v>
      </c>
      <c r="AC336" s="58">
        <f t="shared" si="204"/>
        <v>0</v>
      </c>
      <c r="AH336" s="11">
        <v>0</v>
      </c>
      <c r="AI336">
        <v>0</v>
      </c>
      <c r="AJ336">
        <v>0</v>
      </c>
      <c r="AK336">
        <v>2</v>
      </c>
      <c r="AL336">
        <v>0</v>
      </c>
      <c r="AM336">
        <v>0</v>
      </c>
      <c r="AN336">
        <v>0</v>
      </c>
      <c r="AO336">
        <v>0</v>
      </c>
      <c r="AP336">
        <v>0</v>
      </c>
      <c r="AQ336">
        <v>0</v>
      </c>
      <c r="AR336">
        <v>0</v>
      </c>
      <c r="AS336">
        <v>0</v>
      </c>
      <c r="AT336">
        <v>0</v>
      </c>
      <c r="AU336">
        <v>0</v>
      </c>
      <c r="AV336">
        <v>0</v>
      </c>
      <c r="AW336">
        <v>0</v>
      </c>
      <c r="AX336">
        <v>0</v>
      </c>
      <c r="AY336">
        <v>0</v>
      </c>
      <c r="AZ336">
        <v>0</v>
      </c>
      <c r="BA336">
        <f t="shared" si="174"/>
        <v>0</v>
      </c>
      <c r="BB336">
        <f t="shared" si="181"/>
        <v>0</v>
      </c>
      <c r="BC336">
        <f t="shared" si="182"/>
        <v>0</v>
      </c>
      <c r="BD336">
        <f t="shared" si="183"/>
        <v>0</v>
      </c>
      <c r="BE336">
        <f t="shared" si="184"/>
        <v>0</v>
      </c>
      <c r="BF336">
        <f t="shared" si="185"/>
        <v>0</v>
      </c>
      <c r="BG336">
        <f t="shared" si="186"/>
        <v>0</v>
      </c>
      <c r="BH336">
        <f t="shared" si="187"/>
        <v>0</v>
      </c>
      <c r="BI336">
        <f t="shared" si="188"/>
        <v>0</v>
      </c>
      <c r="BJ336">
        <f t="shared" si="189"/>
        <v>0</v>
      </c>
      <c r="BK336">
        <f t="shared" si="190"/>
        <v>0</v>
      </c>
      <c r="BL336">
        <f t="shared" si="191"/>
        <v>0</v>
      </c>
      <c r="BM336">
        <f t="shared" si="192"/>
        <v>0</v>
      </c>
      <c r="BN336">
        <f t="shared" si="193"/>
        <v>0</v>
      </c>
      <c r="BO336">
        <f t="shared" si="194"/>
        <v>0</v>
      </c>
      <c r="BP336">
        <f t="shared" si="195"/>
        <v>0</v>
      </c>
      <c r="BQ336">
        <f t="shared" si="196"/>
        <v>0</v>
      </c>
      <c r="BR336">
        <f t="shared" si="197"/>
        <v>0</v>
      </c>
      <c r="BS336">
        <f t="shared" si="198"/>
        <v>0</v>
      </c>
      <c r="BU336" s="128">
        <v>67</v>
      </c>
    </row>
    <row r="337" spans="2:73">
      <c r="B337" s="35" t="s">
        <v>490</v>
      </c>
      <c r="C337" s="25" t="s">
        <v>529</v>
      </c>
      <c r="D337" s="26">
        <v>2</v>
      </c>
      <c r="E337" s="200">
        <v>1.6344000000000001</v>
      </c>
      <c r="F337" s="217">
        <f t="shared" si="207"/>
        <v>64.319999999999993</v>
      </c>
      <c r="G337" s="177"/>
      <c r="H337" s="28">
        <f t="shared" si="205"/>
        <v>0</v>
      </c>
      <c r="I337" s="253">
        <f t="shared" si="201"/>
        <v>0</v>
      </c>
      <c r="K337" s="1">
        <v>0</v>
      </c>
      <c r="L337" s="2"/>
      <c r="M337" s="11"/>
      <c r="N337" s="2">
        <v>0</v>
      </c>
      <c r="O337" s="2"/>
      <c r="P337" s="11"/>
      <c r="Q337" s="2">
        <v>0</v>
      </c>
      <c r="R337" s="2"/>
      <c r="S337" s="11"/>
      <c r="T337" s="2">
        <v>0</v>
      </c>
      <c r="U337" s="2"/>
      <c r="W337" s="2">
        <v>0</v>
      </c>
      <c r="X337" s="2"/>
      <c r="Z337" s="176">
        <f t="shared" si="202"/>
        <v>0</v>
      </c>
      <c r="AA337" s="59">
        <f t="shared" si="206"/>
        <v>0</v>
      </c>
      <c r="AB337" s="11">
        <f t="shared" si="203"/>
        <v>0</v>
      </c>
      <c r="AC337" s="58">
        <f t="shared" si="204"/>
        <v>0</v>
      </c>
      <c r="AH337" s="11">
        <v>0</v>
      </c>
      <c r="AI337">
        <v>0</v>
      </c>
      <c r="AJ337">
        <v>2</v>
      </c>
      <c r="AK337">
        <v>0</v>
      </c>
      <c r="AL337">
        <v>0</v>
      </c>
      <c r="AM337">
        <v>0</v>
      </c>
      <c r="AN337">
        <v>0</v>
      </c>
      <c r="AO337">
        <v>0</v>
      </c>
      <c r="AP337">
        <v>0</v>
      </c>
      <c r="AQ337">
        <v>0</v>
      </c>
      <c r="AR337">
        <v>0</v>
      </c>
      <c r="AS337">
        <v>0</v>
      </c>
      <c r="AT337">
        <v>0</v>
      </c>
      <c r="AU337">
        <v>0</v>
      </c>
      <c r="AV337">
        <v>0</v>
      </c>
      <c r="AW337">
        <v>0</v>
      </c>
      <c r="AX337">
        <v>0</v>
      </c>
      <c r="AY337">
        <v>0</v>
      </c>
      <c r="AZ337">
        <v>0</v>
      </c>
      <c r="BA337">
        <f t="shared" ref="BA337:BA355" si="208">AH337*H337</f>
        <v>0</v>
      </c>
      <c r="BB337">
        <f t="shared" si="181"/>
        <v>0</v>
      </c>
      <c r="BC337">
        <f t="shared" si="182"/>
        <v>0</v>
      </c>
      <c r="BD337">
        <f t="shared" si="183"/>
        <v>0</v>
      </c>
      <c r="BE337">
        <f t="shared" si="184"/>
        <v>0</v>
      </c>
      <c r="BF337">
        <f t="shared" si="185"/>
        <v>0</v>
      </c>
      <c r="BG337">
        <f t="shared" si="186"/>
        <v>0</v>
      </c>
      <c r="BH337">
        <f t="shared" si="187"/>
        <v>0</v>
      </c>
      <c r="BI337">
        <f t="shared" si="188"/>
        <v>0</v>
      </c>
      <c r="BJ337">
        <f t="shared" si="189"/>
        <v>0</v>
      </c>
      <c r="BK337">
        <f t="shared" si="190"/>
        <v>0</v>
      </c>
      <c r="BL337">
        <f t="shared" si="191"/>
        <v>0</v>
      </c>
      <c r="BM337">
        <f t="shared" si="192"/>
        <v>0</v>
      </c>
      <c r="BN337">
        <f t="shared" si="193"/>
        <v>0</v>
      </c>
      <c r="BO337">
        <f t="shared" si="194"/>
        <v>0</v>
      </c>
      <c r="BP337">
        <f t="shared" si="195"/>
        <v>0</v>
      </c>
      <c r="BQ337">
        <f t="shared" si="196"/>
        <v>0</v>
      </c>
      <c r="BR337">
        <f t="shared" si="197"/>
        <v>0</v>
      </c>
      <c r="BS337">
        <f t="shared" si="198"/>
        <v>0</v>
      </c>
      <c r="BU337" s="128">
        <v>67</v>
      </c>
    </row>
    <row r="338" spans="2:73">
      <c r="B338" s="35" t="s">
        <v>491</v>
      </c>
      <c r="C338" s="25" t="s">
        <v>530</v>
      </c>
      <c r="D338" s="26">
        <v>2</v>
      </c>
      <c r="E338" s="200">
        <v>1.2711999999999999</v>
      </c>
      <c r="F338" s="217">
        <f t="shared" si="207"/>
        <v>64.319999999999993</v>
      </c>
      <c r="G338" s="177"/>
      <c r="H338" s="28">
        <f t="shared" si="205"/>
        <v>0</v>
      </c>
      <c r="I338" s="253">
        <f t="shared" si="201"/>
        <v>0</v>
      </c>
      <c r="J338" s="11"/>
      <c r="K338" s="1">
        <v>0</v>
      </c>
      <c r="L338" s="2"/>
      <c r="M338" s="11"/>
      <c r="N338" s="2">
        <v>0</v>
      </c>
      <c r="O338" s="2"/>
      <c r="P338" s="11"/>
      <c r="Q338" s="2">
        <v>0</v>
      </c>
      <c r="R338" s="2"/>
      <c r="S338" s="11"/>
      <c r="T338" s="2">
        <v>0</v>
      </c>
      <c r="U338" s="2"/>
      <c r="V338" s="11"/>
      <c r="W338" s="2">
        <v>0</v>
      </c>
      <c r="X338" s="2"/>
      <c r="Z338" s="176">
        <f t="shared" si="202"/>
        <v>0</v>
      </c>
      <c r="AA338" s="59">
        <f t="shared" si="206"/>
        <v>0</v>
      </c>
      <c r="AB338" s="11">
        <f t="shared" si="203"/>
        <v>0</v>
      </c>
      <c r="AC338" s="58">
        <f t="shared" si="204"/>
        <v>0</v>
      </c>
      <c r="AH338" s="11">
        <v>0</v>
      </c>
      <c r="AI338">
        <v>0</v>
      </c>
      <c r="AJ338">
        <v>2</v>
      </c>
      <c r="AK338">
        <v>0</v>
      </c>
      <c r="AL338">
        <v>0</v>
      </c>
      <c r="AM338">
        <v>0</v>
      </c>
      <c r="AN338">
        <v>0</v>
      </c>
      <c r="AO338">
        <v>0</v>
      </c>
      <c r="AP338">
        <v>0</v>
      </c>
      <c r="AQ338">
        <v>0</v>
      </c>
      <c r="AR338">
        <v>0</v>
      </c>
      <c r="AS338">
        <v>0</v>
      </c>
      <c r="AT338">
        <v>0</v>
      </c>
      <c r="AU338">
        <v>0</v>
      </c>
      <c r="AV338">
        <v>0</v>
      </c>
      <c r="AW338">
        <v>0</v>
      </c>
      <c r="AX338">
        <v>0</v>
      </c>
      <c r="AY338">
        <v>0</v>
      </c>
      <c r="AZ338">
        <v>0</v>
      </c>
      <c r="BA338">
        <f t="shared" si="208"/>
        <v>0</v>
      </c>
      <c r="BB338">
        <f t="shared" si="181"/>
        <v>0</v>
      </c>
      <c r="BC338">
        <f t="shared" si="182"/>
        <v>0</v>
      </c>
      <c r="BD338">
        <f t="shared" si="183"/>
        <v>0</v>
      </c>
      <c r="BE338">
        <f t="shared" si="184"/>
        <v>0</v>
      </c>
      <c r="BF338">
        <f t="shared" si="185"/>
        <v>0</v>
      </c>
      <c r="BG338">
        <f t="shared" si="186"/>
        <v>0</v>
      </c>
      <c r="BH338">
        <f t="shared" si="187"/>
        <v>0</v>
      </c>
      <c r="BI338">
        <f t="shared" si="188"/>
        <v>0</v>
      </c>
      <c r="BJ338">
        <f t="shared" si="189"/>
        <v>0</v>
      </c>
      <c r="BK338">
        <f t="shared" si="190"/>
        <v>0</v>
      </c>
      <c r="BL338">
        <f t="shared" si="191"/>
        <v>0</v>
      </c>
      <c r="BM338">
        <f t="shared" si="192"/>
        <v>0</v>
      </c>
      <c r="BN338">
        <f t="shared" si="193"/>
        <v>0</v>
      </c>
      <c r="BO338">
        <f t="shared" si="194"/>
        <v>0</v>
      </c>
      <c r="BP338">
        <f t="shared" si="195"/>
        <v>0</v>
      </c>
      <c r="BQ338">
        <f t="shared" si="196"/>
        <v>0</v>
      </c>
      <c r="BR338">
        <f t="shared" si="197"/>
        <v>0</v>
      </c>
      <c r="BS338">
        <f t="shared" si="198"/>
        <v>0</v>
      </c>
      <c r="BU338" s="128">
        <v>67</v>
      </c>
    </row>
    <row r="339" spans="2:73">
      <c r="B339" s="35" t="s">
        <v>492</v>
      </c>
      <c r="C339" s="25" t="s">
        <v>531</v>
      </c>
      <c r="D339" s="26">
        <v>2</v>
      </c>
      <c r="E339" s="200">
        <v>1.9976000000000003</v>
      </c>
      <c r="F339" s="217">
        <f t="shared" si="207"/>
        <v>69.12</v>
      </c>
      <c r="G339" s="177"/>
      <c r="H339" s="28">
        <f t="shared" si="205"/>
        <v>0</v>
      </c>
      <c r="I339" s="253">
        <f t="shared" si="201"/>
        <v>0</v>
      </c>
      <c r="J339" s="11"/>
      <c r="K339" s="1">
        <v>0</v>
      </c>
      <c r="L339" s="2"/>
      <c r="N339" s="2">
        <v>0</v>
      </c>
      <c r="O339" s="2"/>
      <c r="P339" s="11"/>
      <c r="Q339" s="2">
        <v>0</v>
      </c>
      <c r="R339" s="2"/>
      <c r="S339" s="11"/>
      <c r="T339" s="2">
        <v>0</v>
      </c>
      <c r="U339" s="2"/>
      <c r="V339" s="11"/>
      <c r="W339" s="2">
        <v>0</v>
      </c>
      <c r="X339" s="2"/>
      <c r="Z339" s="176">
        <f t="shared" si="202"/>
        <v>0</v>
      </c>
      <c r="AA339" s="59">
        <f t="shared" si="206"/>
        <v>0</v>
      </c>
      <c r="AB339" s="11">
        <f t="shared" si="203"/>
        <v>0</v>
      </c>
      <c r="AC339" s="58">
        <f t="shared" si="204"/>
        <v>0</v>
      </c>
      <c r="AH339" s="11">
        <v>0</v>
      </c>
      <c r="AI339">
        <v>0</v>
      </c>
      <c r="AJ339">
        <v>0</v>
      </c>
      <c r="AK339">
        <v>2</v>
      </c>
      <c r="AL339">
        <v>0</v>
      </c>
      <c r="AM339">
        <v>0</v>
      </c>
      <c r="AN339">
        <v>0</v>
      </c>
      <c r="AO339">
        <v>0</v>
      </c>
      <c r="AP339">
        <v>0</v>
      </c>
      <c r="AQ339">
        <v>0</v>
      </c>
      <c r="AR339">
        <v>0</v>
      </c>
      <c r="AS339">
        <v>0</v>
      </c>
      <c r="AT339">
        <v>0</v>
      </c>
      <c r="AU339">
        <v>0</v>
      </c>
      <c r="AV339">
        <v>0</v>
      </c>
      <c r="AW339">
        <v>0</v>
      </c>
      <c r="AX339">
        <v>0</v>
      </c>
      <c r="AY339">
        <v>0</v>
      </c>
      <c r="AZ339">
        <v>0</v>
      </c>
      <c r="BA339">
        <f t="shared" si="208"/>
        <v>0</v>
      </c>
      <c r="BB339">
        <f t="shared" si="181"/>
        <v>0</v>
      </c>
      <c r="BC339">
        <f t="shared" si="182"/>
        <v>0</v>
      </c>
      <c r="BD339">
        <f t="shared" si="183"/>
        <v>0</v>
      </c>
      <c r="BE339">
        <f t="shared" si="184"/>
        <v>0</v>
      </c>
      <c r="BF339">
        <f t="shared" si="185"/>
        <v>0</v>
      </c>
      <c r="BG339">
        <f t="shared" si="186"/>
        <v>0</v>
      </c>
      <c r="BH339">
        <f t="shared" si="187"/>
        <v>0</v>
      </c>
      <c r="BI339">
        <f t="shared" si="188"/>
        <v>0</v>
      </c>
      <c r="BJ339">
        <f t="shared" si="189"/>
        <v>0</v>
      </c>
      <c r="BK339">
        <f t="shared" si="190"/>
        <v>0</v>
      </c>
      <c r="BL339">
        <f t="shared" si="191"/>
        <v>0</v>
      </c>
      <c r="BM339">
        <f t="shared" si="192"/>
        <v>0</v>
      </c>
      <c r="BN339">
        <f t="shared" si="193"/>
        <v>0</v>
      </c>
      <c r="BO339">
        <f t="shared" si="194"/>
        <v>0</v>
      </c>
      <c r="BP339">
        <f t="shared" si="195"/>
        <v>0</v>
      </c>
      <c r="BQ339">
        <f t="shared" si="196"/>
        <v>0</v>
      </c>
      <c r="BR339">
        <f t="shared" si="197"/>
        <v>0</v>
      </c>
      <c r="BS339">
        <f t="shared" si="198"/>
        <v>0</v>
      </c>
      <c r="BU339" s="128">
        <v>72</v>
      </c>
    </row>
    <row r="340" spans="2:73">
      <c r="B340" s="35" t="s">
        <v>493</v>
      </c>
      <c r="C340" s="25" t="s">
        <v>532</v>
      </c>
      <c r="D340" s="26">
        <v>2</v>
      </c>
      <c r="E340" s="200">
        <v>2.2246000000000001</v>
      </c>
      <c r="F340" s="217">
        <f t="shared" si="207"/>
        <v>69.12</v>
      </c>
      <c r="G340" s="177"/>
      <c r="H340" s="28">
        <f t="shared" si="205"/>
        <v>0</v>
      </c>
      <c r="I340" s="253">
        <f t="shared" si="201"/>
        <v>0</v>
      </c>
      <c r="J340" s="11"/>
      <c r="K340" s="1">
        <v>0</v>
      </c>
      <c r="L340" s="2"/>
      <c r="M340" s="11"/>
      <c r="N340" s="2">
        <v>0</v>
      </c>
      <c r="O340" s="2"/>
      <c r="Q340" s="2">
        <v>0</v>
      </c>
      <c r="R340" s="2"/>
      <c r="S340" s="11"/>
      <c r="T340" s="2">
        <v>0</v>
      </c>
      <c r="U340" s="2"/>
      <c r="V340" s="11"/>
      <c r="W340" s="2">
        <v>0</v>
      </c>
      <c r="X340" s="2"/>
      <c r="Z340" s="176">
        <f t="shared" si="202"/>
        <v>0</v>
      </c>
      <c r="AA340" s="59">
        <f t="shared" si="206"/>
        <v>0</v>
      </c>
      <c r="AB340" s="11">
        <f t="shared" si="203"/>
        <v>0</v>
      </c>
      <c r="AC340" s="58">
        <f t="shared" si="204"/>
        <v>0</v>
      </c>
      <c r="AH340" s="11">
        <v>0</v>
      </c>
      <c r="AI340">
        <v>0</v>
      </c>
      <c r="AJ340">
        <v>0</v>
      </c>
      <c r="AK340">
        <v>0</v>
      </c>
      <c r="AL340">
        <v>2</v>
      </c>
      <c r="AM340">
        <v>0</v>
      </c>
      <c r="AN340">
        <v>0</v>
      </c>
      <c r="AO340">
        <v>0</v>
      </c>
      <c r="AP340">
        <v>0</v>
      </c>
      <c r="AQ340">
        <v>0</v>
      </c>
      <c r="AR340">
        <v>0</v>
      </c>
      <c r="AS340">
        <v>0</v>
      </c>
      <c r="AT340">
        <v>0</v>
      </c>
      <c r="AU340">
        <v>0</v>
      </c>
      <c r="AV340">
        <v>0</v>
      </c>
      <c r="AW340">
        <v>0</v>
      </c>
      <c r="AX340">
        <v>0</v>
      </c>
      <c r="AY340">
        <v>0</v>
      </c>
      <c r="AZ340">
        <v>0</v>
      </c>
      <c r="BA340">
        <f t="shared" si="208"/>
        <v>0</v>
      </c>
      <c r="BB340">
        <f t="shared" si="181"/>
        <v>0</v>
      </c>
      <c r="BC340">
        <f t="shared" si="182"/>
        <v>0</v>
      </c>
      <c r="BD340">
        <f t="shared" si="183"/>
        <v>0</v>
      </c>
      <c r="BE340">
        <f t="shared" si="184"/>
        <v>0</v>
      </c>
      <c r="BF340">
        <f t="shared" si="185"/>
        <v>0</v>
      </c>
      <c r="BG340">
        <f t="shared" si="186"/>
        <v>0</v>
      </c>
      <c r="BH340">
        <f t="shared" si="187"/>
        <v>0</v>
      </c>
      <c r="BI340">
        <f t="shared" si="188"/>
        <v>0</v>
      </c>
      <c r="BJ340">
        <f t="shared" si="189"/>
        <v>0</v>
      </c>
      <c r="BK340">
        <f t="shared" si="190"/>
        <v>0</v>
      </c>
      <c r="BL340">
        <f t="shared" si="191"/>
        <v>0</v>
      </c>
      <c r="BM340">
        <f t="shared" si="192"/>
        <v>0</v>
      </c>
      <c r="BN340">
        <f t="shared" si="193"/>
        <v>0</v>
      </c>
      <c r="BO340">
        <f t="shared" si="194"/>
        <v>0</v>
      </c>
      <c r="BP340">
        <f t="shared" si="195"/>
        <v>0</v>
      </c>
      <c r="BQ340">
        <f t="shared" si="196"/>
        <v>0</v>
      </c>
      <c r="BR340">
        <f t="shared" si="197"/>
        <v>0</v>
      </c>
      <c r="BS340">
        <f t="shared" si="198"/>
        <v>0</v>
      </c>
      <c r="BU340" s="128">
        <v>72</v>
      </c>
    </row>
    <row r="341" spans="2:73">
      <c r="B341" s="35" t="s">
        <v>494</v>
      </c>
      <c r="C341" s="25" t="s">
        <v>533</v>
      </c>
      <c r="D341" s="26">
        <v>2</v>
      </c>
      <c r="E341" s="200">
        <v>1.3620000000000001</v>
      </c>
      <c r="F341" s="217">
        <f t="shared" si="207"/>
        <v>69.12</v>
      </c>
      <c r="G341" s="177"/>
      <c r="H341" s="28">
        <f t="shared" si="205"/>
        <v>0</v>
      </c>
      <c r="I341" s="253">
        <f t="shared" si="201"/>
        <v>0</v>
      </c>
      <c r="J341" s="11"/>
      <c r="K341" s="1">
        <v>0</v>
      </c>
      <c r="L341" s="2"/>
      <c r="M341" s="11"/>
      <c r="N341" s="2">
        <v>0</v>
      </c>
      <c r="O341" s="2"/>
      <c r="P341" s="11"/>
      <c r="Q341" s="2">
        <v>0</v>
      </c>
      <c r="R341" s="2"/>
      <c r="T341" s="2">
        <v>0</v>
      </c>
      <c r="U341" s="2"/>
      <c r="V341" s="11"/>
      <c r="W341" s="2">
        <v>0</v>
      </c>
      <c r="X341" s="2"/>
      <c r="Z341" s="176">
        <f t="shared" si="202"/>
        <v>0</v>
      </c>
      <c r="AA341" s="59">
        <f t="shared" si="206"/>
        <v>0</v>
      </c>
      <c r="AB341" s="11">
        <f t="shared" si="203"/>
        <v>0</v>
      </c>
      <c r="AC341" s="58">
        <f t="shared" si="204"/>
        <v>0</v>
      </c>
      <c r="AH341" s="11">
        <v>0</v>
      </c>
      <c r="AI341">
        <v>0</v>
      </c>
      <c r="AJ341">
        <v>2</v>
      </c>
      <c r="AK341">
        <v>0</v>
      </c>
      <c r="AL341">
        <v>0</v>
      </c>
      <c r="AM341">
        <v>0</v>
      </c>
      <c r="AN341">
        <v>0</v>
      </c>
      <c r="AO341">
        <v>0</v>
      </c>
      <c r="AP341">
        <v>0</v>
      </c>
      <c r="AQ341">
        <v>0</v>
      </c>
      <c r="AR341">
        <v>0</v>
      </c>
      <c r="AS341">
        <v>0</v>
      </c>
      <c r="AT341">
        <v>0</v>
      </c>
      <c r="AU341">
        <v>0</v>
      </c>
      <c r="AV341">
        <v>0</v>
      </c>
      <c r="AW341">
        <v>0</v>
      </c>
      <c r="AX341">
        <v>0</v>
      </c>
      <c r="AY341">
        <v>0</v>
      </c>
      <c r="AZ341">
        <v>0</v>
      </c>
      <c r="BA341">
        <f t="shared" si="208"/>
        <v>0</v>
      </c>
      <c r="BB341">
        <f t="shared" si="181"/>
        <v>0</v>
      </c>
      <c r="BC341">
        <f t="shared" si="182"/>
        <v>0</v>
      </c>
      <c r="BD341">
        <f t="shared" si="183"/>
        <v>0</v>
      </c>
      <c r="BE341">
        <f t="shared" si="184"/>
        <v>0</v>
      </c>
      <c r="BF341">
        <f t="shared" si="185"/>
        <v>0</v>
      </c>
      <c r="BG341">
        <f t="shared" si="186"/>
        <v>0</v>
      </c>
      <c r="BH341">
        <f t="shared" si="187"/>
        <v>0</v>
      </c>
      <c r="BI341">
        <f t="shared" si="188"/>
        <v>0</v>
      </c>
      <c r="BJ341">
        <f t="shared" si="189"/>
        <v>0</v>
      </c>
      <c r="BK341">
        <f t="shared" si="190"/>
        <v>0</v>
      </c>
      <c r="BL341">
        <f t="shared" si="191"/>
        <v>0</v>
      </c>
      <c r="BM341">
        <f t="shared" si="192"/>
        <v>0</v>
      </c>
      <c r="BN341">
        <f t="shared" si="193"/>
        <v>0</v>
      </c>
      <c r="BO341">
        <f t="shared" si="194"/>
        <v>0</v>
      </c>
      <c r="BP341">
        <f t="shared" si="195"/>
        <v>0</v>
      </c>
      <c r="BQ341">
        <f t="shared" si="196"/>
        <v>0</v>
      </c>
      <c r="BR341">
        <f t="shared" si="197"/>
        <v>0</v>
      </c>
      <c r="BS341">
        <f t="shared" si="198"/>
        <v>0</v>
      </c>
      <c r="BU341" s="128">
        <v>72</v>
      </c>
    </row>
    <row r="342" spans="2:73">
      <c r="B342" s="35" t="s">
        <v>495</v>
      </c>
      <c r="C342" s="25" t="s">
        <v>534</v>
      </c>
      <c r="D342" s="26">
        <v>2</v>
      </c>
      <c r="E342" s="200">
        <v>1.4074</v>
      </c>
      <c r="F342" s="217">
        <f t="shared" si="207"/>
        <v>58.559999999999995</v>
      </c>
      <c r="G342" s="177"/>
      <c r="H342" s="28">
        <f t="shared" si="205"/>
        <v>0</v>
      </c>
      <c r="I342" s="253">
        <f t="shared" si="201"/>
        <v>0</v>
      </c>
      <c r="J342" s="11"/>
      <c r="K342" s="1">
        <v>0</v>
      </c>
      <c r="L342" s="2"/>
      <c r="M342" s="11"/>
      <c r="N342" s="2">
        <v>0</v>
      </c>
      <c r="O342" s="2"/>
      <c r="P342" s="11"/>
      <c r="Q342" s="2">
        <v>0</v>
      </c>
      <c r="R342" s="2"/>
      <c r="S342" s="11"/>
      <c r="T342" s="2">
        <v>0</v>
      </c>
      <c r="U342" s="2"/>
      <c r="W342" s="2">
        <v>0</v>
      </c>
      <c r="X342" s="2"/>
      <c r="Z342" s="176">
        <f t="shared" si="202"/>
        <v>0</v>
      </c>
      <c r="AA342" s="59">
        <f t="shared" si="206"/>
        <v>0</v>
      </c>
      <c r="AB342" s="11">
        <f t="shared" si="203"/>
        <v>0</v>
      </c>
      <c r="AC342" s="58">
        <f t="shared" si="204"/>
        <v>0</v>
      </c>
      <c r="AH342" s="11">
        <v>0</v>
      </c>
      <c r="AI342">
        <v>0</v>
      </c>
      <c r="AJ342">
        <v>0</v>
      </c>
      <c r="AK342">
        <v>2</v>
      </c>
      <c r="AL342">
        <v>0</v>
      </c>
      <c r="AM342">
        <v>0</v>
      </c>
      <c r="AN342">
        <v>0</v>
      </c>
      <c r="AO342">
        <v>0</v>
      </c>
      <c r="AP342">
        <v>0</v>
      </c>
      <c r="AQ342">
        <v>0</v>
      </c>
      <c r="AR342">
        <v>0</v>
      </c>
      <c r="AS342">
        <v>0</v>
      </c>
      <c r="AT342">
        <v>0</v>
      </c>
      <c r="AU342">
        <v>0</v>
      </c>
      <c r="AV342">
        <v>0</v>
      </c>
      <c r="AW342">
        <v>0</v>
      </c>
      <c r="AX342">
        <v>0</v>
      </c>
      <c r="AY342">
        <v>0</v>
      </c>
      <c r="AZ342">
        <v>0</v>
      </c>
      <c r="BA342">
        <f t="shared" si="208"/>
        <v>0</v>
      </c>
      <c r="BB342">
        <f t="shared" si="181"/>
        <v>0</v>
      </c>
      <c r="BC342">
        <f t="shared" si="182"/>
        <v>0</v>
      </c>
      <c r="BD342">
        <f t="shared" si="183"/>
        <v>0</v>
      </c>
      <c r="BE342">
        <f t="shared" si="184"/>
        <v>0</v>
      </c>
      <c r="BF342">
        <f t="shared" si="185"/>
        <v>0</v>
      </c>
      <c r="BG342">
        <f t="shared" si="186"/>
        <v>0</v>
      </c>
      <c r="BH342">
        <f t="shared" si="187"/>
        <v>0</v>
      </c>
      <c r="BI342">
        <f t="shared" si="188"/>
        <v>0</v>
      </c>
      <c r="BJ342">
        <f t="shared" si="189"/>
        <v>0</v>
      </c>
      <c r="BK342">
        <f t="shared" si="190"/>
        <v>0</v>
      </c>
      <c r="BL342">
        <f t="shared" si="191"/>
        <v>0</v>
      </c>
      <c r="BM342">
        <f t="shared" si="192"/>
        <v>0</v>
      </c>
      <c r="BN342">
        <f t="shared" si="193"/>
        <v>0</v>
      </c>
      <c r="BO342">
        <f t="shared" si="194"/>
        <v>0</v>
      </c>
      <c r="BP342">
        <f t="shared" si="195"/>
        <v>0</v>
      </c>
      <c r="BQ342">
        <f t="shared" si="196"/>
        <v>0</v>
      </c>
      <c r="BR342">
        <f t="shared" si="197"/>
        <v>0</v>
      </c>
      <c r="BS342">
        <f t="shared" si="198"/>
        <v>0</v>
      </c>
      <c r="BU342" s="128">
        <v>61</v>
      </c>
    </row>
    <row r="343" spans="2:73">
      <c r="B343" s="35" t="s">
        <v>496</v>
      </c>
      <c r="C343" s="25" t="s">
        <v>535</v>
      </c>
      <c r="D343" s="26">
        <v>2</v>
      </c>
      <c r="E343" s="200">
        <v>1.4074</v>
      </c>
      <c r="F343" s="217">
        <f t="shared" si="207"/>
        <v>58.559999999999995</v>
      </c>
      <c r="G343" s="177"/>
      <c r="H343" s="28">
        <f t="shared" si="205"/>
        <v>0</v>
      </c>
      <c r="I343" s="253">
        <f t="shared" si="201"/>
        <v>0</v>
      </c>
      <c r="J343" s="11"/>
      <c r="K343" s="1">
        <v>0</v>
      </c>
      <c r="L343" s="2"/>
      <c r="M343" s="11"/>
      <c r="N343" s="2">
        <v>0</v>
      </c>
      <c r="O343" s="2"/>
      <c r="P343" s="11"/>
      <c r="Q343" s="2">
        <v>0</v>
      </c>
      <c r="R343" s="2"/>
      <c r="S343" s="11"/>
      <c r="T343" s="2">
        <v>0</v>
      </c>
      <c r="U343" s="2"/>
      <c r="V343" s="11"/>
      <c r="W343" s="2">
        <v>0</v>
      </c>
      <c r="X343" s="2"/>
      <c r="Z343" s="176">
        <f t="shared" si="202"/>
        <v>0</v>
      </c>
      <c r="AA343" s="59">
        <f t="shared" si="206"/>
        <v>0</v>
      </c>
      <c r="AB343" s="11">
        <f t="shared" si="203"/>
        <v>0</v>
      </c>
      <c r="AC343" s="58">
        <f t="shared" si="204"/>
        <v>0</v>
      </c>
      <c r="AH343" s="11">
        <v>0</v>
      </c>
      <c r="AI343">
        <v>0</v>
      </c>
      <c r="AJ343">
        <v>0</v>
      </c>
      <c r="AK343">
        <v>2</v>
      </c>
      <c r="AL343">
        <v>0</v>
      </c>
      <c r="AM343">
        <v>0</v>
      </c>
      <c r="AN343">
        <v>0</v>
      </c>
      <c r="AO343">
        <v>0</v>
      </c>
      <c r="AP343">
        <v>0</v>
      </c>
      <c r="AQ343">
        <v>0</v>
      </c>
      <c r="AR343">
        <v>0</v>
      </c>
      <c r="AS343">
        <v>0</v>
      </c>
      <c r="AT343">
        <v>0</v>
      </c>
      <c r="AU343">
        <v>0</v>
      </c>
      <c r="AV343">
        <v>0</v>
      </c>
      <c r="AW343">
        <v>0</v>
      </c>
      <c r="AX343">
        <v>0</v>
      </c>
      <c r="AY343">
        <v>0</v>
      </c>
      <c r="AZ343">
        <v>0</v>
      </c>
      <c r="BA343">
        <f t="shared" si="208"/>
        <v>0</v>
      </c>
      <c r="BB343">
        <f t="shared" si="181"/>
        <v>0</v>
      </c>
      <c r="BC343">
        <f t="shared" si="182"/>
        <v>0</v>
      </c>
      <c r="BD343">
        <f t="shared" si="183"/>
        <v>0</v>
      </c>
      <c r="BE343">
        <f t="shared" si="184"/>
        <v>0</v>
      </c>
      <c r="BF343">
        <f t="shared" si="185"/>
        <v>0</v>
      </c>
      <c r="BG343">
        <f t="shared" si="186"/>
        <v>0</v>
      </c>
      <c r="BH343">
        <f t="shared" si="187"/>
        <v>0</v>
      </c>
      <c r="BI343">
        <f t="shared" si="188"/>
        <v>0</v>
      </c>
      <c r="BJ343">
        <f t="shared" si="189"/>
        <v>0</v>
      </c>
      <c r="BK343">
        <f t="shared" si="190"/>
        <v>0</v>
      </c>
      <c r="BL343">
        <f t="shared" si="191"/>
        <v>0</v>
      </c>
      <c r="BM343">
        <f t="shared" si="192"/>
        <v>0</v>
      </c>
      <c r="BN343">
        <f t="shared" si="193"/>
        <v>0</v>
      </c>
      <c r="BO343">
        <f t="shared" si="194"/>
        <v>0</v>
      </c>
      <c r="BP343">
        <f t="shared" si="195"/>
        <v>0</v>
      </c>
      <c r="BQ343">
        <f t="shared" si="196"/>
        <v>0</v>
      </c>
      <c r="BR343">
        <f t="shared" si="197"/>
        <v>0</v>
      </c>
      <c r="BS343">
        <f t="shared" si="198"/>
        <v>0</v>
      </c>
      <c r="BU343" s="128">
        <v>61</v>
      </c>
    </row>
    <row r="344" spans="2:73">
      <c r="B344" s="35" t="s">
        <v>497</v>
      </c>
      <c r="C344" s="25" t="s">
        <v>536</v>
      </c>
      <c r="D344" s="26">
        <v>2</v>
      </c>
      <c r="E344" s="200">
        <v>1.2258000000000002</v>
      </c>
      <c r="F344" s="217">
        <f t="shared" si="207"/>
        <v>58.559999999999995</v>
      </c>
      <c r="G344" s="177"/>
      <c r="H344" s="28">
        <f t="shared" si="205"/>
        <v>0</v>
      </c>
      <c r="I344" s="253">
        <f t="shared" si="201"/>
        <v>0</v>
      </c>
      <c r="K344" s="1">
        <v>0</v>
      </c>
      <c r="L344" s="2"/>
      <c r="N344" s="2">
        <v>0</v>
      </c>
      <c r="O344" s="2"/>
      <c r="P344" s="11"/>
      <c r="Q344" s="2">
        <v>0</v>
      </c>
      <c r="R344" s="2"/>
      <c r="S344" s="11"/>
      <c r="T344" s="2">
        <v>0</v>
      </c>
      <c r="U344" s="2"/>
      <c r="V344" s="11"/>
      <c r="W344" s="2">
        <v>0</v>
      </c>
      <c r="X344" s="2"/>
      <c r="Z344" s="176">
        <f t="shared" si="202"/>
        <v>0</v>
      </c>
      <c r="AA344" s="59">
        <f t="shared" si="206"/>
        <v>0</v>
      </c>
      <c r="AB344" s="11">
        <f t="shared" si="203"/>
        <v>0</v>
      </c>
      <c r="AC344" s="58">
        <f t="shared" si="204"/>
        <v>0</v>
      </c>
      <c r="AH344" s="11">
        <v>0</v>
      </c>
      <c r="AI344">
        <v>0</v>
      </c>
      <c r="AJ344">
        <v>2</v>
      </c>
      <c r="AK344">
        <v>0</v>
      </c>
      <c r="AL344">
        <v>0</v>
      </c>
      <c r="AM344">
        <v>0</v>
      </c>
      <c r="AN344">
        <v>0</v>
      </c>
      <c r="AO344">
        <v>0</v>
      </c>
      <c r="AP344">
        <v>0</v>
      </c>
      <c r="AQ344">
        <v>0</v>
      </c>
      <c r="AR344">
        <v>0</v>
      </c>
      <c r="AS344">
        <v>0</v>
      </c>
      <c r="AT344">
        <v>0</v>
      </c>
      <c r="AU344">
        <v>0</v>
      </c>
      <c r="AV344">
        <v>0</v>
      </c>
      <c r="AW344">
        <v>0</v>
      </c>
      <c r="AX344">
        <v>0</v>
      </c>
      <c r="AY344">
        <v>0</v>
      </c>
      <c r="AZ344">
        <v>0</v>
      </c>
      <c r="BA344">
        <f t="shared" si="208"/>
        <v>0</v>
      </c>
      <c r="BB344">
        <f t="shared" si="181"/>
        <v>0</v>
      </c>
      <c r="BC344">
        <f t="shared" si="182"/>
        <v>0</v>
      </c>
      <c r="BD344">
        <f t="shared" si="183"/>
        <v>0</v>
      </c>
      <c r="BE344">
        <f t="shared" si="184"/>
        <v>0</v>
      </c>
      <c r="BF344">
        <f t="shared" si="185"/>
        <v>0</v>
      </c>
      <c r="BG344">
        <f t="shared" si="186"/>
        <v>0</v>
      </c>
      <c r="BH344">
        <f t="shared" si="187"/>
        <v>0</v>
      </c>
      <c r="BI344">
        <f t="shared" si="188"/>
        <v>0</v>
      </c>
      <c r="BJ344">
        <f t="shared" si="189"/>
        <v>0</v>
      </c>
      <c r="BK344">
        <f t="shared" si="190"/>
        <v>0</v>
      </c>
      <c r="BL344">
        <f t="shared" si="191"/>
        <v>0</v>
      </c>
      <c r="BM344">
        <f t="shared" si="192"/>
        <v>0</v>
      </c>
      <c r="BN344">
        <f t="shared" si="193"/>
        <v>0</v>
      </c>
      <c r="BO344">
        <f t="shared" si="194"/>
        <v>0</v>
      </c>
      <c r="BP344">
        <f t="shared" si="195"/>
        <v>0</v>
      </c>
      <c r="BQ344">
        <f t="shared" si="196"/>
        <v>0</v>
      </c>
      <c r="BR344">
        <f t="shared" si="197"/>
        <v>0</v>
      </c>
      <c r="BS344">
        <f t="shared" si="198"/>
        <v>0</v>
      </c>
      <c r="BU344" s="128">
        <v>61</v>
      </c>
    </row>
    <row r="345" spans="2:73">
      <c r="B345" s="35" t="s">
        <v>498</v>
      </c>
      <c r="C345" s="25" t="s">
        <v>537</v>
      </c>
      <c r="D345" s="26">
        <v>2</v>
      </c>
      <c r="E345" s="200">
        <v>0.59020000000000006</v>
      </c>
      <c r="F345" s="217">
        <f t="shared" si="207"/>
        <v>53.76</v>
      </c>
      <c r="G345" s="177"/>
      <c r="H345" s="28">
        <f t="shared" si="205"/>
        <v>0</v>
      </c>
      <c r="I345" s="253">
        <f t="shared" si="201"/>
        <v>0</v>
      </c>
      <c r="J345" s="11"/>
      <c r="K345" s="1">
        <v>0</v>
      </c>
      <c r="L345" s="2"/>
      <c r="M345" s="11"/>
      <c r="N345" s="2">
        <v>0</v>
      </c>
      <c r="O345" s="2"/>
      <c r="P345" s="11"/>
      <c r="Q345" s="2">
        <v>0</v>
      </c>
      <c r="R345" s="2"/>
      <c r="T345" s="2">
        <v>0</v>
      </c>
      <c r="U345" s="2"/>
      <c r="V345" s="11"/>
      <c r="W345" s="2">
        <v>0</v>
      </c>
      <c r="X345" s="2"/>
      <c r="Z345" s="176">
        <f t="shared" si="202"/>
        <v>0</v>
      </c>
      <c r="AA345" s="59">
        <f t="shared" si="206"/>
        <v>0</v>
      </c>
      <c r="AB345" s="11">
        <f t="shared" si="203"/>
        <v>0</v>
      </c>
      <c r="AC345" s="58">
        <f t="shared" si="204"/>
        <v>0</v>
      </c>
      <c r="AH345" s="11">
        <v>15</v>
      </c>
      <c r="AI345">
        <v>0</v>
      </c>
      <c r="AJ345">
        <v>0</v>
      </c>
      <c r="AK345">
        <v>0</v>
      </c>
      <c r="AL345">
        <v>0</v>
      </c>
      <c r="AM345">
        <v>0</v>
      </c>
      <c r="AN345">
        <v>0</v>
      </c>
      <c r="AO345">
        <v>0</v>
      </c>
      <c r="AP345">
        <v>0</v>
      </c>
      <c r="AQ345">
        <v>0</v>
      </c>
      <c r="AR345">
        <v>0</v>
      </c>
      <c r="AS345">
        <v>0</v>
      </c>
      <c r="AT345">
        <v>0</v>
      </c>
      <c r="AU345">
        <v>0</v>
      </c>
      <c r="AV345">
        <v>0</v>
      </c>
      <c r="AW345">
        <v>0</v>
      </c>
      <c r="AX345">
        <v>0</v>
      </c>
      <c r="AY345">
        <v>0</v>
      </c>
      <c r="AZ345">
        <v>0</v>
      </c>
      <c r="BA345">
        <f t="shared" si="208"/>
        <v>0</v>
      </c>
      <c r="BB345">
        <f t="shared" si="181"/>
        <v>0</v>
      </c>
      <c r="BC345">
        <f t="shared" si="182"/>
        <v>0</v>
      </c>
      <c r="BD345">
        <f t="shared" si="183"/>
        <v>0</v>
      </c>
      <c r="BE345">
        <f t="shared" si="184"/>
        <v>0</v>
      </c>
      <c r="BF345">
        <f t="shared" si="185"/>
        <v>0</v>
      </c>
      <c r="BG345">
        <f t="shared" si="186"/>
        <v>0</v>
      </c>
      <c r="BH345">
        <f t="shared" si="187"/>
        <v>0</v>
      </c>
      <c r="BI345">
        <f t="shared" si="188"/>
        <v>0</v>
      </c>
      <c r="BJ345">
        <f t="shared" si="189"/>
        <v>0</v>
      </c>
      <c r="BK345">
        <f t="shared" si="190"/>
        <v>0</v>
      </c>
      <c r="BL345">
        <f t="shared" si="191"/>
        <v>0</v>
      </c>
      <c r="BM345">
        <f t="shared" si="192"/>
        <v>0</v>
      </c>
      <c r="BN345">
        <f t="shared" si="193"/>
        <v>0</v>
      </c>
      <c r="BO345">
        <f t="shared" si="194"/>
        <v>0</v>
      </c>
      <c r="BP345">
        <f t="shared" si="195"/>
        <v>0</v>
      </c>
      <c r="BQ345">
        <f t="shared" si="196"/>
        <v>0</v>
      </c>
      <c r="BR345">
        <f t="shared" si="197"/>
        <v>0</v>
      </c>
      <c r="BS345">
        <f t="shared" si="198"/>
        <v>0</v>
      </c>
      <c r="BU345" s="128">
        <v>56</v>
      </c>
    </row>
    <row r="346" spans="2:73">
      <c r="B346" s="35" t="s">
        <v>499</v>
      </c>
      <c r="C346" s="25" t="s">
        <v>538</v>
      </c>
      <c r="D346" s="26">
        <v>2</v>
      </c>
      <c r="E346" s="200">
        <v>0.54479999999999995</v>
      </c>
      <c r="F346" s="217">
        <f t="shared" si="207"/>
        <v>53.76</v>
      </c>
      <c r="G346" s="177"/>
      <c r="H346" s="28">
        <f t="shared" si="205"/>
        <v>0</v>
      </c>
      <c r="I346" s="253">
        <f t="shared" si="201"/>
        <v>0</v>
      </c>
      <c r="J346" s="11"/>
      <c r="K346" s="1">
        <v>0</v>
      </c>
      <c r="L346" s="2"/>
      <c r="M346" s="11"/>
      <c r="N346" s="2">
        <v>0</v>
      </c>
      <c r="O346" s="2"/>
      <c r="P346" s="11"/>
      <c r="Q346" s="2">
        <v>0</v>
      </c>
      <c r="R346" s="2"/>
      <c r="S346" s="11"/>
      <c r="T346" s="2">
        <v>0</v>
      </c>
      <c r="U346" s="2"/>
      <c r="V346" s="11"/>
      <c r="W346" s="2">
        <v>0</v>
      </c>
      <c r="X346" s="2"/>
      <c r="Z346" s="176">
        <f t="shared" si="202"/>
        <v>0</v>
      </c>
      <c r="AA346" s="59">
        <f t="shared" si="206"/>
        <v>0</v>
      </c>
      <c r="AB346" s="11">
        <f t="shared" si="203"/>
        <v>0</v>
      </c>
      <c r="AC346" s="58">
        <f t="shared" si="204"/>
        <v>0</v>
      </c>
      <c r="AH346" s="11">
        <v>10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f t="shared" si="208"/>
        <v>0</v>
      </c>
      <c r="BB346">
        <f t="shared" si="181"/>
        <v>0</v>
      </c>
      <c r="BC346">
        <f t="shared" si="182"/>
        <v>0</v>
      </c>
      <c r="BD346">
        <f t="shared" si="183"/>
        <v>0</v>
      </c>
      <c r="BE346">
        <f t="shared" si="184"/>
        <v>0</v>
      </c>
      <c r="BF346">
        <f t="shared" si="185"/>
        <v>0</v>
      </c>
      <c r="BG346">
        <f t="shared" si="186"/>
        <v>0</v>
      </c>
      <c r="BH346">
        <f t="shared" si="187"/>
        <v>0</v>
      </c>
      <c r="BI346">
        <f t="shared" si="188"/>
        <v>0</v>
      </c>
      <c r="BJ346">
        <f t="shared" si="189"/>
        <v>0</v>
      </c>
      <c r="BK346">
        <f t="shared" si="190"/>
        <v>0</v>
      </c>
      <c r="BL346">
        <f t="shared" si="191"/>
        <v>0</v>
      </c>
      <c r="BM346">
        <f t="shared" si="192"/>
        <v>0</v>
      </c>
      <c r="BN346">
        <f t="shared" si="193"/>
        <v>0</v>
      </c>
      <c r="BO346">
        <f t="shared" si="194"/>
        <v>0</v>
      </c>
      <c r="BP346">
        <f t="shared" si="195"/>
        <v>0</v>
      </c>
      <c r="BQ346">
        <f t="shared" si="196"/>
        <v>0</v>
      </c>
      <c r="BR346">
        <f t="shared" si="197"/>
        <v>0</v>
      </c>
      <c r="BS346">
        <f t="shared" si="198"/>
        <v>0</v>
      </c>
      <c r="BU346" s="128">
        <v>56</v>
      </c>
    </row>
    <row r="347" spans="2:73">
      <c r="B347" s="35" t="s">
        <v>500</v>
      </c>
      <c r="C347" s="25" t="s">
        <v>539</v>
      </c>
      <c r="D347" s="26">
        <v>2</v>
      </c>
      <c r="E347" s="200">
        <v>0.49940000000000007</v>
      </c>
      <c r="F347" s="217">
        <f t="shared" si="207"/>
        <v>53.76</v>
      </c>
      <c r="G347" s="177"/>
      <c r="H347" s="28">
        <f t="shared" si="205"/>
        <v>0</v>
      </c>
      <c r="I347" s="253">
        <f t="shared" si="201"/>
        <v>0</v>
      </c>
      <c r="J347" s="11"/>
      <c r="K347" s="1">
        <v>0</v>
      </c>
      <c r="L347" s="2"/>
      <c r="M347" s="11"/>
      <c r="N347" s="2">
        <v>0</v>
      </c>
      <c r="O347" s="2"/>
      <c r="P347" s="11"/>
      <c r="Q347" s="2">
        <v>0</v>
      </c>
      <c r="R347" s="2"/>
      <c r="S347" s="11"/>
      <c r="T347" s="2">
        <v>0</v>
      </c>
      <c r="U347" s="2"/>
      <c r="W347" s="2">
        <v>0</v>
      </c>
      <c r="X347" s="2"/>
      <c r="Z347" s="176">
        <f t="shared" si="202"/>
        <v>0</v>
      </c>
      <c r="AA347" s="59">
        <f t="shared" si="206"/>
        <v>0</v>
      </c>
      <c r="AB347" s="11">
        <f t="shared" si="203"/>
        <v>0</v>
      </c>
      <c r="AC347" s="58">
        <f t="shared" si="204"/>
        <v>0</v>
      </c>
      <c r="AH347" s="11">
        <v>10</v>
      </c>
      <c r="AI347">
        <v>0</v>
      </c>
      <c r="AJ347">
        <v>0</v>
      </c>
      <c r="AK347">
        <v>0</v>
      </c>
      <c r="AL347">
        <v>0</v>
      </c>
      <c r="AM347">
        <v>0</v>
      </c>
      <c r="AN347">
        <v>0</v>
      </c>
      <c r="AO347">
        <v>0</v>
      </c>
      <c r="AP347">
        <v>0</v>
      </c>
      <c r="AQ347">
        <v>0</v>
      </c>
      <c r="AR347">
        <v>0</v>
      </c>
      <c r="AS347">
        <v>0</v>
      </c>
      <c r="AT347">
        <v>0</v>
      </c>
      <c r="AU347">
        <v>0</v>
      </c>
      <c r="AV347">
        <v>0</v>
      </c>
      <c r="AW347">
        <v>0</v>
      </c>
      <c r="AX347">
        <v>0</v>
      </c>
      <c r="AY347">
        <v>0</v>
      </c>
      <c r="AZ347">
        <v>0</v>
      </c>
      <c r="BA347">
        <f t="shared" si="208"/>
        <v>0</v>
      </c>
      <c r="BB347">
        <f t="shared" si="181"/>
        <v>0</v>
      </c>
      <c r="BC347">
        <f t="shared" si="182"/>
        <v>0</v>
      </c>
      <c r="BD347">
        <f t="shared" si="183"/>
        <v>0</v>
      </c>
      <c r="BE347">
        <f t="shared" si="184"/>
        <v>0</v>
      </c>
      <c r="BF347">
        <f t="shared" si="185"/>
        <v>0</v>
      </c>
      <c r="BG347">
        <f t="shared" si="186"/>
        <v>0</v>
      </c>
      <c r="BH347">
        <f t="shared" si="187"/>
        <v>0</v>
      </c>
      <c r="BI347">
        <f t="shared" si="188"/>
        <v>0</v>
      </c>
      <c r="BJ347">
        <f t="shared" si="189"/>
        <v>0</v>
      </c>
      <c r="BK347">
        <f t="shared" si="190"/>
        <v>0</v>
      </c>
      <c r="BL347">
        <f t="shared" si="191"/>
        <v>0</v>
      </c>
      <c r="BM347">
        <f t="shared" si="192"/>
        <v>0</v>
      </c>
      <c r="BN347">
        <f t="shared" si="193"/>
        <v>0</v>
      </c>
      <c r="BO347">
        <f t="shared" si="194"/>
        <v>0</v>
      </c>
      <c r="BP347">
        <f t="shared" si="195"/>
        <v>0</v>
      </c>
      <c r="BQ347">
        <f t="shared" si="196"/>
        <v>0</v>
      </c>
      <c r="BR347">
        <f t="shared" si="197"/>
        <v>0</v>
      </c>
      <c r="BS347">
        <f t="shared" si="198"/>
        <v>0</v>
      </c>
      <c r="BU347" s="128">
        <v>56</v>
      </c>
    </row>
    <row r="348" spans="2:73" ht="43" customHeight="1">
      <c r="B348" s="22" t="s">
        <v>540</v>
      </c>
      <c r="C348" s="6" t="s">
        <v>634</v>
      </c>
      <c r="D348" s="6" t="s">
        <v>2</v>
      </c>
      <c r="E348" s="98" t="s">
        <v>1203</v>
      </c>
      <c r="F348" s="218" t="s">
        <v>1202</v>
      </c>
      <c r="G348" s="177"/>
      <c r="H348" s="6" t="s">
        <v>633</v>
      </c>
      <c r="I348" s="6" t="s">
        <v>632</v>
      </c>
      <c r="J348" s="11"/>
      <c r="K348" s="6" t="s">
        <v>630</v>
      </c>
      <c r="L348" s="6" t="s">
        <v>631</v>
      </c>
      <c r="N348" s="6" t="s">
        <v>630</v>
      </c>
      <c r="O348" s="6" t="s">
        <v>631</v>
      </c>
      <c r="Q348" s="6" t="s">
        <v>630</v>
      </c>
      <c r="R348" s="6" t="s">
        <v>631</v>
      </c>
      <c r="T348" s="6" t="s">
        <v>630</v>
      </c>
      <c r="U348" s="6" t="s">
        <v>631</v>
      </c>
      <c r="W348" s="23" t="s">
        <v>630</v>
      </c>
      <c r="X348" s="23" t="s">
        <v>631</v>
      </c>
      <c r="Z348" s="176"/>
      <c r="BU348" s="90" t="s">
        <v>1136</v>
      </c>
    </row>
    <row r="349" spans="2:73">
      <c r="B349" s="35" t="s">
        <v>543</v>
      </c>
      <c r="C349" s="25" t="s">
        <v>542</v>
      </c>
      <c r="D349" s="26">
        <v>1</v>
      </c>
      <c r="E349" s="200">
        <v>3.2688000000000001</v>
      </c>
      <c r="F349" s="217">
        <f t="shared" si="207"/>
        <v>114.24</v>
      </c>
      <c r="G349" s="177"/>
      <c r="H349" s="28">
        <f>K349+N349+Q349+T349+W349</f>
        <v>0</v>
      </c>
      <c r="I349" s="253">
        <f>H349*F349</f>
        <v>0</v>
      </c>
      <c r="J349" s="11"/>
      <c r="K349" s="1">
        <v>0</v>
      </c>
      <c r="L349" s="2"/>
      <c r="M349" s="11"/>
      <c r="N349" s="2">
        <v>0</v>
      </c>
      <c r="O349" s="2"/>
      <c r="P349" s="11"/>
      <c r="Q349" s="2">
        <v>0</v>
      </c>
      <c r="R349" s="2"/>
      <c r="T349" s="2">
        <v>0</v>
      </c>
      <c r="U349" s="2"/>
      <c r="V349" s="11"/>
      <c r="W349" s="2">
        <v>0</v>
      </c>
      <c r="X349" s="2"/>
      <c r="Z349" s="176">
        <f>H349*F349</f>
        <v>0</v>
      </c>
      <c r="AA349" s="59">
        <f>H349</f>
        <v>0</v>
      </c>
      <c r="AB349" s="11">
        <f>H349*D349</f>
        <v>0</v>
      </c>
      <c r="AC349" s="58">
        <f>H349*E349</f>
        <v>0</v>
      </c>
      <c r="AH349" s="11">
        <v>0</v>
      </c>
      <c r="AI349">
        <v>0</v>
      </c>
      <c r="AJ349">
        <v>0</v>
      </c>
      <c r="AK349">
        <v>0</v>
      </c>
      <c r="AL349">
        <v>0</v>
      </c>
      <c r="AM349">
        <v>0</v>
      </c>
      <c r="AN349">
        <v>0</v>
      </c>
      <c r="AO349">
        <v>0</v>
      </c>
      <c r="AP349">
        <v>0</v>
      </c>
      <c r="AQ349">
        <v>0</v>
      </c>
      <c r="AR349">
        <v>0</v>
      </c>
      <c r="AS349">
        <v>0</v>
      </c>
      <c r="AT349">
        <v>0</v>
      </c>
      <c r="AU349">
        <v>0</v>
      </c>
      <c r="AV349">
        <v>0</v>
      </c>
      <c r="AW349">
        <v>0</v>
      </c>
      <c r="AX349">
        <v>0</v>
      </c>
      <c r="AY349">
        <v>0</v>
      </c>
      <c r="AZ349">
        <v>0</v>
      </c>
      <c r="BA349">
        <f t="shared" si="208"/>
        <v>0</v>
      </c>
      <c r="BB349">
        <f t="shared" si="181"/>
        <v>0</v>
      </c>
      <c r="BC349">
        <f t="shared" si="182"/>
        <v>0</v>
      </c>
      <c r="BD349">
        <f t="shared" si="183"/>
        <v>0</v>
      </c>
      <c r="BE349">
        <f t="shared" si="184"/>
        <v>0</v>
      </c>
      <c r="BF349">
        <f t="shared" si="185"/>
        <v>0</v>
      </c>
      <c r="BG349">
        <f t="shared" si="186"/>
        <v>0</v>
      </c>
      <c r="BH349">
        <f t="shared" si="187"/>
        <v>0</v>
      </c>
      <c r="BI349">
        <f t="shared" si="188"/>
        <v>0</v>
      </c>
      <c r="BJ349">
        <f t="shared" si="189"/>
        <v>0</v>
      </c>
      <c r="BK349">
        <f t="shared" si="190"/>
        <v>0</v>
      </c>
      <c r="BL349">
        <f t="shared" si="191"/>
        <v>0</v>
      </c>
      <c r="BM349">
        <f t="shared" si="192"/>
        <v>0</v>
      </c>
      <c r="BN349">
        <f t="shared" si="193"/>
        <v>0</v>
      </c>
      <c r="BO349">
        <f t="shared" si="194"/>
        <v>0</v>
      </c>
      <c r="BP349">
        <f t="shared" si="195"/>
        <v>0</v>
      </c>
      <c r="BQ349">
        <f t="shared" si="196"/>
        <v>0</v>
      </c>
      <c r="BR349">
        <f t="shared" si="197"/>
        <v>0</v>
      </c>
      <c r="BS349">
        <f t="shared" si="198"/>
        <v>0</v>
      </c>
      <c r="BU349" s="27">
        <v>119</v>
      </c>
    </row>
    <row r="350" spans="2:73">
      <c r="B350" s="35" t="s">
        <v>544</v>
      </c>
      <c r="C350" s="25" t="s">
        <v>545</v>
      </c>
      <c r="D350" s="26">
        <v>1</v>
      </c>
      <c r="E350" s="200">
        <v>3.6774</v>
      </c>
      <c r="F350" s="217">
        <f t="shared" si="207"/>
        <v>130.56</v>
      </c>
      <c r="G350" s="177"/>
      <c r="H350" s="28">
        <f t="shared" ref="H350:H352" si="209">K350+N350+Q350+T350+W350</f>
        <v>0</v>
      </c>
      <c r="I350" s="253">
        <f>H350*F350</f>
        <v>0</v>
      </c>
      <c r="K350" s="1">
        <v>0</v>
      </c>
      <c r="L350" s="2"/>
      <c r="M350" s="11"/>
      <c r="N350" s="2">
        <v>0</v>
      </c>
      <c r="O350" s="2"/>
      <c r="P350" s="11"/>
      <c r="Q350" s="2">
        <v>0</v>
      </c>
      <c r="R350" s="2"/>
      <c r="S350" s="11"/>
      <c r="T350" s="2">
        <v>0</v>
      </c>
      <c r="U350" s="2"/>
      <c r="V350" s="11"/>
      <c r="W350" s="2">
        <v>0</v>
      </c>
      <c r="X350" s="2"/>
      <c r="Z350" s="176">
        <f>H350*F350</f>
        <v>0</v>
      </c>
      <c r="AA350" s="59">
        <f t="shared" ref="AA350:AA352" si="210">H350</f>
        <v>0</v>
      </c>
      <c r="AB350" s="11">
        <f>H350*D350</f>
        <v>0</v>
      </c>
      <c r="AC350" s="58">
        <f>H350*E350</f>
        <v>0</v>
      </c>
      <c r="AH350" s="11">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f t="shared" si="208"/>
        <v>0</v>
      </c>
      <c r="BB350">
        <f t="shared" si="181"/>
        <v>0</v>
      </c>
      <c r="BC350">
        <f t="shared" si="182"/>
        <v>0</v>
      </c>
      <c r="BD350">
        <f t="shared" si="183"/>
        <v>0</v>
      </c>
      <c r="BE350">
        <f t="shared" si="184"/>
        <v>0</v>
      </c>
      <c r="BF350">
        <f t="shared" si="185"/>
        <v>0</v>
      </c>
      <c r="BG350">
        <f t="shared" si="186"/>
        <v>0</v>
      </c>
      <c r="BH350">
        <f t="shared" si="187"/>
        <v>0</v>
      </c>
      <c r="BI350">
        <f t="shared" si="188"/>
        <v>0</v>
      </c>
      <c r="BJ350">
        <f t="shared" si="189"/>
        <v>0</v>
      </c>
      <c r="BK350">
        <f t="shared" si="190"/>
        <v>0</v>
      </c>
      <c r="BL350">
        <f t="shared" si="191"/>
        <v>0</v>
      </c>
      <c r="BM350">
        <f t="shared" si="192"/>
        <v>0</v>
      </c>
      <c r="BN350">
        <f t="shared" si="193"/>
        <v>0</v>
      </c>
      <c r="BO350">
        <f t="shared" si="194"/>
        <v>0</v>
      </c>
      <c r="BP350">
        <f t="shared" si="195"/>
        <v>0</v>
      </c>
      <c r="BQ350">
        <f t="shared" si="196"/>
        <v>0</v>
      </c>
      <c r="BR350">
        <f t="shared" si="197"/>
        <v>0</v>
      </c>
      <c r="BS350">
        <f t="shared" si="198"/>
        <v>0</v>
      </c>
      <c r="BU350" s="27">
        <v>136</v>
      </c>
    </row>
    <row r="351" spans="2:73">
      <c r="B351" s="35" t="s">
        <v>543</v>
      </c>
      <c r="C351" s="25" t="s">
        <v>691</v>
      </c>
      <c r="D351" s="26">
        <v>1</v>
      </c>
      <c r="E351" s="200">
        <v>2.2246000000000001</v>
      </c>
      <c r="F351" s="217">
        <f t="shared" si="207"/>
        <v>95.039999999999992</v>
      </c>
      <c r="G351" s="177"/>
      <c r="H351" s="28">
        <f t="shared" si="209"/>
        <v>0</v>
      </c>
      <c r="I351" s="253">
        <f>H351*F351</f>
        <v>0</v>
      </c>
      <c r="J351" s="11"/>
      <c r="K351" s="1">
        <v>0</v>
      </c>
      <c r="L351" s="2"/>
      <c r="M351" s="11"/>
      <c r="N351" s="2">
        <v>0</v>
      </c>
      <c r="O351" s="2"/>
      <c r="P351" s="11"/>
      <c r="Q351" s="2">
        <v>0</v>
      </c>
      <c r="R351" s="2"/>
      <c r="S351" s="11"/>
      <c r="T351" s="2">
        <v>0</v>
      </c>
      <c r="U351" s="2"/>
      <c r="W351" s="2">
        <v>0</v>
      </c>
      <c r="X351" s="2"/>
      <c r="Z351" s="176">
        <f>H351*F351</f>
        <v>0</v>
      </c>
      <c r="AA351" s="59">
        <f t="shared" si="210"/>
        <v>0</v>
      </c>
      <c r="AB351" s="11">
        <f>H351*D351</f>
        <v>0</v>
      </c>
      <c r="AC351" s="58">
        <f>H351*E351</f>
        <v>0</v>
      </c>
      <c r="AH351" s="11">
        <v>0</v>
      </c>
      <c r="AI351">
        <v>0</v>
      </c>
      <c r="AJ351">
        <v>0</v>
      </c>
      <c r="AK351">
        <v>0</v>
      </c>
      <c r="AL351">
        <v>0</v>
      </c>
      <c r="AM351">
        <v>0</v>
      </c>
      <c r="AN351">
        <v>0</v>
      </c>
      <c r="AO351">
        <v>0</v>
      </c>
      <c r="AP351">
        <v>0</v>
      </c>
      <c r="AQ351">
        <v>0</v>
      </c>
      <c r="AR351">
        <v>0</v>
      </c>
      <c r="AS351">
        <v>0</v>
      </c>
      <c r="AT351">
        <v>0</v>
      </c>
      <c r="AU351">
        <v>0</v>
      </c>
      <c r="AV351">
        <v>0</v>
      </c>
      <c r="AW351">
        <v>0</v>
      </c>
      <c r="AX351">
        <v>0</v>
      </c>
      <c r="AY351">
        <v>0</v>
      </c>
      <c r="AZ351">
        <v>0</v>
      </c>
      <c r="BA351">
        <f t="shared" si="208"/>
        <v>0</v>
      </c>
      <c r="BB351">
        <f t="shared" si="181"/>
        <v>0</v>
      </c>
      <c r="BC351">
        <f t="shared" si="182"/>
        <v>0</v>
      </c>
      <c r="BD351">
        <f t="shared" si="183"/>
        <v>0</v>
      </c>
      <c r="BE351">
        <f t="shared" si="184"/>
        <v>0</v>
      </c>
      <c r="BF351">
        <f t="shared" si="185"/>
        <v>0</v>
      </c>
      <c r="BG351">
        <f t="shared" si="186"/>
        <v>0</v>
      </c>
      <c r="BH351">
        <f t="shared" si="187"/>
        <v>0</v>
      </c>
      <c r="BI351">
        <f t="shared" si="188"/>
        <v>0</v>
      </c>
      <c r="BJ351">
        <f t="shared" si="189"/>
        <v>0</v>
      </c>
      <c r="BK351">
        <f t="shared" si="190"/>
        <v>0</v>
      </c>
      <c r="BL351">
        <f t="shared" si="191"/>
        <v>0</v>
      </c>
      <c r="BM351">
        <f t="shared" si="192"/>
        <v>0</v>
      </c>
      <c r="BN351">
        <f t="shared" si="193"/>
        <v>0</v>
      </c>
      <c r="BO351">
        <f t="shared" si="194"/>
        <v>0</v>
      </c>
      <c r="BP351">
        <f t="shared" si="195"/>
        <v>0</v>
      </c>
      <c r="BQ351">
        <f t="shared" si="196"/>
        <v>0</v>
      </c>
      <c r="BR351">
        <f t="shared" si="197"/>
        <v>0</v>
      </c>
      <c r="BS351">
        <f t="shared" si="198"/>
        <v>0</v>
      </c>
      <c r="BU351" s="27">
        <v>99</v>
      </c>
    </row>
    <row r="352" spans="2:73">
      <c r="B352" s="35" t="s">
        <v>672</v>
      </c>
      <c r="C352" s="25" t="s">
        <v>546</v>
      </c>
      <c r="D352" s="26">
        <v>2</v>
      </c>
      <c r="E352" s="200">
        <v>2.9964</v>
      </c>
      <c r="F352" s="217">
        <f t="shared" si="207"/>
        <v>120</v>
      </c>
      <c r="G352" s="177"/>
      <c r="H352" s="28">
        <f t="shared" si="209"/>
        <v>0</v>
      </c>
      <c r="I352" s="253">
        <f>H352*F352</f>
        <v>0</v>
      </c>
      <c r="J352" s="11"/>
      <c r="K352" s="1">
        <v>0</v>
      </c>
      <c r="L352" s="2"/>
      <c r="M352" s="11"/>
      <c r="N352" s="2">
        <v>0</v>
      </c>
      <c r="O352" s="2"/>
      <c r="P352" s="11"/>
      <c r="Q352" s="2">
        <v>0</v>
      </c>
      <c r="R352" s="2"/>
      <c r="S352" s="11"/>
      <c r="T352" s="2">
        <v>0</v>
      </c>
      <c r="U352" s="2"/>
      <c r="V352" s="11"/>
      <c r="W352" s="2">
        <v>0</v>
      </c>
      <c r="X352" s="30"/>
      <c r="Z352" s="176">
        <f>H352*F352</f>
        <v>0</v>
      </c>
      <c r="AA352" s="59">
        <f t="shared" si="210"/>
        <v>0</v>
      </c>
      <c r="AB352" s="11">
        <f>H352*D352</f>
        <v>0</v>
      </c>
      <c r="AC352" s="58">
        <f>H352*E352</f>
        <v>0</v>
      </c>
      <c r="AH352" s="11">
        <v>0</v>
      </c>
      <c r="AI352">
        <v>14</v>
      </c>
      <c r="AJ352">
        <v>0</v>
      </c>
      <c r="AK352">
        <v>6</v>
      </c>
      <c r="AL352">
        <v>0</v>
      </c>
      <c r="AM352">
        <v>0</v>
      </c>
      <c r="AN352">
        <v>0</v>
      </c>
      <c r="AO352">
        <v>0</v>
      </c>
      <c r="AP352">
        <v>0</v>
      </c>
      <c r="AQ352">
        <v>0</v>
      </c>
      <c r="AR352">
        <v>0</v>
      </c>
      <c r="AS352">
        <v>0</v>
      </c>
      <c r="AT352">
        <v>0</v>
      </c>
      <c r="AU352">
        <v>0</v>
      </c>
      <c r="AV352">
        <v>0</v>
      </c>
      <c r="AW352">
        <v>0</v>
      </c>
      <c r="AX352">
        <v>0</v>
      </c>
      <c r="AY352">
        <v>0</v>
      </c>
      <c r="AZ352">
        <v>0</v>
      </c>
      <c r="BA352">
        <f t="shared" si="208"/>
        <v>0</v>
      </c>
      <c r="BB352">
        <f t="shared" si="181"/>
        <v>0</v>
      </c>
      <c r="BC352">
        <f t="shared" si="182"/>
        <v>0</v>
      </c>
      <c r="BD352">
        <f t="shared" si="183"/>
        <v>0</v>
      </c>
      <c r="BE352">
        <f t="shared" si="184"/>
        <v>0</v>
      </c>
      <c r="BF352">
        <f t="shared" si="185"/>
        <v>0</v>
      </c>
      <c r="BG352">
        <f t="shared" si="186"/>
        <v>0</v>
      </c>
      <c r="BH352">
        <f t="shared" si="187"/>
        <v>0</v>
      </c>
      <c r="BI352">
        <f t="shared" si="188"/>
        <v>0</v>
      </c>
      <c r="BJ352">
        <f t="shared" si="189"/>
        <v>0</v>
      </c>
      <c r="BK352">
        <f t="shared" si="190"/>
        <v>0</v>
      </c>
      <c r="BL352">
        <f t="shared" si="191"/>
        <v>0</v>
      </c>
      <c r="BM352">
        <f t="shared" si="192"/>
        <v>0</v>
      </c>
      <c r="BN352">
        <f t="shared" si="193"/>
        <v>0</v>
      </c>
      <c r="BO352">
        <f t="shared" si="194"/>
        <v>0</v>
      </c>
      <c r="BP352">
        <f t="shared" si="195"/>
        <v>0</v>
      </c>
      <c r="BQ352">
        <f t="shared" si="196"/>
        <v>0</v>
      </c>
      <c r="BR352">
        <f t="shared" si="197"/>
        <v>0</v>
      </c>
      <c r="BS352">
        <f t="shared" si="198"/>
        <v>0</v>
      </c>
      <c r="BU352" s="27">
        <v>125</v>
      </c>
    </row>
    <row r="353" spans="1:73" ht="43" customHeight="1">
      <c r="B353" s="22" t="s">
        <v>547</v>
      </c>
      <c r="C353" s="6" t="s">
        <v>634</v>
      </c>
      <c r="D353" s="6" t="s">
        <v>2</v>
      </c>
      <c r="E353" s="98" t="s">
        <v>1203</v>
      </c>
      <c r="F353" s="218" t="s">
        <v>1202</v>
      </c>
      <c r="G353" s="177"/>
      <c r="H353" s="6" t="s">
        <v>633</v>
      </c>
      <c r="I353" s="6" t="s">
        <v>632</v>
      </c>
      <c r="J353" s="11"/>
      <c r="K353" s="6" t="s">
        <v>630</v>
      </c>
      <c r="L353" s="6" t="s">
        <v>631</v>
      </c>
      <c r="N353" s="6" t="s">
        <v>630</v>
      </c>
      <c r="O353" s="6" t="s">
        <v>631</v>
      </c>
      <c r="Q353" s="6" t="s">
        <v>630</v>
      </c>
      <c r="R353" s="6" t="s">
        <v>631</v>
      </c>
      <c r="T353" s="6" t="s">
        <v>630</v>
      </c>
      <c r="U353" s="6" t="s">
        <v>631</v>
      </c>
      <c r="W353" s="23" t="s">
        <v>630</v>
      </c>
      <c r="X353" s="23" t="s">
        <v>631</v>
      </c>
      <c r="Z353" s="176"/>
      <c r="AA353" s="11"/>
      <c r="AH353"/>
      <c r="BT353" s="11"/>
      <c r="BU353" s="90" t="s">
        <v>1136</v>
      </c>
    </row>
    <row r="354" spans="1:73">
      <c r="A354" s="81"/>
      <c r="B354" s="35" t="s">
        <v>689</v>
      </c>
      <c r="C354" s="72" t="s">
        <v>690</v>
      </c>
      <c r="D354" s="73">
        <v>1</v>
      </c>
      <c r="E354" s="207">
        <v>3.5411999999999999</v>
      </c>
      <c r="F354" s="217">
        <f t="shared" si="207"/>
        <v>143.04</v>
      </c>
      <c r="G354" s="177"/>
      <c r="H354" s="28">
        <f>K354+N354+Q354+T354+W354</f>
        <v>0</v>
      </c>
      <c r="I354" s="254">
        <f>H354*F354</f>
        <v>0</v>
      </c>
      <c r="J354" s="76"/>
      <c r="K354" s="75">
        <v>0</v>
      </c>
      <c r="L354" s="2"/>
      <c r="M354" s="77"/>
      <c r="N354" s="2">
        <v>0</v>
      </c>
      <c r="O354" s="2"/>
      <c r="P354" s="77"/>
      <c r="Q354" s="2">
        <v>0</v>
      </c>
      <c r="R354" s="2"/>
      <c r="S354" s="78"/>
      <c r="T354" s="2">
        <v>0</v>
      </c>
      <c r="U354" s="2"/>
      <c r="V354" s="79"/>
      <c r="W354" s="2">
        <v>0</v>
      </c>
      <c r="X354" s="2"/>
      <c r="Y354" s="80"/>
      <c r="Z354" s="176">
        <f>H354*F354</f>
        <v>0</v>
      </c>
      <c r="AA354" s="11">
        <f>H354</f>
        <v>0</v>
      </c>
      <c r="AB354" s="11">
        <f>H354*D354</f>
        <v>0</v>
      </c>
      <c r="AC354" s="11">
        <f>H354*E354</f>
        <v>0</v>
      </c>
      <c r="AH354">
        <v>0</v>
      </c>
      <c r="AI354">
        <v>0</v>
      </c>
      <c r="AJ354">
        <v>0</v>
      </c>
      <c r="AK354">
        <v>0</v>
      </c>
      <c r="AL354">
        <v>0</v>
      </c>
      <c r="AM354">
        <v>0</v>
      </c>
      <c r="AN354">
        <v>0</v>
      </c>
      <c r="AO354">
        <v>0</v>
      </c>
      <c r="AP354">
        <v>0</v>
      </c>
      <c r="AQ354">
        <v>0</v>
      </c>
      <c r="AR354">
        <v>1</v>
      </c>
      <c r="AS354">
        <v>0</v>
      </c>
      <c r="AT354">
        <v>0</v>
      </c>
      <c r="AU354">
        <v>0</v>
      </c>
      <c r="AV354">
        <v>0</v>
      </c>
      <c r="AW354">
        <v>0</v>
      </c>
      <c r="AX354">
        <v>0</v>
      </c>
      <c r="AY354">
        <v>0</v>
      </c>
      <c r="AZ354">
        <v>0</v>
      </c>
      <c r="BA354">
        <f t="shared" si="208"/>
        <v>0</v>
      </c>
      <c r="BB354">
        <f t="shared" si="181"/>
        <v>0</v>
      </c>
      <c r="BC354">
        <f t="shared" si="182"/>
        <v>0</v>
      </c>
      <c r="BD354">
        <f t="shared" si="183"/>
        <v>0</v>
      </c>
      <c r="BE354">
        <f t="shared" si="184"/>
        <v>0</v>
      </c>
      <c r="BF354">
        <f t="shared" si="185"/>
        <v>0</v>
      </c>
      <c r="BG354">
        <f t="shared" si="186"/>
        <v>0</v>
      </c>
      <c r="BH354">
        <f t="shared" si="187"/>
        <v>0</v>
      </c>
      <c r="BI354">
        <f t="shared" si="188"/>
        <v>0</v>
      </c>
      <c r="BJ354">
        <f t="shared" si="189"/>
        <v>0</v>
      </c>
      <c r="BK354">
        <f t="shared" si="190"/>
        <v>0</v>
      </c>
      <c r="BL354">
        <f t="shared" si="191"/>
        <v>0</v>
      </c>
      <c r="BM354">
        <f t="shared" si="192"/>
        <v>0</v>
      </c>
      <c r="BN354">
        <f t="shared" si="193"/>
        <v>0</v>
      </c>
      <c r="BO354">
        <f t="shared" si="194"/>
        <v>0</v>
      </c>
      <c r="BP354">
        <f t="shared" si="195"/>
        <v>0</v>
      </c>
      <c r="BQ354">
        <f t="shared" si="196"/>
        <v>0</v>
      </c>
      <c r="BR354">
        <f t="shared" si="197"/>
        <v>0</v>
      </c>
      <c r="BS354">
        <f t="shared" si="198"/>
        <v>0</v>
      </c>
      <c r="BT354" s="11"/>
      <c r="BU354" s="74">
        <v>149</v>
      </c>
    </row>
    <row r="355" spans="1:73">
      <c r="A355" s="81"/>
      <c r="B355" s="35" t="s">
        <v>796</v>
      </c>
      <c r="C355" s="72" t="s">
        <v>797</v>
      </c>
      <c r="D355" s="73">
        <v>1</v>
      </c>
      <c r="E355" s="207">
        <v>6.9008000000000003</v>
      </c>
      <c r="F355" s="217">
        <f t="shared" si="207"/>
        <v>274.56</v>
      </c>
      <c r="G355" s="177"/>
      <c r="H355" s="28">
        <f>K355+N355+Q355+T355+W355</f>
        <v>0</v>
      </c>
      <c r="I355" s="254">
        <f>H355*F355</f>
        <v>0</v>
      </c>
      <c r="J355" s="76"/>
      <c r="K355" s="75">
        <v>0</v>
      </c>
      <c r="L355" s="2"/>
      <c r="M355" s="77"/>
      <c r="N355" s="2">
        <v>0</v>
      </c>
      <c r="O355" s="2"/>
      <c r="P355" s="77"/>
      <c r="Q355" s="2">
        <v>0</v>
      </c>
      <c r="R355" s="2"/>
      <c r="S355" s="78"/>
      <c r="T355" s="2">
        <v>0</v>
      </c>
      <c r="U355" s="2"/>
      <c r="V355" s="79"/>
      <c r="W355" s="2">
        <v>0</v>
      </c>
      <c r="X355" s="2"/>
      <c r="Y355" s="80"/>
      <c r="Z355" s="176">
        <f>H355*F355</f>
        <v>0</v>
      </c>
      <c r="AA355" s="11">
        <f>H355</f>
        <v>0</v>
      </c>
      <c r="AB355" s="11">
        <f>H355*D355</f>
        <v>0</v>
      </c>
      <c r="AC355" s="11">
        <f>H355*E355</f>
        <v>0</v>
      </c>
      <c r="AH355">
        <v>0</v>
      </c>
      <c r="AI355">
        <v>0</v>
      </c>
      <c r="AJ355">
        <v>0</v>
      </c>
      <c r="AK355">
        <v>0</v>
      </c>
      <c r="AL355">
        <v>0</v>
      </c>
      <c r="AM355">
        <v>0</v>
      </c>
      <c r="AN355">
        <v>0</v>
      </c>
      <c r="AO355">
        <v>0</v>
      </c>
      <c r="AP355">
        <v>0</v>
      </c>
      <c r="AQ355">
        <v>0</v>
      </c>
      <c r="AR355">
        <v>0</v>
      </c>
      <c r="AS355">
        <v>0</v>
      </c>
      <c r="AT355">
        <v>1</v>
      </c>
      <c r="AU355">
        <v>0</v>
      </c>
      <c r="AV355">
        <v>0</v>
      </c>
      <c r="AW355">
        <v>0</v>
      </c>
      <c r="AX355">
        <v>0</v>
      </c>
      <c r="AY355">
        <v>0</v>
      </c>
      <c r="AZ355">
        <v>0</v>
      </c>
      <c r="BA355">
        <f t="shared" si="208"/>
        <v>0</v>
      </c>
      <c r="BB355">
        <f t="shared" si="181"/>
        <v>0</v>
      </c>
      <c r="BC355">
        <f t="shared" si="182"/>
        <v>0</v>
      </c>
      <c r="BD355">
        <f t="shared" si="183"/>
        <v>0</v>
      </c>
      <c r="BE355">
        <f t="shared" si="184"/>
        <v>0</v>
      </c>
      <c r="BF355">
        <f t="shared" si="185"/>
        <v>0</v>
      </c>
      <c r="BG355">
        <f t="shared" si="186"/>
        <v>0</v>
      </c>
      <c r="BH355">
        <f t="shared" si="187"/>
        <v>0</v>
      </c>
      <c r="BI355">
        <f t="shared" si="188"/>
        <v>0</v>
      </c>
      <c r="BJ355">
        <f t="shared" si="189"/>
        <v>0</v>
      </c>
      <c r="BK355">
        <f t="shared" si="190"/>
        <v>0</v>
      </c>
      <c r="BL355">
        <f t="shared" si="191"/>
        <v>0</v>
      </c>
      <c r="BM355">
        <f t="shared" si="192"/>
        <v>0</v>
      </c>
      <c r="BN355">
        <f t="shared" si="193"/>
        <v>0</v>
      </c>
      <c r="BO355">
        <f t="shared" si="194"/>
        <v>0</v>
      </c>
      <c r="BP355">
        <f t="shared" si="195"/>
        <v>0</v>
      </c>
      <c r="BQ355">
        <f t="shared" si="196"/>
        <v>0</v>
      </c>
      <c r="BR355">
        <f t="shared" si="197"/>
        <v>0</v>
      </c>
      <c r="BS355">
        <f t="shared" si="198"/>
        <v>0</v>
      </c>
      <c r="BT355" s="11"/>
      <c r="BU355" s="74">
        <v>286</v>
      </c>
    </row>
    <row r="356" spans="1:73" ht="43" customHeight="1">
      <c r="B356" s="22" t="s">
        <v>1058</v>
      </c>
      <c r="C356" s="6" t="s">
        <v>634</v>
      </c>
      <c r="D356" s="6" t="s">
        <v>1059</v>
      </c>
      <c r="E356" s="98" t="s">
        <v>1203</v>
      </c>
      <c r="F356" s="218" t="s">
        <v>1202</v>
      </c>
      <c r="G356" s="177"/>
      <c r="H356" s="6" t="s">
        <v>633</v>
      </c>
      <c r="I356" s="6" t="s">
        <v>632</v>
      </c>
      <c r="J356" s="132"/>
      <c r="K356" s="11"/>
      <c r="L356" s="132"/>
      <c r="M356" s="132"/>
      <c r="O356" s="132"/>
      <c r="P356" s="132"/>
      <c r="R356" s="132"/>
      <c r="S356" s="132"/>
      <c r="U356" s="132"/>
      <c r="V356" s="132"/>
      <c r="X356" s="133"/>
      <c r="Y356" s="133"/>
      <c r="Z356" s="176"/>
      <c r="AA356" s="11"/>
      <c r="AH356"/>
      <c r="BA356" s="11"/>
      <c r="BB356" s="11"/>
      <c r="BC356" s="11"/>
      <c r="BD356" s="11"/>
      <c r="BE356" s="11"/>
      <c r="BF356" s="11"/>
      <c r="BG356" s="11"/>
      <c r="BH356" s="11"/>
      <c r="BI356" s="11"/>
      <c r="BJ356" s="11"/>
      <c r="BK356" s="11"/>
      <c r="BL356" s="11"/>
      <c r="BM356" s="11"/>
      <c r="BN356" s="11"/>
      <c r="BO356" s="11"/>
      <c r="BP356" s="11"/>
      <c r="BQ356" s="11"/>
      <c r="BR356" s="11"/>
      <c r="BS356" s="11"/>
      <c r="BT356" s="11"/>
      <c r="BU356" s="90" t="s">
        <v>1136</v>
      </c>
    </row>
    <row r="357" spans="1:73">
      <c r="B357" s="35" t="s">
        <v>1060</v>
      </c>
      <c r="C357" s="25" t="s">
        <v>1061</v>
      </c>
      <c r="D357" s="26">
        <v>1</v>
      </c>
      <c r="E357" s="200"/>
      <c r="F357" s="217">
        <f t="shared" si="207"/>
        <v>8640</v>
      </c>
      <c r="G357" s="177"/>
      <c r="H357" s="28">
        <f>K357+N357+Q357+T357+W357</f>
        <v>0</v>
      </c>
      <c r="I357" s="254">
        <f>H357*F357</f>
        <v>0</v>
      </c>
      <c r="J357" s="135"/>
      <c r="K357" s="11"/>
      <c r="L357" s="69"/>
      <c r="M357" s="71"/>
      <c r="N357" s="11"/>
      <c r="O357" s="71"/>
      <c r="P357" s="71"/>
      <c r="Q357" s="11"/>
      <c r="R357" s="71"/>
      <c r="S357" s="71"/>
      <c r="U357" s="71"/>
      <c r="V357" s="71"/>
      <c r="W357" s="11"/>
      <c r="X357" s="71"/>
      <c r="Y357" s="71"/>
      <c r="Z357" s="176">
        <f>H357*F357</f>
        <v>0</v>
      </c>
      <c r="AA357" s="11"/>
      <c r="AB357" s="11">
        <f>I357</f>
        <v>0</v>
      </c>
      <c r="AC357" s="11">
        <f>I357*D357</f>
        <v>0</v>
      </c>
      <c r="AD357" s="11">
        <f>I357*E357</f>
        <v>0</v>
      </c>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33">
        <v>9000</v>
      </c>
    </row>
    <row r="358" spans="1:73">
      <c r="B358" s="35" t="s">
        <v>1062</v>
      </c>
      <c r="C358" s="25" t="s">
        <v>1063</v>
      </c>
      <c r="D358" s="26">
        <v>1</v>
      </c>
      <c r="E358" s="200"/>
      <c r="F358" s="217">
        <f t="shared" si="207"/>
        <v>11520</v>
      </c>
      <c r="G358" s="177"/>
      <c r="H358" s="28">
        <f>K358+N358+Q358+T358+W358</f>
        <v>0</v>
      </c>
      <c r="I358" s="254">
        <f>H358*F358</f>
        <v>0</v>
      </c>
      <c r="J358" s="135"/>
      <c r="K358" s="11"/>
      <c r="L358" s="69"/>
      <c r="M358" s="71"/>
      <c r="N358" s="11"/>
      <c r="O358" s="71"/>
      <c r="P358" s="71"/>
      <c r="Q358" s="11"/>
      <c r="R358" s="71"/>
      <c r="S358" s="71"/>
      <c r="U358" s="71"/>
      <c r="V358" s="71"/>
      <c r="W358" s="11"/>
      <c r="X358" s="71"/>
      <c r="Y358" s="71"/>
      <c r="Z358" s="176">
        <f>H358*F358</f>
        <v>0</v>
      </c>
      <c r="AB358" s="134">
        <f>I358</f>
        <v>0</v>
      </c>
      <c r="AC358" s="11">
        <f>I358*D358</f>
        <v>0</v>
      </c>
      <c r="AD358" s="58">
        <f>I358*E358</f>
        <v>0</v>
      </c>
      <c r="AI358" s="11"/>
      <c r="BU358" s="33">
        <v>12000</v>
      </c>
    </row>
    <row r="359" spans="1:73" ht="43" customHeight="1">
      <c r="E359"/>
      <c r="AB359"/>
      <c r="AC359"/>
      <c r="AD359"/>
      <c r="AE359"/>
      <c r="AF359"/>
      <c r="AG359"/>
      <c r="AH359"/>
    </row>
    <row r="360" spans="1:73">
      <c r="E360"/>
      <c r="AB360"/>
      <c r="AC360"/>
      <c r="AD360"/>
      <c r="AE360"/>
      <c r="AF360"/>
      <c r="AG360"/>
      <c r="AH360"/>
    </row>
    <row r="361" spans="1:73">
      <c r="E361"/>
      <c r="AB361"/>
      <c r="AC361"/>
      <c r="AD361"/>
      <c r="AE361"/>
      <c r="AF361"/>
      <c r="AG361"/>
      <c r="AH361"/>
    </row>
    <row r="362" spans="1:73">
      <c r="E362"/>
      <c r="AB362"/>
      <c r="AC362"/>
      <c r="AD362"/>
      <c r="AE362"/>
      <c r="AF362"/>
      <c r="AG362"/>
      <c r="AH362"/>
    </row>
    <row r="363" spans="1:73">
      <c r="E363"/>
      <c r="AB363"/>
      <c r="AC363"/>
      <c r="AD363"/>
      <c r="AE363"/>
      <c r="AF363"/>
      <c r="AG363"/>
      <c r="AH363"/>
    </row>
    <row r="364" spans="1:73">
      <c r="E364"/>
      <c r="AB364"/>
      <c r="AC364"/>
      <c r="AD364"/>
      <c r="AE364"/>
      <c r="AF364"/>
      <c r="AG364"/>
      <c r="AH364"/>
    </row>
    <row r="365" spans="1:73">
      <c r="E365"/>
      <c r="AB365"/>
      <c r="AC365"/>
      <c r="AD365"/>
      <c r="AE365"/>
      <c r="AF365"/>
      <c r="AG365"/>
      <c r="AH365"/>
    </row>
    <row r="366" spans="1:73">
      <c r="E366"/>
      <c r="AB366"/>
      <c r="AC366"/>
      <c r="AD366"/>
      <c r="AE366"/>
      <c r="AF366"/>
      <c r="AG366"/>
      <c r="AH366"/>
    </row>
    <row r="367" spans="1:73">
      <c r="E367"/>
      <c r="AB367"/>
      <c r="AC367"/>
      <c r="AD367"/>
      <c r="AE367"/>
      <c r="AF367"/>
      <c r="AG367"/>
      <c r="AH367"/>
    </row>
    <row r="368" spans="1:73">
      <c r="E368"/>
      <c r="AB368"/>
      <c r="AC368"/>
      <c r="AD368"/>
      <c r="AE368"/>
      <c r="AF368"/>
      <c r="AG368"/>
      <c r="AH368"/>
    </row>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spans="5:35">
      <c r="E401"/>
      <c r="AB401"/>
      <c r="AC401"/>
      <c r="AD401"/>
      <c r="AE401"/>
      <c r="AF401"/>
      <c r="AG401"/>
      <c r="AH401"/>
    </row>
    <row r="402" spans="5:35">
      <c r="E402"/>
      <c r="AC402" s="58"/>
    </row>
    <row r="403" spans="5:35">
      <c r="E403"/>
      <c r="AC403" s="58"/>
    </row>
    <row r="404" spans="5:35" ht="34" customHeight="1">
      <c r="E404"/>
      <c r="AI404" s="11"/>
    </row>
    <row r="405" spans="5:35" ht="16" customHeight="1">
      <c r="E405"/>
      <c r="AD405" s="58">
        <f>I405*E405</f>
        <v>0</v>
      </c>
      <c r="AI405" s="11"/>
    </row>
    <row r="406" spans="5:35" ht="16" customHeight="1">
      <c r="E406"/>
      <c r="AD406" s="58">
        <f>I406*E406</f>
        <v>0</v>
      </c>
      <c r="AI406" s="11"/>
    </row>
    <row r="407" spans="5:35" ht="16" customHeight="1">
      <c r="E407"/>
      <c r="AD407" s="58">
        <f>I407*E407</f>
        <v>0</v>
      </c>
      <c r="AI407" s="11"/>
    </row>
    <row r="408" spans="5:35" ht="16" customHeight="1">
      <c r="E408"/>
      <c r="AD408" s="58">
        <f>I408*E408</f>
        <v>0</v>
      </c>
      <c r="AI408" s="11"/>
    </row>
    <row r="409" spans="5:35">
      <c r="E409"/>
      <c r="AI409" s="11"/>
    </row>
    <row r="410" spans="5:35">
      <c r="E410"/>
      <c r="AI410" s="11"/>
    </row>
    <row r="411" spans="5:35">
      <c r="E411"/>
      <c r="AI411" s="11"/>
    </row>
    <row r="412" spans="5:35">
      <c r="E412"/>
      <c r="AI412" s="11"/>
    </row>
    <row r="413" spans="5:35">
      <c r="E413"/>
      <c r="AI413" s="11"/>
    </row>
    <row r="414" spans="5:35">
      <c r="E414"/>
      <c r="AI414" s="11"/>
    </row>
    <row r="415" spans="5:35">
      <c r="E415"/>
      <c r="AI415" s="11"/>
    </row>
    <row r="416" spans="5:35">
      <c r="E416"/>
      <c r="AI416" s="11"/>
    </row>
    <row r="417" spans="5:35">
      <c r="E417"/>
      <c r="AI417" s="11"/>
    </row>
    <row r="418" spans="5:35">
      <c r="E418"/>
      <c r="AI418" s="11"/>
    </row>
    <row r="419" spans="5:35">
      <c r="E419"/>
      <c r="AI419" s="11"/>
    </row>
    <row r="420" spans="5:35">
      <c r="E420"/>
      <c r="AI420" s="11"/>
    </row>
    <row r="421" spans="5:35">
      <c r="E421"/>
      <c r="AI421" s="11"/>
    </row>
    <row r="422" spans="5:35">
      <c r="E422"/>
      <c r="AI422" s="11"/>
    </row>
    <row r="423" spans="5:35">
      <c r="E423"/>
      <c r="AI423" s="11"/>
    </row>
    <row r="424" spans="5:35">
      <c r="E424"/>
      <c r="AI424" s="11"/>
    </row>
    <row r="425" spans="5:35">
      <c r="E425"/>
      <c r="AI425" s="11"/>
    </row>
    <row r="426" spans="5:35">
      <c r="E426"/>
      <c r="AI426" s="11"/>
    </row>
    <row r="427" spans="5:35">
      <c r="E427"/>
      <c r="AI427" s="11"/>
    </row>
    <row r="428" spans="5:35">
      <c r="E428"/>
      <c r="AI428" s="11"/>
    </row>
    <row r="429" spans="5:35">
      <c r="E429"/>
      <c r="AI429" s="11"/>
    </row>
    <row r="430" spans="5:35">
      <c r="E430"/>
      <c r="AI430" s="11"/>
    </row>
    <row r="431" spans="5:35">
      <c r="E431"/>
      <c r="AI431" s="11"/>
    </row>
    <row r="432" spans="5:35">
      <c r="E432"/>
      <c r="AI432" s="11"/>
    </row>
    <row r="433" spans="5:35">
      <c r="E433"/>
      <c r="AI433" s="11"/>
    </row>
    <row r="434" spans="5:35">
      <c r="E434"/>
      <c r="AI434" s="11"/>
    </row>
    <row r="435" spans="5:35">
      <c r="E435"/>
      <c r="AI435" s="11"/>
    </row>
    <row r="436" spans="5:35">
      <c r="E436"/>
      <c r="AI436" s="11"/>
    </row>
    <row r="437" spans="5:35">
      <c r="E437"/>
    </row>
    <row r="438" spans="5:35">
      <c r="E438"/>
    </row>
    <row r="439" spans="5:35"/>
    <row r="440" spans="5:35"/>
    <row r="441" spans="5:35"/>
    <row r="442" spans="5:35"/>
  </sheetData>
  <mergeCells count="6">
    <mergeCell ref="H9:I9"/>
    <mergeCell ref="C2:E5"/>
    <mergeCell ref="H2:I2"/>
    <mergeCell ref="H3:I3"/>
    <mergeCell ref="H5:I5"/>
    <mergeCell ref="H7:I7"/>
  </mergeCells>
  <phoneticPr fontId="21" type="noConversion"/>
  <dataValidations count="2">
    <dataValidation type="list" allowBlank="1" showInputMessage="1" showErrorMessage="1" sqref="L14:L41 U314:U347 R314:R347 O314:O347 L314:L347 X314:X347 R255:R290 O255:O290 L255:L290 X255:X290 R354:R355 U242:U253 R242:R253 O242:O253 L242:L253 X242:X253 U228:U240 R228:R240 O228:O240 L228:L240 X228:X240 U195:U226 R195:R226 O195:O226 L195:L226 X195:X226 U141:U193 R141:R193 O141:O193 L141:L193 X141:X193 U121:U139 R121:R139 O121:O139 L121:L139 X121:X139 U92:U119 R92:R119 O92:O119 L92:L119 X92:X119 U67:U90 R67:R90 O67:O90 L67:L90 X67:X90 R349:R352 O349:O352 L349:L352 U43:U65 X43:X65 R43:R65 O43:O65 L43:L65 U14:U41 X14:X41 R14:R41 O14:O41 U349:U352 X349:X352 U354:U355 X354:X355 L354:L355 U292:U312 U255:U290 R292:R312 O292:O312 L292:L312 X292:X312 O354:O355" xr:uid="{8379B084-24CC-C741-B450-59DB97DCDB6E}">
      <formula1>$AD$13:$AD$59</formula1>
    </dataValidation>
    <dataValidation type="list" allowBlank="1" showInputMessage="1" showErrorMessage="1" sqref="Y357:Y358 M357:M358 P357:P358 S357:S358 V357:V358" xr:uid="{86543B96-EE17-4841-B344-5B0F73044DB1}">
      <formula1>$AE$12:$AE$58</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1CE7-7064-AD45-A2CF-457284B4E04E}">
  <dimension ref="A1"/>
  <sheetViews>
    <sheetView workbookViewId="0"/>
  </sheetViews>
  <sheetFormatPr baseColWidth="10" defaultColWidth="10.6640625" defaultRowHeight="1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E6107-9D83-4ECD-9DD7-56DCD858D877}">
  <dimension ref="A1:AE87"/>
  <sheetViews>
    <sheetView showGridLines="0" topLeftCell="A14" zoomScaleNormal="100" workbookViewId="0">
      <selection activeCell="K49" sqref="K49"/>
    </sheetView>
  </sheetViews>
  <sheetFormatPr baseColWidth="10" defaultColWidth="0" defaultRowHeight="16"/>
  <cols>
    <col min="1" max="1" width="30.83203125" customWidth="1"/>
    <col min="2" max="2" width="18.33203125" bestFit="1" customWidth="1"/>
    <col min="3" max="3" width="9.83203125" bestFit="1" customWidth="1"/>
    <col min="4" max="6" width="8.6640625" customWidth="1"/>
    <col min="7" max="7" width="8.6640625" hidden="1" customWidth="1"/>
    <col min="8" max="8" width="8.6640625" customWidth="1"/>
    <col min="9" max="9" width="8.6640625" hidden="1" customWidth="1"/>
    <col min="10" max="10" width="7.33203125" hidden="1" customWidth="1"/>
    <col min="11" max="28" width="8.6640625" customWidth="1"/>
    <col min="29" max="29" width="8.6640625" hidden="1" customWidth="1"/>
    <col min="30" max="30" width="15" hidden="1" customWidth="1"/>
    <col min="31" max="31" width="0" hidden="1" customWidth="1"/>
    <col min="32" max="16384" width="8.6640625" hidden="1"/>
  </cols>
  <sheetData>
    <row r="1" spans="1:31" ht="19">
      <c r="A1" t="s">
        <v>1066</v>
      </c>
      <c r="D1" s="132"/>
    </row>
    <row r="2" spans="1:31" ht="19">
      <c r="A2" t="s">
        <v>1131</v>
      </c>
    </row>
    <row r="3" spans="1:31" ht="19">
      <c r="A3" t="s">
        <v>1067</v>
      </c>
    </row>
    <row r="5" spans="1:31" ht="35">
      <c r="A5" s="22" t="s">
        <v>548</v>
      </c>
      <c r="B5" s="6" t="s">
        <v>627</v>
      </c>
      <c r="C5" s="6" t="s">
        <v>637</v>
      </c>
      <c r="D5" s="99" t="s">
        <v>549</v>
      </c>
      <c r="E5" s="23" t="s">
        <v>1203</v>
      </c>
      <c r="F5" s="6" t="s">
        <v>1136</v>
      </c>
      <c r="G5" s="132"/>
      <c r="H5" s="132" t="s">
        <v>1065</v>
      </c>
      <c r="I5" s="132"/>
      <c r="J5" s="11"/>
      <c r="K5" s="6" t="s">
        <v>633</v>
      </c>
      <c r="L5" s="6" t="s">
        <v>632</v>
      </c>
      <c r="N5" s="6" t="s">
        <v>630</v>
      </c>
      <c r="O5" s="6" t="s">
        <v>631</v>
      </c>
      <c r="Q5" s="6" t="s">
        <v>630</v>
      </c>
      <c r="R5" s="6" t="s">
        <v>631</v>
      </c>
      <c r="T5" s="6" t="s">
        <v>630</v>
      </c>
      <c r="U5" s="6" t="s">
        <v>631</v>
      </c>
      <c r="W5" s="6" t="s">
        <v>630</v>
      </c>
      <c r="X5" s="6" t="s">
        <v>631</v>
      </c>
      <c r="Z5" s="23" t="s">
        <v>630</v>
      </c>
      <c r="AA5" s="23" t="s">
        <v>631</v>
      </c>
      <c r="AD5" s="177" t="s">
        <v>695</v>
      </c>
      <c r="AE5" s="91" t="s">
        <v>598</v>
      </c>
    </row>
    <row r="6" spans="1:31">
      <c r="A6" s="35" t="s">
        <v>756</v>
      </c>
      <c r="B6" s="35" t="s">
        <v>756</v>
      </c>
      <c r="C6" s="26" t="s">
        <v>638</v>
      </c>
      <c r="D6" s="63">
        <v>5</v>
      </c>
      <c r="E6" s="208">
        <v>4.0860000000000003</v>
      </c>
      <c r="F6" s="179">
        <v>172.31</v>
      </c>
      <c r="G6" s="136"/>
      <c r="H6" s="28"/>
      <c r="I6" s="136"/>
      <c r="J6" s="11"/>
      <c r="K6" s="28">
        <f t="shared" ref="K6:K47" si="0">SUM(N6,Q6,T6,W6,Z6)</f>
        <v>0</v>
      </c>
      <c r="L6" s="253">
        <f t="shared" ref="L6:L45" si="1">K6*F6</f>
        <v>0</v>
      </c>
      <c r="M6" s="177"/>
      <c r="N6" s="1">
        <v>0</v>
      </c>
      <c r="O6" s="2"/>
      <c r="Q6" s="2">
        <v>0</v>
      </c>
      <c r="R6" s="2"/>
      <c r="S6" s="11"/>
      <c r="T6" s="2">
        <v>0</v>
      </c>
      <c r="U6" s="2"/>
      <c r="W6" s="2">
        <v>0</v>
      </c>
      <c r="X6" s="2"/>
      <c r="Y6" s="11"/>
      <c r="Z6" s="2">
        <v>0</v>
      </c>
      <c r="AA6" s="2"/>
      <c r="AD6" s="97">
        <f>K6*E6</f>
        <v>0</v>
      </c>
      <c r="AE6" s="11" t="s">
        <v>597</v>
      </c>
    </row>
    <row r="7" spans="1:31">
      <c r="A7" s="35" t="s">
        <v>757</v>
      </c>
      <c r="B7" s="35" t="s">
        <v>1037</v>
      </c>
      <c r="C7" s="26" t="s">
        <v>639</v>
      </c>
      <c r="D7" s="63">
        <v>5</v>
      </c>
      <c r="E7" s="208">
        <v>2.27</v>
      </c>
      <c r="F7" s="180">
        <v>145.22999999999999</v>
      </c>
      <c r="G7" s="136"/>
      <c r="H7" s="28"/>
      <c r="I7" s="136"/>
      <c r="J7" s="11"/>
      <c r="K7" s="28">
        <f t="shared" si="0"/>
        <v>0</v>
      </c>
      <c r="L7" s="253">
        <f t="shared" si="1"/>
        <v>0</v>
      </c>
      <c r="M7" s="177"/>
      <c r="N7" s="1">
        <v>0</v>
      </c>
      <c r="O7" s="2"/>
      <c r="P7" s="11"/>
      <c r="Q7" s="2">
        <v>0</v>
      </c>
      <c r="R7" s="2"/>
      <c r="S7" s="11"/>
      <c r="T7" s="2">
        <v>0</v>
      </c>
      <c r="U7" s="2"/>
      <c r="V7" s="11"/>
      <c r="W7" s="2">
        <v>0</v>
      </c>
      <c r="X7" s="2"/>
      <c r="Y7" s="11"/>
      <c r="Z7" s="2">
        <v>0</v>
      </c>
      <c r="AA7" s="2"/>
      <c r="AD7" s="97">
        <f t="shared" ref="AD7:AD45" si="2">K7*E7</f>
        <v>0</v>
      </c>
      <c r="AE7" s="11" t="s">
        <v>599</v>
      </c>
    </row>
    <row r="8" spans="1:31">
      <c r="A8" s="35" t="s">
        <v>758</v>
      </c>
      <c r="B8" s="35" t="s">
        <v>758</v>
      </c>
      <c r="C8" s="26" t="s">
        <v>640</v>
      </c>
      <c r="D8" s="63">
        <v>8</v>
      </c>
      <c r="E8" s="208">
        <v>9.5340000000000007</v>
      </c>
      <c r="F8" s="180">
        <v>334.78</v>
      </c>
      <c r="G8" s="136"/>
      <c r="H8" s="28"/>
      <c r="I8" s="136"/>
      <c r="J8" s="9"/>
      <c r="K8" s="28">
        <f t="shared" si="0"/>
        <v>0</v>
      </c>
      <c r="L8" s="253">
        <f t="shared" si="1"/>
        <v>0</v>
      </c>
      <c r="M8" s="177"/>
      <c r="N8" s="1">
        <v>0</v>
      </c>
      <c r="O8" s="2"/>
      <c r="P8" s="11"/>
      <c r="Q8" s="2">
        <v>0</v>
      </c>
      <c r="R8" s="2"/>
      <c r="S8" s="11"/>
      <c r="T8" s="2">
        <v>0</v>
      </c>
      <c r="U8" s="2"/>
      <c r="V8" s="11"/>
      <c r="W8" s="2">
        <v>0</v>
      </c>
      <c r="X8" s="2"/>
      <c r="Y8" s="11"/>
      <c r="Z8" s="2">
        <v>0</v>
      </c>
      <c r="AA8" s="2"/>
      <c r="AD8" s="97">
        <f t="shared" si="2"/>
        <v>0</v>
      </c>
      <c r="AE8" s="11" t="s">
        <v>600</v>
      </c>
    </row>
    <row r="9" spans="1:31">
      <c r="A9" s="35" t="s">
        <v>759</v>
      </c>
      <c r="B9" s="35" t="s">
        <v>1038</v>
      </c>
      <c r="C9" s="26" t="s">
        <v>641</v>
      </c>
      <c r="D9" s="63">
        <v>8</v>
      </c>
      <c r="E9" s="208">
        <v>5.9020000000000001</v>
      </c>
      <c r="F9" s="180">
        <v>253.54</v>
      </c>
      <c r="G9" s="136"/>
      <c r="H9" s="28"/>
      <c r="I9" s="136"/>
      <c r="J9" s="24"/>
      <c r="K9" s="28">
        <f t="shared" si="0"/>
        <v>0</v>
      </c>
      <c r="L9" s="253">
        <f t="shared" si="1"/>
        <v>0</v>
      </c>
      <c r="M9" s="177"/>
      <c r="N9" s="1">
        <v>0</v>
      </c>
      <c r="O9" s="2"/>
      <c r="P9" s="11"/>
      <c r="Q9" s="2">
        <v>0</v>
      </c>
      <c r="R9" s="2"/>
      <c r="S9" s="11"/>
      <c r="T9" s="2">
        <v>0</v>
      </c>
      <c r="U9" s="2"/>
      <c r="V9" s="11"/>
      <c r="W9" s="2">
        <v>0</v>
      </c>
      <c r="X9" s="2"/>
      <c r="Z9" s="2">
        <v>0</v>
      </c>
      <c r="AA9" s="2"/>
      <c r="AD9" s="97">
        <f t="shared" si="2"/>
        <v>0</v>
      </c>
      <c r="AE9" s="11" t="s">
        <v>601</v>
      </c>
    </row>
    <row r="10" spans="1:31">
      <c r="A10" s="35" t="s">
        <v>760</v>
      </c>
      <c r="B10" s="35" t="s">
        <v>760</v>
      </c>
      <c r="C10" s="26" t="s">
        <v>642</v>
      </c>
      <c r="D10" s="63">
        <v>5</v>
      </c>
      <c r="E10" s="208">
        <v>3.6320000000000001</v>
      </c>
      <c r="F10" s="180">
        <v>164.93</v>
      </c>
      <c r="G10" s="136"/>
      <c r="H10" s="28"/>
      <c r="I10" s="136"/>
      <c r="J10" s="11"/>
      <c r="K10" s="28">
        <f t="shared" si="0"/>
        <v>0</v>
      </c>
      <c r="L10" s="253">
        <f t="shared" si="1"/>
        <v>0</v>
      </c>
      <c r="M10" s="177"/>
      <c r="N10" s="1">
        <v>0</v>
      </c>
      <c r="O10" s="2"/>
      <c r="P10" s="11"/>
      <c r="Q10" s="2">
        <v>0</v>
      </c>
      <c r="R10" s="2"/>
      <c r="T10" s="2">
        <v>0</v>
      </c>
      <c r="U10" s="2"/>
      <c r="W10" s="2">
        <v>0</v>
      </c>
      <c r="X10" s="2"/>
      <c r="Y10" s="11"/>
      <c r="Z10" s="2">
        <v>0</v>
      </c>
      <c r="AA10" s="2"/>
      <c r="AD10" s="97">
        <f t="shared" si="2"/>
        <v>0</v>
      </c>
      <c r="AE10" s="11" t="s">
        <v>602</v>
      </c>
    </row>
    <row r="11" spans="1:31">
      <c r="A11" s="35" t="s">
        <v>761</v>
      </c>
      <c r="B11" s="35" t="s">
        <v>1039</v>
      </c>
      <c r="C11" s="26" t="s">
        <v>643</v>
      </c>
      <c r="D11" s="63">
        <v>5</v>
      </c>
      <c r="E11" s="208">
        <v>2.27</v>
      </c>
      <c r="F11" s="180">
        <v>206.77</v>
      </c>
      <c r="G11" s="136"/>
      <c r="H11" s="28"/>
      <c r="I11" s="136"/>
      <c r="J11" s="11"/>
      <c r="K11" s="28">
        <f t="shared" si="0"/>
        <v>0</v>
      </c>
      <c r="L11" s="253">
        <f t="shared" si="1"/>
        <v>0</v>
      </c>
      <c r="M11" s="177"/>
      <c r="N11" s="1">
        <v>0</v>
      </c>
      <c r="O11" s="2"/>
      <c r="P11" s="11"/>
      <c r="Q11" s="2">
        <v>0</v>
      </c>
      <c r="R11" s="2"/>
      <c r="S11" s="11"/>
      <c r="T11" s="2">
        <v>0</v>
      </c>
      <c r="U11" s="2"/>
      <c r="V11" s="11"/>
      <c r="W11" s="2">
        <v>0</v>
      </c>
      <c r="X11" s="2"/>
      <c r="Y11" s="11"/>
      <c r="Z11" s="2">
        <v>0</v>
      </c>
      <c r="AA11" s="2"/>
      <c r="AD11" s="97">
        <f t="shared" si="2"/>
        <v>0</v>
      </c>
      <c r="AE11" s="11" t="s">
        <v>603</v>
      </c>
    </row>
    <row r="12" spans="1:31">
      <c r="A12" s="35" t="s">
        <v>762</v>
      </c>
      <c r="B12" s="35" t="s">
        <v>762</v>
      </c>
      <c r="C12" s="26" t="s">
        <v>644</v>
      </c>
      <c r="D12" s="63">
        <v>7</v>
      </c>
      <c r="E12" s="208">
        <v>8.6259999999999994</v>
      </c>
      <c r="F12" s="180">
        <v>312.62</v>
      </c>
      <c r="G12" s="136"/>
      <c r="H12" s="28"/>
      <c r="I12" s="136"/>
      <c r="J12" s="11"/>
      <c r="K12" s="28">
        <f t="shared" si="0"/>
        <v>0</v>
      </c>
      <c r="L12" s="253">
        <f t="shared" si="1"/>
        <v>0</v>
      </c>
      <c r="M12" s="177"/>
      <c r="N12" s="1">
        <v>0</v>
      </c>
      <c r="O12" s="2"/>
      <c r="P12" s="11"/>
      <c r="Q12" s="2">
        <v>0</v>
      </c>
      <c r="R12" s="2"/>
      <c r="S12" s="11"/>
      <c r="T12" s="2">
        <v>0</v>
      </c>
      <c r="U12" s="2"/>
      <c r="V12" s="11"/>
      <c r="W12" s="2">
        <v>0</v>
      </c>
      <c r="X12" s="2"/>
      <c r="Y12" s="11"/>
      <c r="Z12" s="2">
        <v>0</v>
      </c>
      <c r="AA12" s="2"/>
      <c r="AD12" s="97">
        <f t="shared" si="2"/>
        <v>0</v>
      </c>
      <c r="AE12" s="11" t="s">
        <v>604</v>
      </c>
    </row>
    <row r="13" spans="1:31">
      <c r="A13" s="35" t="s">
        <v>763</v>
      </c>
      <c r="B13" s="35" t="s">
        <v>1040</v>
      </c>
      <c r="C13" s="26" t="s">
        <v>645</v>
      </c>
      <c r="D13" s="63">
        <v>7</v>
      </c>
      <c r="E13" s="208">
        <v>5.4480000000000004</v>
      </c>
      <c r="F13" s="180">
        <v>268.31</v>
      </c>
      <c r="G13" s="136"/>
      <c r="H13" s="28"/>
      <c r="I13" s="136"/>
      <c r="J13" s="11"/>
      <c r="K13" s="28">
        <f t="shared" si="0"/>
        <v>0</v>
      </c>
      <c r="L13" s="253">
        <f t="shared" si="1"/>
        <v>0</v>
      </c>
      <c r="M13" s="177"/>
      <c r="N13" s="1">
        <v>0</v>
      </c>
      <c r="O13" s="2"/>
      <c r="Q13" s="2">
        <v>0</v>
      </c>
      <c r="R13" s="2"/>
      <c r="S13" s="11"/>
      <c r="T13" s="2">
        <v>0</v>
      </c>
      <c r="U13" s="2"/>
      <c r="V13" s="11"/>
      <c r="W13" s="2">
        <v>0</v>
      </c>
      <c r="X13" s="2"/>
      <c r="Y13" s="11"/>
      <c r="Z13" s="2">
        <v>0</v>
      </c>
      <c r="AA13" s="2"/>
      <c r="AD13" s="97">
        <f t="shared" si="2"/>
        <v>0</v>
      </c>
      <c r="AE13" s="11" t="s">
        <v>605</v>
      </c>
    </row>
    <row r="14" spans="1:31">
      <c r="A14" s="35" t="s">
        <v>764</v>
      </c>
      <c r="B14" s="35" t="s">
        <v>764</v>
      </c>
      <c r="C14" s="26" t="s">
        <v>642</v>
      </c>
      <c r="D14" s="63">
        <v>5</v>
      </c>
      <c r="E14" s="208">
        <v>4.0860000000000003</v>
      </c>
      <c r="F14" s="180">
        <v>167.39</v>
      </c>
      <c r="G14" s="136"/>
      <c r="H14" s="28"/>
      <c r="I14" s="136"/>
      <c r="J14" s="11"/>
      <c r="K14" s="28">
        <f t="shared" si="0"/>
        <v>0</v>
      </c>
      <c r="L14" s="253">
        <f t="shared" si="1"/>
        <v>0</v>
      </c>
      <c r="M14" s="177"/>
      <c r="N14" s="1">
        <v>0</v>
      </c>
      <c r="O14" s="2"/>
      <c r="P14" s="11"/>
      <c r="Q14" s="2">
        <v>0</v>
      </c>
      <c r="R14" s="2"/>
      <c r="S14" s="11"/>
      <c r="T14" s="2">
        <v>0</v>
      </c>
      <c r="U14" s="2"/>
      <c r="V14" s="11"/>
      <c r="W14" s="2">
        <v>0</v>
      </c>
      <c r="X14" s="2"/>
      <c r="Z14" s="2">
        <v>0</v>
      </c>
      <c r="AA14" s="2"/>
      <c r="AD14" s="97">
        <f t="shared" si="2"/>
        <v>0</v>
      </c>
      <c r="AE14" s="11" t="s">
        <v>606</v>
      </c>
    </row>
    <row r="15" spans="1:31">
      <c r="A15" s="35" t="s">
        <v>765</v>
      </c>
      <c r="B15" s="35" t="s">
        <v>1041</v>
      </c>
      <c r="C15" s="26" t="s">
        <v>646</v>
      </c>
      <c r="D15" s="63">
        <v>5</v>
      </c>
      <c r="E15" s="208">
        <v>2.7240000000000002</v>
      </c>
      <c r="F15" s="180">
        <v>150.16</v>
      </c>
      <c r="G15" s="136"/>
      <c r="H15" s="28"/>
      <c r="I15" s="136"/>
      <c r="J15" s="11"/>
      <c r="K15" s="28">
        <f t="shared" si="0"/>
        <v>0</v>
      </c>
      <c r="L15" s="253">
        <f t="shared" si="1"/>
        <v>0</v>
      </c>
      <c r="M15" s="177"/>
      <c r="N15" s="1">
        <v>0</v>
      </c>
      <c r="O15" s="2"/>
      <c r="P15" s="11"/>
      <c r="Q15" s="2">
        <v>0</v>
      </c>
      <c r="R15" s="2"/>
      <c r="T15" s="2">
        <v>0</v>
      </c>
      <c r="U15" s="2"/>
      <c r="W15" s="2">
        <v>0</v>
      </c>
      <c r="X15" s="2"/>
      <c r="Y15" s="11"/>
      <c r="Z15" s="2">
        <v>0</v>
      </c>
      <c r="AA15" s="2"/>
      <c r="AD15" s="97">
        <f t="shared" si="2"/>
        <v>0</v>
      </c>
      <c r="AE15" s="11" t="s">
        <v>607</v>
      </c>
    </row>
    <row r="16" spans="1:31">
      <c r="A16" s="35" t="s">
        <v>766</v>
      </c>
      <c r="B16" s="35" t="s">
        <v>766</v>
      </c>
      <c r="C16" s="26" t="s">
        <v>644</v>
      </c>
      <c r="D16" s="63">
        <v>8</v>
      </c>
      <c r="E16" s="208">
        <v>9.08</v>
      </c>
      <c r="F16" s="180">
        <v>283.08</v>
      </c>
      <c r="G16" s="136"/>
      <c r="H16" s="28"/>
      <c r="I16" s="136"/>
      <c r="J16" s="9"/>
      <c r="K16" s="28">
        <f t="shared" si="0"/>
        <v>0</v>
      </c>
      <c r="L16" s="253">
        <f t="shared" si="1"/>
        <v>0</v>
      </c>
      <c r="M16" s="177"/>
      <c r="N16" s="1">
        <v>0</v>
      </c>
      <c r="O16" s="2"/>
      <c r="P16" s="11"/>
      <c r="Q16" s="2">
        <v>0</v>
      </c>
      <c r="R16" s="2"/>
      <c r="S16" s="11"/>
      <c r="T16" s="2">
        <v>0</v>
      </c>
      <c r="U16" s="2"/>
      <c r="V16" s="11"/>
      <c r="W16" s="2">
        <v>0</v>
      </c>
      <c r="X16" s="2"/>
      <c r="Y16" s="11"/>
      <c r="Z16" s="2">
        <v>0</v>
      </c>
      <c r="AA16" s="2"/>
      <c r="AD16" s="97">
        <f t="shared" si="2"/>
        <v>0</v>
      </c>
      <c r="AE16" s="11" t="s">
        <v>608</v>
      </c>
    </row>
    <row r="17" spans="1:31">
      <c r="A17" s="35" t="s">
        <v>767</v>
      </c>
      <c r="B17" s="35" t="s">
        <v>1042</v>
      </c>
      <c r="C17" s="26" t="s">
        <v>647</v>
      </c>
      <c r="D17" s="63">
        <v>8</v>
      </c>
      <c r="E17" s="208">
        <v>6.3559999999999999</v>
      </c>
      <c r="F17" s="180">
        <v>260.93</v>
      </c>
      <c r="G17" s="136"/>
      <c r="H17" s="28"/>
      <c r="I17" s="136"/>
      <c r="J17" s="24"/>
      <c r="K17" s="28">
        <f t="shared" si="0"/>
        <v>0</v>
      </c>
      <c r="L17" s="253">
        <f t="shared" si="1"/>
        <v>0</v>
      </c>
      <c r="M17" s="177"/>
      <c r="N17" s="1">
        <v>0</v>
      </c>
      <c r="O17" s="2"/>
      <c r="P17" s="11"/>
      <c r="Q17" s="2">
        <v>0</v>
      </c>
      <c r="R17" s="2"/>
      <c r="S17" s="11"/>
      <c r="T17" s="2">
        <v>0</v>
      </c>
      <c r="U17" s="2"/>
      <c r="V17" s="11"/>
      <c r="W17" s="2">
        <v>0</v>
      </c>
      <c r="X17" s="2"/>
      <c r="Y17" s="11"/>
      <c r="Z17" s="2">
        <v>0</v>
      </c>
      <c r="AA17" s="2"/>
      <c r="AD17" s="97">
        <f t="shared" si="2"/>
        <v>0</v>
      </c>
      <c r="AE17" s="11" t="s">
        <v>609</v>
      </c>
    </row>
    <row r="18" spans="1:31">
      <c r="A18" s="35" t="s">
        <v>768</v>
      </c>
      <c r="B18" s="35" t="s">
        <v>768</v>
      </c>
      <c r="C18" s="26" t="s">
        <v>642</v>
      </c>
      <c r="D18" s="63">
        <v>7</v>
      </c>
      <c r="E18" s="208">
        <v>4.54</v>
      </c>
      <c r="F18" s="180">
        <v>174.77</v>
      </c>
      <c r="G18" s="136"/>
      <c r="H18" s="28"/>
      <c r="I18" s="136"/>
      <c r="J18" s="11"/>
      <c r="K18" s="28">
        <f t="shared" si="0"/>
        <v>0</v>
      </c>
      <c r="L18" s="253">
        <f t="shared" si="1"/>
        <v>0</v>
      </c>
      <c r="M18" s="177"/>
      <c r="N18" s="1">
        <v>0</v>
      </c>
      <c r="O18" s="2"/>
      <c r="Q18" s="2">
        <v>0</v>
      </c>
      <c r="R18" s="2"/>
      <c r="S18" s="11"/>
      <c r="T18" s="2">
        <v>0</v>
      </c>
      <c r="U18" s="2"/>
      <c r="V18" s="11"/>
      <c r="W18" s="2">
        <v>0</v>
      </c>
      <c r="X18" s="2"/>
      <c r="Y18" s="11"/>
      <c r="Z18" s="2">
        <v>0</v>
      </c>
      <c r="AA18" s="2"/>
      <c r="AD18" s="97">
        <f t="shared" si="2"/>
        <v>0</v>
      </c>
      <c r="AE18" s="11" t="s">
        <v>610</v>
      </c>
    </row>
    <row r="19" spans="1:31">
      <c r="A19" s="35" t="s">
        <v>769</v>
      </c>
      <c r="B19" s="35" t="s">
        <v>1043</v>
      </c>
      <c r="C19" s="26" t="s">
        <v>648</v>
      </c>
      <c r="D19" s="63">
        <v>7</v>
      </c>
      <c r="E19" s="208">
        <v>2.27</v>
      </c>
      <c r="F19" s="180">
        <v>142.77000000000001</v>
      </c>
      <c r="G19" s="136"/>
      <c r="H19" s="28"/>
      <c r="I19" s="136"/>
      <c r="J19" s="11"/>
      <c r="K19" s="28">
        <f t="shared" si="0"/>
        <v>0</v>
      </c>
      <c r="L19" s="253">
        <f t="shared" si="1"/>
        <v>0</v>
      </c>
      <c r="M19" s="177"/>
      <c r="N19" s="1">
        <v>0</v>
      </c>
      <c r="O19" s="2"/>
      <c r="P19" s="11"/>
      <c r="Q19" s="2">
        <v>0</v>
      </c>
      <c r="R19" s="2"/>
      <c r="S19" s="11"/>
      <c r="T19" s="2">
        <v>0</v>
      </c>
      <c r="U19" s="2"/>
      <c r="W19" s="2">
        <v>0</v>
      </c>
      <c r="X19" s="2"/>
      <c r="Z19" s="2">
        <v>0</v>
      </c>
      <c r="AA19" s="2"/>
      <c r="AD19" s="97">
        <f t="shared" si="2"/>
        <v>0</v>
      </c>
      <c r="AE19" s="11" t="s">
        <v>611</v>
      </c>
    </row>
    <row r="20" spans="1:31">
      <c r="A20" s="35" t="s">
        <v>770</v>
      </c>
      <c r="B20" s="35" t="s">
        <v>770</v>
      </c>
      <c r="C20" s="26" t="s">
        <v>644</v>
      </c>
      <c r="D20" s="63">
        <v>11</v>
      </c>
      <c r="E20" s="208">
        <v>9.9879999999999995</v>
      </c>
      <c r="F20" s="180">
        <v>327.39</v>
      </c>
      <c r="G20" s="136"/>
      <c r="H20" s="28"/>
      <c r="I20" s="136"/>
      <c r="J20" s="11"/>
      <c r="K20" s="28">
        <f t="shared" si="0"/>
        <v>0</v>
      </c>
      <c r="L20" s="253">
        <f t="shared" si="1"/>
        <v>0</v>
      </c>
      <c r="M20" s="177"/>
      <c r="N20" s="1">
        <v>0</v>
      </c>
      <c r="O20" s="2"/>
      <c r="P20" s="11"/>
      <c r="Q20" s="2">
        <v>0</v>
      </c>
      <c r="R20" s="2"/>
      <c r="S20" s="11"/>
      <c r="T20" s="2">
        <v>0</v>
      </c>
      <c r="U20" s="2"/>
      <c r="V20" s="11"/>
      <c r="W20" s="2">
        <v>0</v>
      </c>
      <c r="X20" s="2"/>
      <c r="Y20" s="11"/>
      <c r="Z20" s="2">
        <v>0</v>
      </c>
      <c r="AA20" s="2"/>
      <c r="AD20" s="97">
        <f t="shared" si="2"/>
        <v>0</v>
      </c>
    </row>
    <row r="21" spans="1:31">
      <c r="A21" s="35" t="s">
        <v>771</v>
      </c>
      <c r="B21" s="35" t="s">
        <v>1044</v>
      </c>
      <c r="C21" s="26" t="s">
        <v>649</v>
      </c>
      <c r="D21" s="63">
        <v>11</v>
      </c>
      <c r="E21" s="208">
        <v>5.9020000000000001</v>
      </c>
      <c r="F21" s="180">
        <v>300.32</v>
      </c>
      <c r="G21" s="136"/>
      <c r="H21" s="28"/>
      <c r="I21" s="136"/>
      <c r="J21" s="11"/>
      <c r="K21" s="28">
        <f t="shared" si="0"/>
        <v>0</v>
      </c>
      <c r="L21" s="253">
        <f t="shared" si="1"/>
        <v>0</v>
      </c>
      <c r="M21" s="177"/>
      <c r="N21" s="1">
        <v>0</v>
      </c>
      <c r="O21" s="2"/>
      <c r="P21" s="11"/>
      <c r="Q21" s="2">
        <v>0</v>
      </c>
      <c r="R21" s="2"/>
      <c r="S21" s="11"/>
      <c r="T21" s="2">
        <v>0</v>
      </c>
      <c r="U21" s="2"/>
      <c r="V21" s="11"/>
      <c r="W21" s="2">
        <v>0</v>
      </c>
      <c r="X21" s="2"/>
      <c r="Y21" s="11"/>
      <c r="Z21" s="2">
        <v>0</v>
      </c>
      <c r="AA21" s="2"/>
      <c r="AD21" s="97">
        <f t="shared" si="2"/>
        <v>0</v>
      </c>
    </row>
    <row r="22" spans="1:31">
      <c r="A22" s="35" t="s">
        <v>772</v>
      </c>
      <c r="B22" s="35" t="s">
        <v>772</v>
      </c>
      <c r="C22" s="26" t="s">
        <v>638</v>
      </c>
      <c r="D22" s="63">
        <v>8</v>
      </c>
      <c r="E22" s="208">
        <v>4.9939999999999998</v>
      </c>
      <c r="F22" s="180">
        <v>192</v>
      </c>
      <c r="G22" s="136"/>
      <c r="H22" s="28"/>
      <c r="I22" s="136"/>
      <c r="J22" s="11"/>
      <c r="K22" s="28">
        <f t="shared" si="0"/>
        <v>0</v>
      </c>
      <c r="L22" s="253">
        <f t="shared" si="1"/>
        <v>0</v>
      </c>
      <c r="M22" s="177"/>
      <c r="N22" s="1">
        <v>0</v>
      </c>
      <c r="O22" s="2"/>
      <c r="P22" s="11"/>
      <c r="Q22" s="2">
        <v>0</v>
      </c>
      <c r="R22" s="2"/>
      <c r="S22" s="11"/>
      <c r="T22" s="2">
        <v>0</v>
      </c>
      <c r="U22" s="2"/>
      <c r="V22" s="11"/>
      <c r="W22" s="2">
        <v>0</v>
      </c>
      <c r="X22" s="2"/>
      <c r="Y22" s="11"/>
      <c r="Z22" s="2">
        <v>0</v>
      </c>
      <c r="AA22" s="2"/>
      <c r="AD22" s="97">
        <f t="shared" si="2"/>
        <v>0</v>
      </c>
    </row>
    <row r="23" spans="1:31">
      <c r="A23" s="35" t="s">
        <v>773</v>
      </c>
      <c r="B23" s="35" t="s">
        <v>1045</v>
      </c>
      <c r="C23" s="26" t="s">
        <v>650</v>
      </c>
      <c r="D23" s="63">
        <v>8</v>
      </c>
      <c r="E23" s="208">
        <v>3.1779999999999999</v>
      </c>
      <c r="F23" s="180">
        <v>157.54</v>
      </c>
      <c r="G23" s="136"/>
      <c r="H23" s="28"/>
      <c r="I23" s="136"/>
      <c r="J23" s="11"/>
      <c r="K23" s="28">
        <f t="shared" si="0"/>
        <v>0</v>
      </c>
      <c r="L23" s="253">
        <f t="shared" si="1"/>
        <v>0</v>
      </c>
      <c r="M23" s="177"/>
      <c r="N23" s="1">
        <v>0</v>
      </c>
      <c r="O23" s="2"/>
      <c r="Q23" s="2">
        <v>0</v>
      </c>
      <c r="R23" s="2"/>
      <c r="S23" s="11"/>
      <c r="T23" s="2">
        <v>0</v>
      </c>
      <c r="U23" s="2"/>
      <c r="V23" s="11"/>
      <c r="W23" s="2">
        <v>0</v>
      </c>
      <c r="X23" s="2"/>
      <c r="Y23" s="11"/>
      <c r="Z23" s="2">
        <v>0</v>
      </c>
      <c r="AA23" s="2"/>
      <c r="AD23" s="97">
        <f t="shared" si="2"/>
        <v>0</v>
      </c>
    </row>
    <row r="24" spans="1:31">
      <c r="A24" s="35" t="s">
        <v>774</v>
      </c>
      <c r="B24" s="35" t="s">
        <v>774</v>
      </c>
      <c r="C24" s="26" t="s">
        <v>640</v>
      </c>
      <c r="D24" s="63">
        <v>12</v>
      </c>
      <c r="E24" s="208">
        <v>11.35</v>
      </c>
      <c r="F24" s="180">
        <v>384.01</v>
      </c>
      <c r="G24" s="136"/>
      <c r="H24" s="28"/>
      <c r="I24" s="136"/>
      <c r="J24" s="9"/>
      <c r="K24" s="28">
        <f t="shared" si="0"/>
        <v>0</v>
      </c>
      <c r="L24" s="253">
        <f t="shared" si="1"/>
        <v>0</v>
      </c>
      <c r="M24" s="177"/>
      <c r="N24" s="1">
        <v>0</v>
      </c>
      <c r="O24" s="2"/>
      <c r="P24" s="11"/>
      <c r="Q24" s="2">
        <v>0</v>
      </c>
      <c r="R24" s="2"/>
      <c r="T24" s="2">
        <v>0</v>
      </c>
      <c r="U24" s="2"/>
      <c r="W24" s="2">
        <v>0</v>
      </c>
      <c r="X24" s="2"/>
      <c r="Z24" s="2">
        <v>0</v>
      </c>
      <c r="AA24" s="2"/>
      <c r="AD24" s="97">
        <f t="shared" si="2"/>
        <v>0</v>
      </c>
    </row>
    <row r="25" spans="1:31">
      <c r="A25" s="35" t="s">
        <v>775</v>
      </c>
      <c r="B25" s="35" t="s">
        <v>1046</v>
      </c>
      <c r="C25" s="26" t="s">
        <v>651</v>
      </c>
      <c r="D25" s="63">
        <v>12</v>
      </c>
      <c r="E25" s="208">
        <v>7.718</v>
      </c>
      <c r="F25" s="180">
        <v>265.85000000000002</v>
      </c>
      <c r="G25" s="136"/>
      <c r="H25" s="28"/>
      <c r="I25" s="136"/>
      <c r="J25" s="24"/>
      <c r="K25" s="28">
        <f t="shared" si="0"/>
        <v>0</v>
      </c>
      <c r="L25" s="253">
        <f t="shared" si="1"/>
        <v>0</v>
      </c>
      <c r="M25" s="177"/>
      <c r="N25" s="1">
        <v>0</v>
      </c>
      <c r="O25" s="2"/>
      <c r="P25" s="11"/>
      <c r="Q25" s="2">
        <v>0</v>
      </c>
      <c r="R25" s="2"/>
      <c r="S25" s="11"/>
      <c r="T25" s="2">
        <v>0</v>
      </c>
      <c r="U25" s="2"/>
      <c r="V25" s="11"/>
      <c r="W25" s="2">
        <v>0</v>
      </c>
      <c r="X25" s="2"/>
      <c r="Y25" s="11"/>
      <c r="Z25" s="2">
        <v>0</v>
      </c>
      <c r="AA25" s="2"/>
      <c r="AD25" s="97">
        <f t="shared" si="2"/>
        <v>0</v>
      </c>
    </row>
    <row r="26" spans="1:31">
      <c r="A26" s="35" t="s">
        <v>776</v>
      </c>
      <c r="B26" s="35" t="s">
        <v>776</v>
      </c>
      <c r="C26" s="26" t="s">
        <v>652</v>
      </c>
      <c r="D26" s="63">
        <v>12</v>
      </c>
      <c r="E26" s="208">
        <v>5.9020000000000001</v>
      </c>
      <c r="F26" s="180">
        <v>221.54</v>
      </c>
      <c r="G26" s="136"/>
      <c r="H26" s="28"/>
      <c r="I26" s="136"/>
      <c r="J26" s="11"/>
      <c r="K26" s="28">
        <f t="shared" si="0"/>
        <v>0</v>
      </c>
      <c r="L26" s="253">
        <f t="shared" si="1"/>
        <v>0</v>
      </c>
      <c r="M26" s="177"/>
      <c r="N26" s="1">
        <v>0</v>
      </c>
      <c r="O26" s="2"/>
      <c r="P26" s="11"/>
      <c r="Q26" s="2">
        <v>0</v>
      </c>
      <c r="R26" s="2"/>
      <c r="S26" s="11"/>
      <c r="T26" s="2">
        <v>0</v>
      </c>
      <c r="U26" s="2"/>
      <c r="V26" s="11"/>
      <c r="W26" s="2">
        <v>0</v>
      </c>
      <c r="X26" s="2"/>
      <c r="Y26" s="11"/>
      <c r="Z26" s="2">
        <v>0</v>
      </c>
      <c r="AA26" s="2"/>
      <c r="AD26" s="97">
        <f t="shared" si="2"/>
        <v>0</v>
      </c>
    </row>
    <row r="27" spans="1:31">
      <c r="A27" s="35" t="s">
        <v>777</v>
      </c>
      <c r="B27" s="35" t="s">
        <v>1047</v>
      </c>
      <c r="C27" s="26" t="s">
        <v>653</v>
      </c>
      <c r="D27" s="63">
        <v>13</v>
      </c>
      <c r="E27" s="208">
        <v>9.5340000000000007</v>
      </c>
      <c r="F27" s="180">
        <v>233.85</v>
      </c>
      <c r="G27" s="136"/>
      <c r="H27" s="28"/>
      <c r="I27" s="136"/>
      <c r="J27" s="11"/>
      <c r="K27" s="28">
        <f t="shared" si="0"/>
        <v>0</v>
      </c>
      <c r="L27" s="253">
        <f t="shared" si="1"/>
        <v>0</v>
      </c>
      <c r="M27" s="177"/>
      <c r="N27" s="1">
        <v>0</v>
      </c>
      <c r="O27" s="2"/>
      <c r="P27" s="11"/>
      <c r="Q27" s="2">
        <v>0</v>
      </c>
      <c r="R27" s="2"/>
      <c r="S27" s="11"/>
      <c r="T27" s="2">
        <v>0</v>
      </c>
      <c r="U27" s="2"/>
      <c r="V27" s="11"/>
      <c r="W27" s="2">
        <v>0</v>
      </c>
      <c r="X27" s="2"/>
      <c r="Y27" s="11"/>
      <c r="Z27" s="2">
        <v>0</v>
      </c>
      <c r="AA27" s="2"/>
      <c r="AD27" s="97">
        <f t="shared" si="2"/>
        <v>0</v>
      </c>
    </row>
    <row r="28" spans="1:31">
      <c r="A28" s="35" t="s">
        <v>778</v>
      </c>
      <c r="B28" s="35" t="s">
        <v>778</v>
      </c>
      <c r="C28" s="26" t="s">
        <v>654</v>
      </c>
      <c r="D28" s="63">
        <v>18</v>
      </c>
      <c r="E28" s="208">
        <v>13.620000000000001</v>
      </c>
      <c r="F28" s="180">
        <v>398.78</v>
      </c>
      <c r="G28" s="136"/>
      <c r="H28" s="28"/>
      <c r="I28" s="136"/>
      <c r="J28" s="11"/>
      <c r="K28" s="28">
        <f t="shared" si="0"/>
        <v>0</v>
      </c>
      <c r="L28" s="253">
        <f t="shared" si="1"/>
        <v>0</v>
      </c>
      <c r="M28" s="177"/>
      <c r="N28" s="1">
        <v>0</v>
      </c>
      <c r="O28" s="2"/>
      <c r="Q28" s="2">
        <v>0</v>
      </c>
      <c r="R28" s="2"/>
      <c r="S28" s="11"/>
      <c r="T28" s="2">
        <v>0</v>
      </c>
      <c r="U28" s="2"/>
      <c r="W28" s="2">
        <v>0</v>
      </c>
      <c r="X28" s="2"/>
      <c r="Y28" s="11"/>
      <c r="Z28" s="2">
        <v>0</v>
      </c>
      <c r="AA28" s="2"/>
      <c r="AD28" s="97">
        <f t="shared" si="2"/>
        <v>0</v>
      </c>
    </row>
    <row r="29" spans="1:31">
      <c r="A29" s="35" t="s">
        <v>779</v>
      </c>
      <c r="B29" s="35" t="s">
        <v>1048</v>
      </c>
      <c r="C29" s="26" t="s">
        <v>655</v>
      </c>
      <c r="D29" s="63">
        <v>20</v>
      </c>
      <c r="E29" s="208">
        <v>21.792000000000002</v>
      </c>
      <c r="F29" s="180">
        <v>654.79</v>
      </c>
      <c r="G29" s="136"/>
      <c r="H29" s="28"/>
      <c r="I29" s="136"/>
      <c r="J29" s="11"/>
      <c r="K29" s="28">
        <f t="shared" si="0"/>
        <v>0</v>
      </c>
      <c r="L29" s="253">
        <f t="shared" si="1"/>
        <v>0</v>
      </c>
      <c r="M29" s="177"/>
      <c r="N29" s="1">
        <v>0</v>
      </c>
      <c r="O29" s="2"/>
      <c r="P29" s="11"/>
      <c r="Q29" s="2">
        <v>0</v>
      </c>
      <c r="R29" s="2"/>
      <c r="T29" s="2">
        <v>0</v>
      </c>
      <c r="U29" s="2"/>
      <c r="V29" s="11"/>
      <c r="W29" s="2">
        <v>0</v>
      </c>
      <c r="X29" s="2"/>
      <c r="Z29" s="2">
        <v>0</v>
      </c>
      <c r="AA29" s="2"/>
      <c r="AD29" s="97">
        <f t="shared" si="2"/>
        <v>0</v>
      </c>
    </row>
    <row r="30" spans="1:31">
      <c r="A30" s="35" t="s">
        <v>780</v>
      </c>
      <c r="B30" s="35" t="s">
        <v>780</v>
      </c>
      <c r="C30" s="26" t="s">
        <v>656</v>
      </c>
      <c r="D30" s="63">
        <v>10</v>
      </c>
      <c r="E30" s="208">
        <v>5.9020000000000001</v>
      </c>
      <c r="F30" s="180">
        <v>221.54</v>
      </c>
      <c r="G30" s="136"/>
      <c r="H30" s="28"/>
      <c r="I30" s="136"/>
      <c r="J30" s="11"/>
      <c r="K30" s="28">
        <f t="shared" si="0"/>
        <v>0</v>
      </c>
      <c r="L30" s="253">
        <f t="shared" si="1"/>
        <v>0</v>
      </c>
      <c r="M30" s="177"/>
      <c r="N30" s="1">
        <v>0</v>
      </c>
      <c r="O30" s="2"/>
      <c r="P30" s="11"/>
      <c r="Q30" s="2">
        <v>0</v>
      </c>
      <c r="R30" s="2"/>
      <c r="S30" s="11"/>
      <c r="T30" s="2">
        <v>0</v>
      </c>
      <c r="U30" s="2"/>
      <c r="V30" s="11"/>
      <c r="W30" s="2">
        <v>0</v>
      </c>
      <c r="X30" s="2"/>
      <c r="Y30" s="11"/>
      <c r="Z30" s="2">
        <v>0</v>
      </c>
      <c r="AA30" s="2"/>
      <c r="AD30" s="97">
        <f t="shared" si="2"/>
        <v>0</v>
      </c>
    </row>
    <row r="31" spans="1:31">
      <c r="A31" s="35" t="s">
        <v>781</v>
      </c>
      <c r="B31" s="35" t="s">
        <v>1049</v>
      </c>
      <c r="C31" s="26" t="s">
        <v>657</v>
      </c>
      <c r="D31" s="63">
        <v>8</v>
      </c>
      <c r="E31" s="208">
        <v>4.9939999999999998</v>
      </c>
      <c r="F31" s="180">
        <v>206.77</v>
      </c>
      <c r="G31" s="136"/>
      <c r="H31" s="28"/>
      <c r="I31" s="136"/>
      <c r="J31" s="11"/>
      <c r="K31" s="28">
        <f t="shared" si="0"/>
        <v>0</v>
      </c>
      <c r="L31" s="253">
        <f t="shared" si="1"/>
        <v>0</v>
      </c>
      <c r="M31" s="177"/>
      <c r="N31" s="1">
        <v>0</v>
      </c>
      <c r="O31" s="2"/>
      <c r="P31" s="11"/>
      <c r="Q31" s="2">
        <v>0</v>
      </c>
      <c r="R31" s="2"/>
      <c r="S31" s="11"/>
      <c r="T31" s="2">
        <v>0</v>
      </c>
      <c r="U31" s="2"/>
      <c r="V31" s="11"/>
      <c r="W31" s="2">
        <v>0</v>
      </c>
      <c r="X31" s="2"/>
      <c r="Y31" s="11"/>
      <c r="Z31" s="2">
        <v>0</v>
      </c>
      <c r="AA31" s="2"/>
      <c r="AD31" s="97">
        <f t="shared" si="2"/>
        <v>0</v>
      </c>
    </row>
    <row r="32" spans="1:31">
      <c r="A32" s="35" t="s">
        <v>782</v>
      </c>
      <c r="B32" s="35" t="s">
        <v>782</v>
      </c>
      <c r="C32" s="26" t="s">
        <v>658</v>
      </c>
      <c r="D32" s="63">
        <v>15</v>
      </c>
      <c r="E32" s="208">
        <v>13.620000000000001</v>
      </c>
      <c r="F32" s="180">
        <v>452.93</v>
      </c>
      <c r="G32" s="136"/>
      <c r="H32" s="28"/>
      <c r="I32" s="136"/>
      <c r="J32" s="9"/>
      <c r="K32" s="28">
        <f t="shared" si="0"/>
        <v>0</v>
      </c>
      <c r="L32" s="253">
        <f t="shared" si="1"/>
        <v>0</v>
      </c>
      <c r="M32" s="177"/>
      <c r="N32" s="1">
        <v>0</v>
      </c>
      <c r="O32" s="2"/>
      <c r="P32" s="11"/>
      <c r="Q32" s="2">
        <v>0</v>
      </c>
      <c r="R32" s="2"/>
      <c r="S32" s="11"/>
      <c r="T32" s="2">
        <v>0</v>
      </c>
      <c r="U32" s="2"/>
      <c r="V32" s="11"/>
      <c r="W32" s="2">
        <v>0</v>
      </c>
      <c r="X32" s="2"/>
      <c r="Y32" s="11"/>
      <c r="Z32" s="2">
        <v>0</v>
      </c>
      <c r="AA32" s="2"/>
      <c r="AD32" s="97">
        <f t="shared" si="2"/>
        <v>0</v>
      </c>
    </row>
    <row r="33" spans="1:31">
      <c r="A33" s="35" t="s">
        <v>783</v>
      </c>
      <c r="B33" s="35" t="s">
        <v>1050</v>
      </c>
      <c r="C33" s="26" t="s">
        <v>659</v>
      </c>
      <c r="D33" s="63">
        <v>12</v>
      </c>
      <c r="E33" s="208">
        <v>11.35</v>
      </c>
      <c r="F33" s="180">
        <v>403.7</v>
      </c>
      <c r="G33" s="136"/>
      <c r="H33" s="28"/>
      <c r="I33" s="136"/>
      <c r="J33" s="24"/>
      <c r="K33" s="28">
        <f t="shared" si="0"/>
        <v>0</v>
      </c>
      <c r="L33" s="253">
        <f t="shared" si="1"/>
        <v>0</v>
      </c>
      <c r="M33" s="177"/>
      <c r="N33" s="1">
        <v>0</v>
      </c>
      <c r="O33" s="2"/>
      <c r="Q33" s="2">
        <v>0</v>
      </c>
      <c r="R33" s="2"/>
      <c r="S33" s="11"/>
      <c r="T33" s="2">
        <v>0</v>
      </c>
      <c r="U33" s="2"/>
      <c r="W33" s="2">
        <v>0</v>
      </c>
      <c r="X33" s="2"/>
      <c r="Y33" s="11"/>
      <c r="Z33" s="2">
        <v>0</v>
      </c>
      <c r="AA33" s="2"/>
      <c r="AD33" s="97">
        <f t="shared" si="2"/>
        <v>0</v>
      </c>
    </row>
    <row r="34" spans="1:31">
      <c r="A34" s="35" t="s">
        <v>784</v>
      </c>
      <c r="B34" s="35" t="s">
        <v>784</v>
      </c>
      <c r="C34" s="26" t="s">
        <v>660</v>
      </c>
      <c r="D34" s="63">
        <v>12</v>
      </c>
      <c r="E34" s="208">
        <v>6.8100000000000005</v>
      </c>
      <c r="F34" s="180">
        <v>246.16</v>
      </c>
      <c r="G34" s="136"/>
      <c r="H34" s="28"/>
      <c r="I34" s="136"/>
      <c r="J34" s="11"/>
      <c r="K34" s="28">
        <f t="shared" si="0"/>
        <v>0</v>
      </c>
      <c r="L34" s="253">
        <f t="shared" si="1"/>
        <v>0</v>
      </c>
      <c r="M34" s="177"/>
      <c r="N34" s="1">
        <v>0</v>
      </c>
      <c r="O34" s="2"/>
      <c r="P34" s="11"/>
      <c r="Q34" s="2">
        <v>0</v>
      </c>
      <c r="R34" s="2"/>
      <c r="S34" s="11"/>
      <c r="T34" s="2">
        <v>0</v>
      </c>
      <c r="U34" s="2"/>
      <c r="V34" s="11"/>
      <c r="W34" s="2">
        <v>0</v>
      </c>
      <c r="X34" s="2"/>
      <c r="Z34" s="2">
        <v>0</v>
      </c>
      <c r="AA34" s="2"/>
      <c r="AD34" s="97">
        <f t="shared" si="2"/>
        <v>0</v>
      </c>
    </row>
    <row r="35" spans="1:31">
      <c r="A35" s="35" t="s">
        <v>785</v>
      </c>
      <c r="B35" s="35" t="s">
        <v>1051</v>
      </c>
      <c r="C35" s="26" t="s">
        <v>661</v>
      </c>
      <c r="D35" s="63">
        <v>11</v>
      </c>
      <c r="E35" s="208">
        <v>7.718</v>
      </c>
      <c r="F35" s="180">
        <v>268.31</v>
      </c>
      <c r="G35" s="136"/>
      <c r="H35" s="28"/>
      <c r="I35" s="136"/>
      <c r="J35" s="11"/>
      <c r="K35" s="28">
        <f t="shared" si="0"/>
        <v>0</v>
      </c>
      <c r="L35" s="253">
        <f t="shared" si="1"/>
        <v>0</v>
      </c>
      <c r="M35" s="177"/>
      <c r="N35" s="1">
        <v>0</v>
      </c>
      <c r="O35" s="2"/>
      <c r="P35" s="11"/>
      <c r="Q35" s="2">
        <v>0</v>
      </c>
      <c r="R35" s="2"/>
      <c r="S35" s="11"/>
      <c r="T35" s="2">
        <v>0</v>
      </c>
      <c r="U35" s="2"/>
      <c r="V35" s="11"/>
      <c r="W35" s="2">
        <v>0</v>
      </c>
      <c r="X35" s="2"/>
      <c r="Y35" s="11"/>
      <c r="Z35" s="2">
        <v>0</v>
      </c>
      <c r="AA35" s="2"/>
      <c r="AD35" s="97">
        <f t="shared" si="2"/>
        <v>0</v>
      </c>
    </row>
    <row r="36" spans="1:31">
      <c r="A36" s="35" t="s">
        <v>786</v>
      </c>
      <c r="B36" s="35" t="s">
        <v>786</v>
      </c>
      <c r="C36" s="26" t="s">
        <v>662</v>
      </c>
      <c r="D36" s="63">
        <v>18</v>
      </c>
      <c r="E36" s="208">
        <v>15.89</v>
      </c>
      <c r="F36" s="180">
        <v>455.4</v>
      </c>
      <c r="G36" s="136"/>
      <c r="H36" s="28"/>
      <c r="I36" s="136"/>
      <c r="J36" s="11"/>
      <c r="K36" s="28">
        <f t="shared" si="0"/>
        <v>0</v>
      </c>
      <c r="L36" s="253">
        <f t="shared" si="1"/>
        <v>0</v>
      </c>
      <c r="M36" s="177"/>
      <c r="N36" s="1">
        <v>0</v>
      </c>
      <c r="O36" s="2"/>
      <c r="P36" s="11"/>
      <c r="Q36" s="2">
        <v>0</v>
      </c>
      <c r="R36" s="2"/>
      <c r="S36" s="11"/>
      <c r="T36" s="2">
        <v>0</v>
      </c>
      <c r="U36" s="2"/>
      <c r="V36" s="11"/>
      <c r="W36" s="2">
        <v>0</v>
      </c>
      <c r="X36" s="2"/>
      <c r="Y36" s="11"/>
      <c r="Z36" s="2">
        <v>0</v>
      </c>
      <c r="AA36" s="2"/>
      <c r="AD36" s="97">
        <f t="shared" si="2"/>
        <v>0</v>
      </c>
    </row>
    <row r="37" spans="1:31">
      <c r="A37" s="35" t="s">
        <v>787</v>
      </c>
      <c r="B37" s="35" t="s">
        <v>1052</v>
      </c>
      <c r="C37" s="26" t="s">
        <v>663</v>
      </c>
      <c r="D37" s="63">
        <v>17</v>
      </c>
      <c r="E37" s="208">
        <v>17.251999999999999</v>
      </c>
      <c r="F37" s="180">
        <v>558.78</v>
      </c>
      <c r="G37" s="136"/>
      <c r="H37" s="28"/>
      <c r="I37" s="136"/>
      <c r="J37" s="11"/>
      <c r="K37" s="28">
        <f t="shared" si="0"/>
        <v>0</v>
      </c>
      <c r="L37" s="253">
        <f t="shared" si="1"/>
        <v>0</v>
      </c>
      <c r="M37" s="177"/>
      <c r="N37" s="1">
        <v>0</v>
      </c>
      <c r="O37" s="2"/>
      <c r="P37" s="11"/>
      <c r="Q37" s="2">
        <v>0</v>
      </c>
      <c r="R37" s="2"/>
      <c r="S37" s="11"/>
      <c r="T37" s="2">
        <v>0</v>
      </c>
      <c r="U37" s="2"/>
      <c r="W37" s="2">
        <v>0</v>
      </c>
      <c r="X37" s="2"/>
      <c r="Y37" s="11"/>
      <c r="Z37" s="2">
        <v>0</v>
      </c>
      <c r="AA37" s="2"/>
      <c r="AD37" s="97">
        <f t="shared" si="2"/>
        <v>0</v>
      </c>
    </row>
    <row r="38" spans="1:31">
      <c r="A38" s="35" t="s">
        <v>788</v>
      </c>
      <c r="B38" s="35" t="s">
        <v>788</v>
      </c>
      <c r="C38" s="26" t="s">
        <v>664</v>
      </c>
      <c r="D38" s="63">
        <v>15</v>
      </c>
      <c r="E38" s="208">
        <v>7.2640000000000002</v>
      </c>
      <c r="F38" s="180">
        <v>251.08</v>
      </c>
      <c r="G38" s="136"/>
      <c r="H38" s="28"/>
      <c r="I38" s="136"/>
      <c r="J38" s="11"/>
      <c r="K38" s="28">
        <f t="shared" si="0"/>
        <v>0</v>
      </c>
      <c r="L38" s="253">
        <f t="shared" si="1"/>
        <v>0</v>
      </c>
      <c r="M38" s="177"/>
      <c r="N38" s="1">
        <v>0</v>
      </c>
      <c r="O38" s="2"/>
      <c r="Q38" s="2">
        <v>0</v>
      </c>
      <c r="R38" s="2"/>
      <c r="T38" s="2">
        <v>0</v>
      </c>
      <c r="U38" s="2"/>
      <c r="V38" s="11"/>
      <c r="W38" s="2">
        <v>0</v>
      </c>
      <c r="X38" s="2"/>
      <c r="Y38" s="11"/>
      <c r="Z38" s="2">
        <v>0</v>
      </c>
      <c r="AA38" s="2"/>
      <c r="AD38" s="97">
        <f t="shared" si="2"/>
        <v>0</v>
      </c>
    </row>
    <row r="39" spans="1:31">
      <c r="A39" s="35" t="s">
        <v>789</v>
      </c>
      <c r="B39" s="35" t="s">
        <v>1053</v>
      </c>
      <c r="C39" s="26" t="s">
        <v>665</v>
      </c>
      <c r="D39" s="63">
        <v>14</v>
      </c>
      <c r="E39" s="208">
        <v>6.3559999999999999</v>
      </c>
      <c r="F39" s="180">
        <v>231.39</v>
      </c>
      <c r="G39" s="136"/>
      <c r="H39" s="28"/>
      <c r="I39" s="136"/>
      <c r="J39" s="11"/>
      <c r="K39" s="28">
        <f t="shared" si="0"/>
        <v>0</v>
      </c>
      <c r="L39" s="253">
        <f t="shared" si="1"/>
        <v>0</v>
      </c>
      <c r="M39" s="177"/>
      <c r="N39" s="1">
        <v>0</v>
      </c>
      <c r="O39" s="2"/>
      <c r="P39" s="11"/>
      <c r="Q39" s="2">
        <v>0</v>
      </c>
      <c r="R39" s="2"/>
      <c r="S39" s="11"/>
      <c r="T39" s="2">
        <v>0</v>
      </c>
      <c r="U39" s="2"/>
      <c r="V39" s="11"/>
      <c r="W39" s="2">
        <v>0</v>
      </c>
      <c r="X39" s="2"/>
      <c r="Z39" s="2">
        <v>0</v>
      </c>
      <c r="AA39" s="2"/>
      <c r="AD39" s="97">
        <f t="shared" si="2"/>
        <v>0</v>
      </c>
    </row>
    <row r="40" spans="1:31">
      <c r="A40" s="35" t="s">
        <v>790</v>
      </c>
      <c r="B40" s="35" t="s">
        <v>790</v>
      </c>
      <c r="C40" s="26" t="s">
        <v>666</v>
      </c>
      <c r="D40" s="63">
        <v>22</v>
      </c>
      <c r="E40" s="208">
        <v>16.798000000000002</v>
      </c>
      <c r="F40" s="180">
        <v>455.4</v>
      </c>
      <c r="G40" s="136"/>
      <c r="H40" s="28"/>
      <c r="I40" s="136"/>
      <c r="J40" s="9"/>
      <c r="K40" s="28">
        <f t="shared" si="0"/>
        <v>0</v>
      </c>
      <c r="L40" s="253">
        <f t="shared" si="1"/>
        <v>0</v>
      </c>
      <c r="M40" s="177"/>
      <c r="N40" s="1">
        <v>0</v>
      </c>
      <c r="O40" s="2"/>
      <c r="P40" s="11"/>
      <c r="Q40" s="2">
        <v>0</v>
      </c>
      <c r="R40" s="2"/>
      <c r="S40" s="11"/>
      <c r="T40" s="2">
        <v>0</v>
      </c>
      <c r="U40" s="2"/>
      <c r="V40" s="11"/>
      <c r="W40" s="2">
        <v>0</v>
      </c>
      <c r="X40" s="2"/>
      <c r="Y40" s="11"/>
      <c r="Z40" s="2">
        <v>0</v>
      </c>
      <c r="AA40" s="2"/>
      <c r="AD40" s="97">
        <f t="shared" si="2"/>
        <v>0</v>
      </c>
    </row>
    <row r="41" spans="1:31">
      <c r="A41" s="35" t="s">
        <v>791</v>
      </c>
      <c r="B41" s="35" t="s">
        <v>1054</v>
      </c>
      <c r="C41" s="26" t="s">
        <v>667</v>
      </c>
      <c r="D41" s="63">
        <v>21</v>
      </c>
      <c r="E41" s="208">
        <v>14.074</v>
      </c>
      <c r="F41" s="180">
        <v>482.47</v>
      </c>
      <c r="G41" s="136"/>
      <c r="H41" s="28"/>
      <c r="I41" s="136"/>
      <c r="J41" s="24"/>
      <c r="K41" s="28">
        <f t="shared" si="0"/>
        <v>0</v>
      </c>
      <c r="L41" s="253">
        <f t="shared" si="1"/>
        <v>0</v>
      </c>
      <c r="M41" s="177"/>
      <c r="N41" s="1">
        <v>0</v>
      </c>
      <c r="O41" s="2"/>
      <c r="P41" s="11"/>
      <c r="Q41" s="2">
        <v>0</v>
      </c>
      <c r="R41" s="2"/>
      <c r="S41" s="11"/>
      <c r="T41" s="2">
        <v>0</v>
      </c>
      <c r="U41" s="2"/>
      <c r="V41" s="11"/>
      <c r="W41" s="2">
        <v>0</v>
      </c>
      <c r="X41" s="2"/>
      <c r="Y41" s="11"/>
      <c r="Z41" s="2">
        <v>0</v>
      </c>
      <c r="AA41" s="2"/>
      <c r="AD41" s="97">
        <f t="shared" si="2"/>
        <v>0</v>
      </c>
    </row>
    <row r="42" spans="1:31">
      <c r="A42" s="35" t="s">
        <v>792</v>
      </c>
      <c r="B42" s="35" t="s">
        <v>792</v>
      </c>
      <c r="C42" s="26" t="s">
        <v>668</v>
      </c>
      <c r="D42" s="63">
        <v>11</v>
      </c>
      <c r="E42" s="208">
        <v>8.1720000000000006</v>
      </c>
      <c r="F42" s="180">
        <v>263.39</v>
      </c>
      <c r="G42" s="136"/>
      <c r="H42" s="28"/>
      <c r="I42" s="136"/>
      <c r="J42" s="11"/>
      <c r="K42" s="28">
        <f t="shared" si="0"/>
        <v>0</v>
      </c>
      <c r="L42" s="253">
        <f t="shared" si="1"/>
        <v>0</v>
      </c>
      <c r="M42" s="177"/>
      <c r="N42" s="1">
        <v>0</v>
      </c>
      <c r="O42" s="2"/>
      <c r="P42" s="11"/>
      <c r="Q42" s="2">
        <v>0</v>
      </c>
      <c r="R42" s="2"/>
      <c r="S42" s="11"/>
      <c r="T42" s="2">
        <v>0</v>
      </c>
      <c r="U42" s="2"/>
      <c r="W42" s="2">
        <v>0</v>
      </c>
      <c r="X42" s="2"/>
      <c r="Y42" s="11"/>
      <c r="Z42" s="2">
        <v>0</v>
      </c>
      <c r="AA42" s="2"/>
      <c r="AD42" s="97">
        <f t="shared" si="2"/>
        <v>0</v>
      </c>
    </row>
    <row r="43" spans="1:31">
      <c r="A43" s="35" t="s">
        <v>793</v>
      </c>
      <c r="B43" s="35" t="s">
        <v>1055</v>
      </c>
      <c r="C43" s="26" t="s">
        <v>669</v>
      </c>
      <c r="D43" s="63">
        <v>12</v>
      </c>
      <c r="E43" s="208">
        <v>7.718</v>
      </c>
      <c r="F43" s="180">
        <v>268.31</v>
      </c>
      <c r="G43" s="136"/>
      <c r="H43" s="28"/>
      <c r="I43" s="136"/>
      <c r="J43" s="11"/>
      <c r="K43" s="28">
        <f t="shared" si="0"/>
        <v>0</v>
      </c>
      <c r="L43" s="253">
        <f t="shared" si="1"/>
        <v>0</v>
      </c>
      <c r="M43" s="177"/>
      <c r="N43" s="1">
        <v>0</v>
      </c>
      <c r="O43" s="2"/>
      <c r="Q43" s="2">
        <v>0</v>
      </c>
      <c r="R43" s="2"/>
      <c r="T43" s="2">
        <v>0</v>
      </c>
      <c r="U43" s="2"/>
      <c r="V43" s="11"/>
      <c r="W43" s="2">
        <v>0</v>
      </c>
      <c r="X43" s="2"/>
      <c r="Y43" s="11"/>
      <c r="Z43" s="2">
        <v>0</v>
      </c>
      <c r="AA43" s="2"/>
      <c r="AD43" s="97">
        <f t="shared" si="2"/>
        <v>0</v>
      </c>
    </row>
    <row r="44" spans="1:31">
      <c r="A44" s="35" t="s">
        <v>794</v>
      </c>
      <c r="B44" s="35" t="s">
        <v>794</v>
      </c>
      <c r="C44" s="26" t="s">
        <v>670</v>
      </c>
      <c r="D44" s="63">
        <v>17</v>
      </c>
      <c r="E44" s="208">
        <v>18.16</v>
      </c>
      <c r="F44" s="181">
        <v>576.01</v>
      </c>
      <c r="G44" s="136"/>
      <c r="H44" s="28"/>
      <c r="I44" s="136"/>
      <c r="J44" s="11"/>
      <c r="K44" s="28">
        <f t="shared" si="0"/>
        <v>0</v>
      </c>
      <c r="L44" s="253">
        <f t="shared" si="1"/>
        <v>0</v>
      </c>
      <c r="M44" s="177"/>
      <c r="N44" s="1">
        <v>0</v>
      </c>
      <c r="O44" s="2"/>
      <c r="P44" s="11"/>
      <c r="Q44" s="2">
        <v>0</v>
      </c>
      <c r="R44" s="2"/>
      <c r="S44" s="11"/>
      <c r="T44" s="2">
        <v>0</v>
      </c>
      <c r="U44" s="2"/>
      <c r="V44" s="11"/>
      <c r="W44" s="2">
        <v>0</v>
      </c>
      <c r="X44" s="2"/>
      <c r="Z44" s="2">
        <v>0</v>
      </c>
      <c r="AA44" s="2"/>
      <c r="AD44" s="97">
        <f t="shared" si="2"/>
        <v>0</v>
      </c>
    </row>
    <row r="45" spans="1:31">
      <c r="A45" s="83" t="s">
        <v>795</v>
      </c>
      <c r="B45" s="83" t="s">
        <v>1056</v>
      </c>
      <c r="C45" s="84" t="s">
        <v>671</v>
      </c>
      <c r="D45" s="63">
        <v>19</v>
      </c>
      <c r="E45" s="208">
        <v>17.706</v>
      </c>
      <c r="F45" s="182">
        <v>571.09</v>
      </c>
      <c r="G45" s="136"/>
      <c r="H45" s="28"/>
      <c r="I45" s="136"/>
      <c r="J45" s="11"/>
      <c r="K45" s="28">
        <f t="shared" si="0"/>
        <v>0</v>
      </c>
      <c r="L45" s="253">
        <f t="shared" si="1"/>
        <v>0</v>
      </c>
      <c r="M45" s="177"/>
      <c r="N45" s="1">
        <v>0</v>
      </c>
      <c r="O45" s="2"/>
      <c r="P45" s="11"/>
      <c r="Q45" s="2">
        <v>0</v>
      </c>
      <c r="R45" s="2"/>
      <c r="S45" s="11"/>
      <c r="T45" s="2">
        <v>0</v>
      </c>
      <c r="U45" s="2"/>
      <c r="V45" s="11"/>
      <c r="W45" s="2">
        <v>0</v>
      </c>
      <c r="X45" s="2"/>
      <c r="Y45" s="11"/>
      <c r="Z45" s="2">
        <v>0</v>
      </c>
      <c r="AA45" s="2"/>
      <c r="AD45" s="97">
        <f t="shared" si="2"/>
        <v>0</v>
      </c>
    </row>
    <row r="46" spans="1:31">
      <c r="A46" s="65"/>
      <c r="B46" s="66"/>
      <c r="C46" s="7"/>
      <c r="D46" s="100"/>
      <c r="E46" s="7"/>
      <c r="F46" s="67"/>
      <c r="G46" s="67"/>
      <c r="H46" s="67"/>
      <c r="I46" s="67"/>
      <c r="J46" s="11"/>
      <c r="K46" s="68"/>
      <c r="L46" s="68"/>
      <c r="M46" s="11"/>
      <c r="N46" s="69"/>
      <c r="O46" s="71"/>
      <c r="P46" s="11"/>
      <c r="Q46" s="71"/>
      <c r="R46" s="71"/>
      <c r="S46" s="11"/>
      <c r="T46" s="71"/>
      <c r="U46" s="71"/>
      <c r="V46" s="11"/>
      <c r="W46" s="71"/>
      <c r="X46" s="71"/>
      <c r="Y46" s="11"/>
      <c r="Z46" s="71"/>
      <c r="AA46" s="71"/>
    </row>
    <row r="47" spans="1:31" ht="35">
      <c r="A47" s="22" t="s">
        <v>1195</v>
      </c>
      <c r="B47" s="6" t="s">
        <v>627</v>
      </c>
      <c r="C47" s="6" t="s">
        <v>637</v>
      </c>
      <c r="D47" s="99" t="s">
        <v>549</v>
      </c>
      <c r="E47" s="23" t="s">
        <v>1203</v>
      </c>
      <c r="F47" s="6" t="s">
        <v>1136</v>
      </c>
      <c r="G47" s="132"/>
      <c r="H47" s="132" t="s">
        <v>1065</v>
      </c>
      <c r="I47" s="132"/>
      <c r="J47" s="11"/>
      <c r="K47" s="6" t="s">
        <v>633</v>
      </c>
      <c r="L47" s="6" t="s">
        <v>632</v>
      </c>
      <c r="N47" s="6" t="s">
        <v>630</v>
      </c>
      <c r="O47" s="6" t="s">
        <v>631</v>
      </c>
      <c r="Q47" s="6" t="s">
        <v>630</v>
      </c>
      <c r="R47" s="6" t="s">
        <v>631</v>
      </c>
      <c r="T47" s="6" t="s">
        <v>630</v>
      </c>
      <c r="U47" s="6" t="s">
        <v>631</v>
      </c>
      <c r="W47" s="6" t="s">
        <v>630</v>
      </c>
      <c r="X47" s="6" t="s">
        <v>631</v>
      </c>
      <c r="Z47" s="23" t="s">
        <v>630</v>
      </c>
      <c r="AA47" s="23" t="s">
        <v>631</v>
      </c>
      <c r="AD47" s="177" t="s">
        <v>695</v>
      </c>
      <c r="AE47" s="91" t="s">
        <v>598</v>
      </c>
    </row>
    <row r="48" spans="1:31">
      <c r="A48" s="35" t="s">
        <v>756</v>
      </c>
      <c r="B48" s="35" t="s">
        <v>756</v>
      </c>
      <c r="C48" s="26" t="s">
        <v>638</v>
      </c>
      <c r="D48" s="63">
        <v>5</v>
      </c>
      <c r="E48" s="208">
        <v>4.0860000000000003</v>
      </c>
      <c r="F48" s="179"/>
      <c r="G48" s="136"/>
      <c r="H48" s="28"/>
      <c r="I48" s="136"/>
      <c r="J48" s="11"/>
      <c r="K48" s="28">
        <f t="shared" ref="K48:K87" si="3">SUM(N48,Q48,T48,W48,Z48)</f>
        <v>0</v>
      </c>
      <c r="L48" s="29">
        <f t="shared" ref="L48:L87" si="4">K48*F48</f>
        <v>0</v>
      </c>
      <c r="M48" s="177"/>
      <c r="N48" s="1">
        <v>0</v>
      </c>
      <c r="O48" s="2"/>
      <c r="Q48" s="2">
        <v>0</v>
      </c>
      <c r="R48" s="2"/>
      <c r="S48" s="11"/>
      <c r="T48" s="2">
        <v>0</v>
      </c>
      <c r="U48" s="2"/>
      <c r="W48" s="2">
        <v>0</v>
      </c>
      <c r="X48" s="2"/>
      <c r="Y48" s="11"/>
      <c r="Z48" s="2">
        <v>0</v>
      </c>
      <c r="AA48" s="2"/>
      <c r="AD48" s="97">
        <f>K48*E48</f>
        <v>0</v>
      </c>
      <c r="AE48" s="11" t="s">
        <v>597</v>
      </c>
    </row>
    <row r="49" spans="1:31">
      <c r="A49" s="35" t="s">
        <v>757</v>
      </c>
      <c r="B49" s="35" t="s">
        <v>1037</v>
      </c>
      <c r="C49" s="26" t="s">
        <v>639</v>
      </c>
      <c r="D49" s="63">
        <v>5</v>
      </c>
      <c r="E49" s="208">
        <v>2.27</v>
      </c>
      <c r="F49" s="180"/>
      <c r="G49" s="136"/>
      <c r="H49" s="28"/>
      <c r="I49" s="136"/>
      <c r="J49" s="11"/>
      <c r="K49" s="28">
        <f t="shared" si="3"/>
        <v>0</v>
      </c>
      <c r="L49" s="29">
        <f t="shared" si="4"/>
        <v>0</v>
      </c>
      <c r="M49" s="177"/>
      <c r="N49" s="1">
        <v>0</v>
      </c>
      <c r="O49" s="2"/>
      <c r="P49" s="11"/>
      <c r="Q49" s="2">
        <v>0</v>
      </c>
      <c r="R49" s="2"/>
      <c r="S49" s="11"/>
      <c r="T49" s="2">
        <v>0</v>
      </c>
      <c r="U49" s="2"/>
      <c r="V49" s="11"/>
      <c r="W49" s="2">
        <v>0</v>
      </c>
      <c r="X49" s="2"/>
      <c r="Y49" s="11"/>
      <c r="Z49" s="2">
        <v>0</v>
      </c>
      <c r="AA49" s="2"/>
      <c r="AD49" s="97">
        <f t="shared" ref="AD49:AD87" si="5">K49*E49</f>
        <v>0</v>
      </c>
      <c r="AE49" s="11" t="s">
        <v>599</v>
      </c>
    </row>
    <row r="50" spans="1:31">
      <c r="A50" s="35" t="s">
        <v>758</v>
      </c>
      <c r="B50" s="35" t="s">
        <v>758</v>
      </c>
      <c r="C50" s="26" t="s">
        <v>640</v>
      </c>
      <c r="D50" s="63">
        <v>8</v>
      </c>
      <c r="E50" s="208">
        <v>9.5340000000000007</v>
      </c>
      <c r="F50" s="180"/>
      <c r="G50" s="136"/>
      <c r="H50" s="28"/>
      <c r="I50" s="136"/>
      <c r="J50" s="9"/>
      <c r="K50" s="28">
        <f t="shared" si="3"/>
        <v>0</v>
      </c>
      <c r="L50" s="29">
        <f t="shared" si="4"/>
        <v>0</v>
      </c>
      <c r="M50" s="177"/>
      <c r="N50" s="1">
        <v>0</v>
      </c>
      <c r="O50" s="2"/>
      <c r="P50" s="11"/>
      <c r="Q50" s="2">
        <v>0</v>
      </c>
      <c r="R50" s="2"/>
      <c r="S50" s="11"/>
      <c r="T50" s="2">
        <v>0</v>
      </c>
      <c r="U50" s="2"/>
      <c r="V50" s="11"/>
      <c r="W50" s="2">
        <v>0</v>
      </c>
      <c r="X50" s="2"/>
      <c r="Y50" s="11"/>
      <c r="Z50" s="2">
        <v>0</v>
      </c>
      <c r="AA50" s="2"/>
      <c r="AD50" s="97">
        <f t="shared" si="5"/>
        <v>0</v>
      </c>
      <c r="AE50" s="11" t="s">
        <v>600</v>
      </c>
    </row>
    <row r="51" spans="1:31">
      <c r="A51" s="35" t="s">
        <v>759</v>
      </c>
      <c r="B51" s="35" t="s">
        <v>1038</v>
      </c>
      <c r="C51" s="26" t="s">
        <v>641</v>
      </c>
      <c r="D51" s="63">
        <v>8</v>
      </c>
      <c r="E51" s="208">
        <v>5.9020000000000001</v>
      </c>
      <c r="F51" s="180"/>
      <c r="G51" s="136"/>
      <c r="H51" s="28"/>
      <c r="I51" s="136"/>
      <c r="J51" s="24"/>
      <c r="K51" s="28">
        <f t="shared" si="3"/>
        <v>0</v>
      </c>
      <c r="L51" s="29">
        <f t="shared" si="4"/>
        <v>0</v>
      </c>
      <c r="M51" s="177"/>
      <c r="N51" s="1">
        <v>0</v>
      </c>
      <c r="O51" s="2"/>
      <c r="P51" s="11"/>
      <c r="Q51" s="2">
        <v>0</v>
      </c>
      <c r="R51" s="2"/>
      <c r="S51" s="11"/>
      <c r="T51" s="2">
        <v>0</v>
      </c>
      <c r="U51" s="2"/>
      <c r="V51" s="11"/>
      <c r="W51" s="2">
        <v>0</v>
      </c>
      <c r="X51" s="2"/>
      <c r="Z51" s="2">
        <v>0</v>
      </c>
      <c r="AA51" s="2"/>
      <c r="AD51" s="97">
        <f t="shared" si="5"/>
        <v>0</v>
      </c>
      <c r="AE51" s="11" t="s">
        <v>601</v>
      </c>
    </row>
    <row r="52" spans="1:31">
      <c r="A52" s="35" t="s">
        <v>760</v>
      </c>
      <c r="B52" s="35" t="s">
        <v>760</v>
      </c>
      <c r="C52" s="26" t="s">
        <v>642</v>
      </c>
      <c r="D52" s="63">
        <v>5</v>
      </c>
      <c r="E52" s="208">
        <v>3.6320000000000001</v>
      </c>
      <c r="F52" s="180"/>
      <c r="G52" s="136"/>
      <c r="H52" s="28"/>
      <c r="I52" s="136"/>
      <c r="J52" s="11"/>
      <c r="K52" s="28">
        <f t="shared" si="3"/>
        <v>0</v>
      </c>
      <c r="L52" s="29">
        <f t="shared" si="4"/>
        <v>0</v>
      </c>
      <c r="M52" s="177"/>
      <c r="N52" s="1">
        <v>0</v>
      </c>
      <c r="O52" s="2"/>
      <c r="P52" s="11"/>
      <c r="Q52" s="2">
        <v>0</v>
      </c>
      <c r="R52" s="2"/>
      <c r="T52" s="2">
        <v>0</v>
      </c>
      <c r="U52" s="2"/>
      <c r="W52" s="2">
        <v>0</v>
      </c>
      <c r="X52" s="2"/>
      <c r="Y52" s="11"/>
      <c r="Z52" s="2">
        <v>0</v>
      </c>
      <c r="AA52" s="2"/>
      <c r="AD52" s="97">
        <f t="shared" si="5"/>
        <v>0</v>
      </c>
      <c r="AE52" s="11" t="s">
        <v>602</v>
      </c>
    </row>
    <row r="53" spans="1:31">
      <c r="A53" s="35" t="s">
        <v>761</v>
      </c>
      <c r="B53" s="35" t="s">
        <v>1039</v>
      </c>
      <c r="C53" s="26" t="s">
        <v>643</v>
      </c>
      <c r="D53" s="63">
        <v>5</v>
      </c>
      <c r="E53" s="208">
        <v>2.27</v>
      </c>
      <c r="F53" s="180"/>
      <c r="G53" s="136"/>
      <c r="H53" s="28"/>
      <c r="I53" s="136"/>
      <c r="J53" s="11"/>
      <c r="K53" s="28">
        <f t="shared" si="3"/>
        <v>0</v>
      </c>
      <c r="L53" s="29">
        <f t="shared" si="4"/>
        <v>0</v>
      </c>
      <c r="M53" s="177"/>
      <c r="N53" s="1">
        <v>0</v>
      </c>
      <c r="O53" s="2"/>
      <c r="P53" s="11"/>
      <c r="Q53" s="2">
        <v>0</v>
      </c>
      <c r="R53" s="2"/>
      <c r="S53" s="11"/>
      <c r="T53" s="2">
        <v>0</v>
      </c>
      <c r="U53" s="2"/>
      <c r="V53" s="11"/>
      <c r="W53" s="2">
        <v>0</v>
      </c>
      <c r="X53" s="2"/>
      <c r="Y53" s="11"/>
      <c r="Z53" s="2">
        <v>0</v>
      </c>
      <c r="AA53" s="2"/>
      <c r="AD53" s="97">
        <f t="shared" si="5"/>
        <v>0</v>
      </c>
      <c r="AE53" s="11" t="s">
        <v>603</v>
      </c>
    </row>
    <row r="54" spans="1:31">
      <c r="A54" s="35" t="s">
        <v>762</v>
      </c>
      <c r="B54" s="35" t="s">
        <v>762</v>
      </c>
      <c r="C54" s="26" t="s">
        <v>644</v>
      </c>
      <c r="D54" s="63">
        <v>7</v>
      </c>
      <c r="E54" s="208">
        <v>8.6259999999999994</v>
      </c>
      <c r="F54" s="180"/>
      <c r="G54" s="136"/>
      <c r="H54" s="28"/>
      <c r="I54" s="136"/>
      <c r="J54" s="11"/>
      <c r="K54" s="28">
        <f t="shared" si="3"/>
        <v>0</v>
      </c>
      <c r="L54" s="29">
        <f t="shared" si="4"/>
        <v>0</v>
      </c>
      <c r="M54" s="177"/>
      <c r="N54" s="1">
        <v>0</v>
      </c>
      <c r="O54" s="2"/>
      <c r="P54" s="11"/>
      <c r="Q54" s="2">
        <v>0</v>
      </c>
      <c r="R54" s="2"/>
      <c r="S54" s="11"/>
      <c r="T54" s="2">
        <v>0</v>
      </c>
      <c r="U54" s="2"/>
      <c r="V54" s="11"/>
      <c r="W54" s="2">
        <v>0</v>
      </c>
      <c r="X54" s="2"/>
      <c r="Y54" s="11"/>
      <c r="Z54" s="2">
        <v>0</v>
      </c>
      <c r="AA54" s="2"/>
      <c r="AD54" s="97">
        <f t="shared" si="5"/>
        <v>0</v>
      </c>
      <c r="AE54" s="11" t="s">
        <v>604</v>
      </c>
    </row>
    <row r="55" spans="1:31">
      <c r="A55" s="35" t="s">
        <v>763</v>
      </c>
      <c r="B55" s="35" t="s">
        <v>1040</v>
      </c>
      <c r="C55" s="26" t="s">
        <v>645</v>
      </c>
      <c r="D55" s="63">
        <v>7</v>
      </c>
      <c r="E55" s="208">
        <v>5.4480000000000004</v>
      </c>
      <c r="F55" s="180"/>
      <c r="G55" s="136"/>
      <c r="H55" s="28"/>
      <c r="I55" s="136"/>
      <c r="J55" s="11"/>
      <c r="K55" s="28">
        <f t="shared" si="3"/>
        <v>0</v>
      </c>
      <c r="L55" s="29">
        <f t="shared" si="4"/>
        <v>0</v>
      </c>
      <c r="M55" s="177"/>
      <c r="N55" s="1">
        <v>0</v>
      </c>
      <c r="O55" s="2"/>
      <c r="Q55" s="2">
        <v>0</v>
      </c>
      <c r="R55" s="2"/>
      <c r="S55" s="11"/>
      <c r="T55" s="2">
        <v>0</v>
      </c>
      <c r="U55" s="2"/>
      <c r="V55" s="11"/>
      <c r="W55" s="2">
        <v>0</v>
      </c>
      <c r="X55" s="2"/>
      <c r="Y55" s="11"/>
      <c r="Z55" s="2">
        <v>0</v>
      </c>
      <c r="AA55" s="2"/>
      <c r="AD55" s="97">
        <f t="shared" si="5"/>
        <v>0</v>
      </c>
      <c r="AE55" s="11" t="s">
        <v>605</v>
      </c>
    </row>
    <row r="56" spans="1:31">
      <c r="A56" s="35" t="s">
        <v>764</v>
      </c>
      <c r="B56" s="35" t="s">
        <v>764</v>
      </c>
      <c r="C56" s="26" t="s">
        <v>642</v>
      </c>
      <c r="D56" s="63">
        <v>5</v>
      </c>
      <c r="E56" s="208">
        <v>4.0860000000000003</v>
      </c>
      <c r="F56" s="180"/>
      <c r="G56" s="136"/>
      <c r="H56" s="28"/>
      <c r="I56" s="136"/>
      <c r="J56" s="11"/>
      <c r="K56" s="28">
        <f t="shared" si="3"/>
        <v>0</v>
      </c>
      <c r="L56" s="29">
        <f t="shared" si="4"/>
        <v>0</v>
      </c>
      <c r="M56" s="177"/>
      <c r="N56" s="1">
        <v>0</v>
      </c>
      <c r="O56" s="2"/>
      <c r="P56" s="11"/>
      <c r="Q56" s="2">
        <v>0</v>
      </c>
      <c r="R56" s="2"/>
      <c r="S56" s="11"/>
      <c r="T56" s="2">
        <v>0</v>
      </c>
      <c r="U56" s="2"/>
      <c r="V56" s="11"/>
      <c r="W56" s="2">
        <v>0</v>
      </c>
      <c r="X56" s="2"/>
      <c r="Z56" s="2">
        <v>0</v>
      </c>
      <c r="AA56" s="2"/>
      <c r="AD56" s="97">
        <f t="shared" si="5"/>
        <v>0</v>
      </c>
      <c r="AE56" s="11" t="s">
        <v>606</v>
      </c>
    </row>
    <row r="57" spans="1:31">
      <c r="A57" s="35" t="s">
        <v>765</v>
      </c>
      <c r="B57" s="35" t="s">
        <v>1041</v>
      </c>
      <c r="C57" s="26" t="s">
        <v>646</v>
      </c>
      <c r="D57" s="63">
        <v>5</v>
      </c>
      <c r="E57" s="208">
        <v>2.7240000000000002</v>
      </c>
      <c r="F57" s="180"/>
      <c r="G57" s="136"/>
      <c r="H57" s="28"/>
      <c r="I57" s="136"/>
      <c r="J57" s="11"/>
      <c r="K57" s="28">
        <f t="shared" si="3"/>
        <v>0</v>
      </c>
      <c r="L57" s="29">
        <f t="shared" si="4"/>
        <v>0</v>
      </c>
      <c r="M57" s="177"/>
      <c r="N57" s="1">
        <v>0</v>
      </c>
      <c r="O57" s="2"/>
      <c r="P57" s="11"/>
      <c r="Q57" s="2">
        <v>0</v>
      </c>
      <c r="R57" s="2"/>
      <c r="T57" s="2">
        <v>0</v>
      </c>
      <c r="U57" s="2"/>
      <c r="W57" s="2">
        <v>0</v>
      </c>
      <c r="X57" s="2"/>
      <c r="Y57" s="11"/>
      <c r="Z57" s="2">
        <v>0</v>
      </c>
      <c r="AA57" s="2"/>
      <c r="AD57" s="97">
        <f t="shared" si="5"/>
        <v>0</v>
      </c>
      <c r="AE57" s="11" t="s">
        <v>607</v>
      </c>
    </row>
    <row r="58" spans="1:31">
      <c r="A58" s="35" t="s">
        <v>766</v>
      </c>
      <c r="B58" s="35" t="s">
        <v>766</v>
      </c>
      <c r="C58" s="26" t="s">
        <v>644</v>
      </c>
      <c r="D58" s="63">
        <v>8</v>
      </c>
      <c r="E58" s="208">
        <v>9.08</v>
      </c>
      <c r="F58" s="180"/>
      <c r="G58" s="136"/>
      <c r="H58" s="28"/>
      <c r="I58" s="136"/>
      <c r="J58" s="9"/>
      <c r="K58" s="28">
        <f t="shared" si="3"/>
        <v>0</v>
      </c>
      <c r="L58" s="29">
        <f t="shared" si="4"/>
        <v>0</v>
      </c>
      <c r="M58" s="177"/>
      <c r="N58" s="1">
        <v>0</v>
      </c>
      <c r="O58" s="2"/>
      <c r="P58" s="11"/>
      <c r="Q58" s="2">
        <v>0</v>
      </c>
      <c r="R58" s="2"/>
      <c r="S58" s="11"/>
      <c r="T58" s="2">
        <v>0</v>
      </c>
      <c r="U58" s="2"/>
      <c r="V58" s="11"/>
      <c r="W58" s="2">
        <v>0</v>
      </c>
      <c r="X58" s="2"/>
      <c r="Y58" s="11"/>
      <c r="Z58" s="2">
        <v>0</v>
      </c>
      <c r="AA58" s="2"/>
      <c r="AD58" s="97">
        <f t="shared" si="5"/>
        <v>0</v>
      </c>
      <c r="AE58" s="11" t="s">
        <v>608</v>
      </c>
    </row>
    <row r="59" spans="1:31">
      <c r="A59" s="35" t="s">
        <v>767</v>
      </c>
      <c r="B59" s="35" t="s">
        <v>1042</v>
      </c>
      <c r="C59" s="26" t="s">
        <v>647</v>
      </c>
      <c r="D59" s="63">
        <v>8</v>
      </c>
      <c r="E59" s="208">
        <v>6.3559999999999999</v>
      </c>
      <c r="F59" s="180"/>
      <c r="G59" s="136"/>
      <c r="H59" s="28"/>
      <c r="I59" s="136"/>
      <c r="J59" s="24"/>
      <c r="K59" s="28">
        <f t="shared" si="3"/>
        <v>0</v>
      </c>
      <c r="L59" s="29">
        <f t="shared" si="4"/>
        <v>0</v>
      </c>
      <c r="M59" s="177"/>
      <c r="N59" s="1">
        <v>0</v>
      </c>
      <c r="O59" s="2"/>
      <c r="P59" s="11"/>
      <c r="Q59" s="2">
        <v>0</v>
      </c>
      <c r="R59" s="2"/>
      <c r="S59" s="11"/>
      <c r="T59" s="2">
        <v>0</v>
      </c>
      <c r="U59" s="2"/>
      <c r="V59" s="11"/>
      <c r="W59" s="2">
        <v>0</v>
      </c>
      <c r="X59" s="2"/>
      <c r="Y59" s="11"/>
      <c r="Z59" s="2">
        <v>0</v>
      </c>
      <c r="AA59" s="2"/>
      <c r="AD59" s="97">
        <f t="shared" si="5"/>
        <v>0</v>
      </c>
      <c r="AE59" s="11" t="s">
        <v>609</v>
      </c>
    </row>
    <row r="60" spans="1:31">
      <c r="A60" s="35" t="s">
        <v>768</v>
      </c>
      <c r="B60" s="35" t="s">
        <v>768</v>
      </c>
      <c r="C60" s="26" t="s">
        <v>642</v>
      </c>
      <c r="D60" s="63">
        <v>7</v>
      </c>
      <c r="E60" s="208">
        <v>4.54</v>
      </c>
      <c r="F60" s="180"/>
      <c r="G60" s="136"/>
      <c r="H60" s="28"/>
      <c r="I60" s="136"/>
      <c r="J60" s="11"/>
      <c r="K60" s="28">
        <f t="shared" si="3"/>
        <v>0</v>
      </c>
      <c r="L60" s="29">
        <f t="shared" si="4"/>
        <v>0</v>
      </c>
      <c r="M60" s="177"/>
      <c r="N60" s="1">
        <v>0</v>
      </c>
      <c r="O60" s="2"/>
      <c r="Q60" s="2">
        <v>0</v>
      </c>
      <c r="R60" s="2"/>
      <c r="S60" s="11"/>
      <c r="T60" s="2">
        <v>0</v>
      </c>
      <c r="U60" s="2"/>
      <c r="V60" s="11"/>
      <c r="W60" s="2">
        <v>0</v>
      </c>
      <c r="X60" s="2"/>
      <c r="Y60" s="11"/>
      <c r="Z60" s="2">
        <v>0</v>
      </c>
      <c r="AA60" s="2"/>
      <c r="AD60" s="97">
        <f t="shared" si="5"/>
        <v>0</v>
      </c>
      <c r="AE60" s="11" t="s">
        <v>610</v>
      </c>
    </row>
    <row r="61" spans="1:31">
      <c r="A61" s="35" t="s">
        <v>769</v>
      </c>
      <c r="B61" s="35" t="s">
        <v>1043</v>
      </c>
      <c r="C61" s="26" t="s">
        <v>648</v>
      </c>
      <c r="D61" s="63">
        <v>7</v>
      </c>
      <c r="E61" s="208">
        <v>2.27</v>
      </c>
      <c r="F61" s="180"/>
      <c r="G61" s="136"/>
      <c r="H61" s="28"/>
      <c r="I61" s="136"/>
      <c r="J61" s="11"/>
      <c r="K61" s="28">
        <f t="shared" si="3"/>
        <v>0</v>
      </c>
      <c r="L61" s="29">
        <f t="shared" si="4"/>
        <v>0</v>
      </c>
      <c r="M61" s="177"/>
      <c r="N61" s="1">
        <v>0</v>
      </c>
      <c r="O61" s="2"/>
      <c r="P61" s="11"/>
      <c r="Q61" s="2">
        <v>0</v>
      </c>
      <c r="R61" s="2"/>
      <c r="S61" s="11"/>
      <c r="T61" s="2">
        <v>0</v>
      </c>
      <c r="U61" s="2"/>
      <c r="W61" s="2">
        <v>0</v>
      </c>
      <c r="X61" s="2"/>
      <c r="Z61" s="2">
        <v>0</v>
      </c>
      <c r="AA61" s="2"/>
      <c r="AD61" s="97">
        <f t="shared" si="5"/>
        <v>0</v>
      </c>
      <c r="AE61" s="11" t="s">
        <v>611</v>
      </c>
    </row>
    <row r="62" spans="1:31">
      <c r="A62" s="35" t="s">
        <v>770</v>
      </c>
      <c r="B62" s="35" t="s">
        <v>770</v>
      </c>
      <c r="C62" s="26" t="s">
        <v>644</v>
      </c>
      <c r="D62" s="63">
        <v>11</v>
      </c>
      <c r="E62" s="208">
        <v>9.9879999999999995</v>
      </c>
      <c r="F62" s="180"/>
      <c r="G62" s="136"/>
      <c r="H62" s="28"/>
      <c r="I62" s="136"/>
      <c r="J62" s="11"/>
      <c r="K62" s="28">
        <f t="shared" si="3"/>
        <v>0</v>
      </c>
      <c r="L62" s="29">
        <f t="shared" si="4"/>
        <v>0</v>
      </c>
      <c r="M62" s="177"/>
      <c r="N62" s="1">
        <v>0</v>
      </c>
      <c r="O62" s="2"/>
      <c r="P62" s="11"/>
      <c r="Q62" s="2">
        <v>0</v>
      </c>
      <c r="R62" s="2"/>
      <c r="S62" s="11"/>
      <c r="T62" s="2">
        <v>0</v>
      </c>
      <c r="U62" s="2"/>
      <c r="V62" s="11"/>
      <c r="W62" s="2">
        <v>0</v>
      </c>
      <c r="X62" s="2"/>
      <c r="Y62" s="11"/>
      <c r="Z62" s="2">
        <v>0</v>
      </c>
      <c r="AA62" s="2"/>
      <c r="AD62" s="97">
        <f t="shared" si="5"/>
        <v>0</v>
      </c>
    </row>
    <row r="63" spans="1:31">
      <c r="A63" s="35" t="s">
        <v>771</v>
      </c>
      <c r="B63" s="35" t="s">
        <v>1044</v>
      </c>
      <c r="C63" s="26" t="s">
        <v>649</v>
      </c>
      <c r="D63" s="63">
        <v>11</v>
      </c>
      <c r="E63" s="208">
        <v>5.9020000000000001</v>
      </c>
      <c r="F63" s="180"/>
      <c r="G63" s="136"/>
      <c r="H63" s="28"/>
      <c r="I63" s="136"/>
      <c r="J63" s="11"/>
      <c r="K63" s="28">
        <f t="shared" si="3"/>
        <v>0</v>
      </c>
      <c r="L63" s="29">
        <f t="shared" si="4"/>
        <v>0</v>
      </c>
      <c r="M63" s="177"/>
      <c r="N63" s="1">
        <v>0</v>
      </c>
      <c r="O63" s="2"/>
      <c r="P63" s="11"/>
      <c r="Q63" s="2">
        <v>0</v>
      </c>
      <c r="R63" s="2"/>
      <c r="S63" s="11"/>
      <c r="T63" s="2">
        <v>0</v>
      </c>
      <c r="U63" s="2"/>
      <c r="V63" s="11"/>
      <c r="W63" s="2">
        <v>0</v>
      </c>
      <c r="X63" s="2"/>
      <c r="Y63" s="11"/>
      <c r="Z63" s="2">
        <v>0</v>
      </c>
      <c r="AA63" s="2"/>
      <c r="AD63" s="97">
        <f t="shared" si="5"/>
        <v>0</v>
      </c>
    </row>
    <row r="64" spans="1:31">
      <c r="A64" s="35" t="s">
        <v>772</v>
      </c>
      <c r="B64" s="35" t="s">
        <v>772</v>
      </c>
      <c r="C64" s="26" t="s">
        <v>638</v>
      </c>
      <c r="D64" s="63">
        <v>8</v>
      </c>
      <c r="E64" s="208">
        <v>4.9939999999999998</v>
      </c>
      <c r="F64" s="180"/>
      <c r="G64" s="136"/>
      <c r="H64" s="28"/>
      <c r="I64" s="136"/>
      <c r="J64" s="11"/>
      <c r="K64" s="28">
        <f t="shared" si="3"/>
        <v>0</v>
      </c>
      <c r="L64" s="29">
        <f t="shared" si="4"/>
        <v>0</v>
      </c>
      <c r="M64" s="177"/>
      <c r="N64" s="1">
        <v>0</v>
      </c>
      <c r="O64" s="2"/>
      <c r="P64" s="11"/>
      <c r="Q64" s="2">
        <v>0</v>
      </c>
      <c r="R64" s="2"/>
      <c r="S64" s="11"/>
      <c r="T64" s="2">
        <v>0</v>
      </c>
      <c r="U64" s="2"/>
      <c r="V64" s="11"/>
      <c r="W64" s="2">
        <v>0</v>
      </c>
      <c r="X64" s="2"/>
      <c r="Y64" s="11"/>
      <c r="Z64" s="2">
        <v>0</v>
      </c>
      <c r="AA64" s="2"/>
      <c r="AD64" s="97">
        <f t="shared" si="5"/>
        <v>0</v>
      </c>
    </row>
    <row r="65" spans="1:30">
      <c r="A65" s="35" t="s">
        <v>773</v>
      </c>
      <c r="B65" s="35" t="s">
        <v>1045</v>
      </c>
      <c r="C65" s="26" t="s">
        <v>650</v>
      </c>
      <c r="D65" s="63">
        <v>8</v>
      </c>
      <c r="E65" s="208">
        <v>3.1779999999999999</v>
      </c>
      <c r="F65" s="180"/>
      <c r="G65" s="136"/>
      <c r="H65" s="28"/>
      <c r="I65" s="136"/>
      <c r="J65" s="11"/>
      <c r="K65" s="28">
        <f t="shared" si="3"/>
        <v>0</v>
      </c>
      <c r="L65" s="29">
        <f t="shared" si="4"/>
        <v>0</v>
      </c>
      <c r="M65" s="177"/>
      <c r="N65" s="1">
        <v>0</v>
      </c>
      <c r="O65" s="2"/>
      <c r="Q65" s="2">
        <v>0</v>
      </c>
      <c r="R65" s="2"/>
      <c r="S65" s="11"/>
      <c r="T65" s="2">
        <v>0</v>
      </c>
      <c r="U65" s="2"/>
      <c r="V65" s="11"/>
      <c r="W65" s="2">
        <v>0</v>
      </c>
      <c r="X65" s="2"/>
      <c r="Y65" s="11"/>
      <c r="Z65" s="2">
        <v>0</v>
      </c>
      <c r="AA65" s="2"/>
      <c r="AD65" s="97">
        <f t="shared" si="5"/>
        <v>0</v>
      </c>
    </row>
    <row r="66" spans="1:30">
      <c r="A66" s="35" t="s">
        <v>774</v>
      </c>
      <c r="B66" s="35" t="s">
        <v>774</v>
      </c>
      <c r="C66" s="26" t="s">
        <v>640</v>
      </c>
      <c r="D66" s="63">
        <v>12</v>
      </c>
      <c r="E66" s="208">
        <v>11.35</v>
      </c>
      <c r="F66" s="180"/>
      <c r="G66" s="136"/>
      <c r="H66" s="28"/>
      <c r="I66" s="136"/>
      <c r="J66" s="9"/>
      <c r="K66" s="28">
        <f t="shared" si="3"/>
        <v>0</v>
      </c>
      <c r="L66" s="29">
        <f t="shared" si="4"/>
        <v>0</v>
      </c>
      <c r="M66" s="177"/>
      <c r="N66" s="1">
        <v>0</v>
      </c>
      <c r="O66" s="2"/>
      <c r="P66" s="11"/>
      <c r="Q66" s="2">
        <v>0</v>
      </c>
      <c r="R66" s="2"/>
      <c r="T66" s="2">
        <v>0</v>
      </c>
      <c r="U66" s="2"/>
      <c r="W66" s="2">
        <v>0</v>
      </c>
      <c r="X66" s="2"/>
      <c r="Z66" s="2">
        <v>0</v>
      </c>
      <c r="AA66" s="2"/>
      <c r="AD66" s="97">
        <f t="shared" si="5"/>
        <v>0</v>
      </c>
    </row>
    <row r="67" spans="1:30">
      <c r="A67" s="35" t="s">
        <v>775</v>
      </c>
      <c r="B67" s="35" t="s">
        <v>1046</v>
      </c>
      <c r="C67" s="26" t="s">
        <v>651</v>
      </c>
      <c r="D67" s="63">
        <v>12</v>
      </c>
      <c r="E67" s="208">
        <v>7.718</v>
      </c>
      <c r="F67" s="180"/>
      <c r="G67" s="136"/>
      <c r="H67" s="28"/>
      <c r="I67" s="136"/>
      <c r="J67" s="24"/>
      <c r="K67" s="28">
        <f t="shared" si="3"/>
        <v>0</v>
      </c>
      <c r="L67" s="29">
        <f t="shared" si="4"/>
        <v>0</v>
      </c>
      <c r="M67" s="177"/>
      <c r="N67" s="1">
        <v>0</v>
      </c>
      <c r="O67" s="2"/>
      <c r="P67" s="11"/>
      <c r="Q67" s="2">
        <v>0</v>
      </c>
      <c r="R67" s="2"/>
      <c r="S67" s="11"/>
      <c r="T67" s="2">
        <v>0</v>
      </c>
      <c r="U67" s="2"/>
      <c r="V67" s="11"/>
      <c r="W67" s="2">
        <v>0</v>
      </c>
      <c r="X67" s="2"/>
      <c r="Y67" s="11"/>
      <c r="Z67" s="2">
        <v>0</v>
      </c>
      <c r="AA67" s="2"/>
      <c r="AD67" s="97">
        <f t="shared" si="5"/>
        <v>0</v>
      </c>
    </row>
    <row r="68" spans="1:30">
      <c r="A68" s="35" t="s">
        <v>776</v>
      </c>
      <c r="B68" s="35" t="s">
        <v>776</v>
      </c>
      <c r="C68" s="26" t="s">
        <v>652</v>
      </c>
      <c r="D68" s="63">
        <v>12</v>
      </c>
      <c r="E68" s="208">
        <v>5.9020000000000001</v>
      </c>
      <c r="F68" s="180"/>
      <c r="G68" s="136"/>
      <c r="H68" s="28"/>
      <c r="I68" s="136"/>
      <c r="J68" s="11"/>
      <c r="K68" s="28">
        <f t="shared" si="3"/>
        <v>0</v>
      </c>
      <c r="L68" s="29">
        <f t="shared" si="4"/>
        <v>0</v>
      </c>
      <c r="M68" s="177"/>
      <c r="N68" s="1">
        <v>0</v>
      </c>
      <c r="O68" s="2"/>
      <c r="P68" s="11"/>
      <c r="Q68" s="2">
        <v>0</v>
      </c>
      <c r="R68" s="2"/>
      <c r="S68" s="11"/>
      <c r="T68" s="2">
        <v>0</v>
      </c>
      <c r="U68" s="2"/>
      <c r="V68" s="11"/>
      <c r="W68" s="2">
        <v>0</v>
      </c>
      <c r="X68" s="2"/>
      <c r="Y68" s="11"/>
      <c r="Z68" s="2">
        <v>0</v>
      </c>
      <c r="AA68" s="2"/>
      <c r="AD68" s="97">
        <f t="shared" si="5"/>
        <v>0</v>
      </c>
    </row>
    <row r="69" spans="1:30">
      <c r="A69" s="35" t="s">
        <v>777</v>
      </c>
      <c r="B69" s="35" t="s">
        <v>1047</v>
      </c>
      <c r="C69" s="26" t="s">
        <v>653</v>
      </c>
      <c r="D69" s="63">
        <v>13</v>
      </c>
      <c r="E69" s="208">
        <v>9.5340000000000007</v>
      </c>
      <c r="F69" s="180"/>
      <c r="G69" s="136"/>
      <c r="H69" s="28"/>
      <c r="I69" s="136"/>
      <c r="J69" s="11"/>
      <c r="K69" s="28">
        <f t="shared" si="3"/>
        <v>0</v>
      </c>
      <c r="L69" s="29">
        <f t="shared" si="4"/>
        <v>0</v>
      </c>
      <c r="M69" s="177"/>
      <c r="N69" s="1">
        <v>0</v>
      </c>
      <c r="O69" s="2"/>
      <c r="P69" s="11"/>
      <c r="Q69" s="2">
        <v>0</v>
      </c>
      <c r="R69" s="2"/>
      <c r="S69" s="11"/>
      <c r="T69" s="2">
        <v>0</v>
      </c>
      <c r="U69" s="2"/>
      <c r="V69" s="11"/>
      <c r="W69" s="2">
        <v>0</v>
      </c>
      <c r="X69" s="2"/>
      <c r="Y69" s="11"/>
      <c r="Z69" s="2">
        <v>0</v>
      </c>
      <c r="AA69" s="2"/>
      <c r="AD69" s="97">
        <f t="shared" si="5"/>
        <v>0</v>
      </c>
    </row>
    <row r="70" spans="1:30">
      <c r="A70" s="35" t="s">
        <v>778</v>
      </c>
      <c r="B70" s="35" t="s">
        <v>778</v>
      </c>
      <c r="C70" s="26" t="s">
        <v>654</v>
      </c>
      <c r="D70" s="63">
        <v>18</v>
      </c>
      <c r="E70" s="208">
        <v>13.620000000000001</v>
      </c>
      <c r="F70" s="180"/>
      <c r="G70" s="136"/>
      <c r="H70" s="28"/>
      <c r="I70" s="136"/>
      <c r="J70" s="11"/>
      <c r="K70" s="28">
        <f t="shared" si="3"/>
        <v>0</v>
      </c>
      <c r="L70" s="29">
        <f t="shared" si="4"/>
        <v>0</v>
      </c>
      <c r="M70" s="177"/>
      <c r="N70" s="1">
        <v>0</v>
      </c>
      <c r="O70" s="2"/>
      <c r="Q70" s="2">
        <v>0</v>
      </c>
      <c r="R70" s="2"/>
      <c r="S70" s="11"/>
      <c r="T70" s="2">
        <v>0</v>
      </c>
      <c r="U70" s="2"/>
      <c r="W70" s="2">
        <v>0</v>
      </c>
      <c r="X70" s="2"/>
      <c r="Y70" s="11"/>
      <c r="Z70" s="2">
        <v>0</v>
      </c>
      <c r="AA70" s="2"/>
      <c r="AD70" s="97">
        <f t="shared" si="5"/>
        <v>0</v>
      </c>
    </row>
    <row r="71" spans="1:30">
      <c r="A71" s="35" t="s">
        <v>779</v>
      </c>
      <c r="B71" s="35" t="s">
        <v>1048</v>
      </c>
      <c r="C71" s="26" t="s">
        <v>655</v>
      </c>
      <c r="D71" s="63">
        <v>20</v>
      </c>
      <c r="E71" s="208">
        <v>21.792000000000002</v>
      </c>
      <c r="F71" s="180"/>
      <c r="G71" s="136"/>
      <c r="H71" s="28"/>
      <c r="I71" s="136"/>
      <c r="J71" s="11"/>
      <c r="K71" s="28">
        <f t="shared" si="3"/>
        <v>0</v>
      </c>
      <c r="L71" s="29">
        <f t="shared" si="4"/>
        <v>0</v>
      </c>
      <c r="M71" s="177"/>
      <c r="N71" s="1">
        <v>0</v>
      </c>
      <c r="O71" s="2"/>
      <c r="P71" s="11"/>
      <c r="Q71" s="2">
        <v>0</v>
      </c>
      <c r="R71" s="2"/>
      <c r="T71" s="2">
        <v>0</v>
      </c>
      <c r="U71" s="2"/>
      <c r="V71" s="11"/>
      <c r="W71" s="2">
        <v>0</v>
      </c>
      <c r="X71" s="2"/>
      <c r="Z71" s="2">
        <v>0</v>
      </c>
      <c r="AA71" s="2"/>
      <c r="AD71" s="97">
        <f t="shared" si="5"/>
        <v>0</v>
      </c>
    </row>
    <row r="72" spans="1:30">
      <c r="A72" s="35" t="s">
        <v>780</v>
      </c>
      <c r="B72" s="35" t="s">
        <v>780</v>
      </c>
      <c r="C72" s="26" t="s">
        <v>656</v>
      </c>
      <c r="D72" s="63">
        <v>10</v>
      </c>
      <c r="E72" s="208">
        <v>5.9020000000000001</v>
      </c>
      <c r="F72" s="180"/>
      <c r="G72" s="136"/>
      <c r="H72" s="28"/>
      <c r="I72" s="136"/>
      <c r="J72" s="11"/>
      <c r="K72" s="28">
        <f t="shared" si="3"/>
        <v>0</v>
      </c>
      <c r="L72" s="29">
        <f t="shared" si="4"/>
        <v>0</v>
      </c>
      <c r="M72" s="177"/>
      <c r="N72" s="1">
        <v>0</v>
      </c>
      <c r="O72" s="2"/>
      <c r="P72" s="11"/>
      <c r="Q72" s="2">
        <v>0</v>
      </c>
      <c r="R72" s="2"/>
      <c r="S72" s="11"/>
      <c r="T72" s="2">
        <v>0</v>
      </c>
      <c r="U72" s="2"/>
      <c r="V72" s="11"/>
      <c r="W72" s="2">
        <v>0</v>
      </c>
      <c r="X72" s="2"/>
      <c r="Y72" s="11"/>
      <c r="Z72" s="2">
        <v>0</v>
      </c>
      <c r="AA72" s="2"/>
      <c r="AD72" s="97">
        <f t="shared" si="5"/>
        <v>0</v>
      </c>
    </row>
    <row r="73" spans="1:30">
      <c r="A73" s="35" t="s">
        <v>781</v>
      </c>
      <c r="B73" s="35" t="s">
        <v>1049</v>
      </c>
      <c r="C73" s="26" t="s">
        <v>657</v>
      </c>
      <c r="D73" s="63">
        <v>8</v>
      </c>
      <c r="E73" s="208">
        <v>4.9939999999999998</v>
      </c>
      <c r="F73" s="180"/>
      <c r="G73" s="136"/>
      <c r="H73" s="28"/>
      <c r="I73" s="136"/>
      <c r="J73" s="11"/>
      <c r="K73" s="28">
        <f t="shared" si="3"/>
        <v>0</v>
      </c>
      <c r="L73" s="29">
        <f t="shared" si="4"/>
        <v>0</v>
      </c>
      <c r="M73" s="177"/>
      <c r="N73" s="1">
        <v>0</v>
      </c>
      <c r="O73" s="2"/>
      <c r="P73" s="11"/>
      <c r="Q73" s="2">
        <v>0</v>
      </c>
      <c r="R73" s="2"/>
      <c r="S73" s="11"/>
      <c r="T73" s="2">
        <v>0</v>
      </c>
      <c r="U73" s="2"/>
      <c r="V73" s="11"/>
      <c r="W73" s="2">
        <v>0</v>
      </c>
      <c r="X73" s="2"/>
      <c r="Y73" s="11"/>
      <c r="Z73" s="2">
        <v>0</v>
      </c>
      <c r="AA73" s="2"/>
      <c r="AD73" s="97">
        <f t="shared" si="5"/>
        <v>0</v>
      </c>
    </row>
    <row r="74" spans="1:30">
      <c r="A74" s="35" t="s">
        <v>782</v>
      </c>
      <c r="B74" s="35" t="s">
        <v>782</v>
      </c>
      <c r="C74" s="26" t="s">
        <v>658</v>
      </c>
      <c r="D74" s="63">
        <v>15</v>
      </c>
      <c r="E74" s="208">
        <v>13.620000000000001</v>
      </c>
      <c r="F74" s="180"/>
      <c r="G74" s="136"/>
      <c r="H74" s="28"/>
      <c r="I74" s="136"/>
      <c r="J74" s="9"/>
      <c r="K74" s="28">
        <f t="shared" si="3"/>
        <v>0</v>
      </c>
      <c r="L74" s="29">
        <f t="shared" si="4"/>
        <v>0</v>
      </c>
      <c r="M74" s="177"/>
      <c r="N74" s="1">
        <v>0</v>
      </c>
      <c r="O74" s="2"/>
      <c r="P74" s="11"/>
      <c r="Q74" s="2">
        <v>0</v>
      </c>
      <c r="R74" s="2"/>
      <c r="S74" s="11"/>
      <c r="T74" s="2">
        <v>0</v>
      </c>
      <c r="U74" s="2"/>
      <c r="V74" s="11"/>
      <c r="W74" s="2">
        <v>0</v>
      </c>
      <c r="X74" s="2"/>
      <c r="Y74" s="11"/>
      <c r="Z74" s="2">
        <v>0</v>
      </c>
      <c r="AA74" s="2"/>
      <c r="AD74" s="97">
        <f t="shared" si="5"/>
        <v>0</v>
      </c>
    </row>
    <row r="75" spans="1:30">
      <c r="A75" s="35" t="s">
        <v>783</v>
      </c>
      <c r="B75" s="35" t="s">
        <v>1050</v>
      </c>
      <c r="C75" s="26" t="s">
        <v>659</v>
      </c>
      <c r="D75" s="63">
        <v>12</v>
      </c>
      <c r="E75" s="208">
        <v>11.35</v>
      </c>
      <c r="F75" s="180"/>
      <c r="G75" s="136"/>
      <c r="H75" s="28"/>
      <c r="I75" s="136"/>
      <c r="J75" s="24"/>
      <c r="K75" s="28">
        <f t="shared" si="3"/>
        <v>0</v>
      </c>
      <c r="L75" s="29">
        <f t="shared" si="4"/>
        <v>0</v>
      </c>
      <c r="M75" s="177"/>
      <c r="N75" s="1">
        <v>0</v>
      </c>
      <c r="O75" s="2"/>
      <c r="Q75" s="2">
        <v>0</v>
      </c>
      <c r="R75" s="2"/>
      <c r="S75" s="11"/>
      <c r="T75" s="2">
        <v>0</v>
      </c>
      <c r="U75" s="2"/>
      <c r="W75" s="2">
        <v>0</v>
      </c>
      <c r="X75" s="2"/>
      <c r="Y75" s="11"/>
      <c r="Z75" s="2">
        <v>0</v>
      </c>
      <c r="AA75" s="2"/>
      <c r="AD75" s="97">
        <f t="shared" si="5"/>
        <v>0</v>
      </c>
    </row>
    <row r="76" spans="1:30">
      <c r="A76" s="35" t="s">
        <v>784</v>
      </c>
      <c r="B76" s="35" t="s">
        <v>784</v>
      </c>
      <c r="C76" s="26" t="s">
        <v>660</v>
      </c>
      <c r="D76" s="63">
        <v>12</v>
      </c>
      <c r="E76" s="208">
        <v>6.8100000000000005</v>
      </c>
      <c r="F76" s="180"/>
      <c r="G76" s="136"/>
      <c r="H76" s="28"/>
      <c r="I76" s="136"/>
      <c r="J76" s="11"/>
      <c r="K76" s="28">
        <f t="shared" si="3"/>
        <v>0</v>
      </c>
      <c r="L76" s="29">
        <f t="shared" si="4"/>
        <v>0</v>
      </c>
      <c r="M76" s="177"/>
      <c r="N76" s="1">
        <v>0</v>
      </c>
      <c r="O76" s="2"/>
      <c r="P76" s="11"/>
      <c r="Q76" s="2">
        <v>0</v>
      </c>
      <c r="R76" s="2"/>
      <c r="S76" s="11"/>
      <c r="T76" s="2">
        <v>0</v>
      </c>
      <c r="U76" s="2"/>
      <c r="V76" s="11"/>
      <c r="W76" s="2">
        <v>0</v>
      </c>
      <c r="X76" s="2"/>
      <c r="Z76" s="2">
        <v>0</v>
      </c>
      <c r="AA76" s="2"/>
      <c r="AD76" s="97">
        <f t="shared" si="5"/>
        <v>0</v>
      </c>
    </row>
    <row r="77" spans="1:30">
      <c r="A77" s="35" t="s">
        <v>785</v>
      </c>
      <c r="B77" s="35" t="s">
        <v>1051</v>
      </c>
      <c r="C77" s="26" t="s">
        <v>661</v>
      </c>
      <c r="D77" s="63">
        <v>11</v>
      </c>
      <c r="E77" s="208">
        <v>7.718</v>
      </c>
      <c r="F77" s="180"/>
      <c r="G77" s="136"/>
      <c r="H77" s="28"/>
      <c r="I77" s="136"/>
      <c r="J77" s="11"/>
      <c r="K77" s="28">
        <f t="shared" si="3"/>
        <v>0</v>
      </c>
      <c r="L77" s="29">
        <f t="shared" si="4"/>
        <v>0</v>
      </c>
      <c r="M77" s="177"/>
      <c r="N77" s="1">
        <v>0</v>
      </c>
      <c r="O77" s="2"/>
      <c r="P77" s="11"/>
      <c r="Q77" s="2">
        <v>0</v>
      </c>
      <c r="R77" s="2"/>
      <c r="S77" s="11"/>
      <c r="T77" s="2">
        <v>0</v>
      </c>
      <c r="U77" s="2"/>
      <c r="V77" s="11"/>
      <c r="W77" s="2">
        <v>0</v>
      </c>
      <c r="X77" s="2"/>
      <c r="Y77" s="11"/>
      <c r="Z77" s="2">
        <v>0</v>
      </c>
      <c r="AA77" s="2"/>
      <c r="AD77" s="97">
        <f t="shared" si="5"/>
        <v>0</v>
      </c>
    </row>
    <row r="78" spans="1:30">
      <c r="A78" s="35" t="s">
        <v>786</v>
      </c>
      <c r="B78" s="35" t="s">
        <v>786</v>
      </c>
      <c r="C78" s="26" t="s">
        <v>662</v>
      </c>
      <c r="D78" s="63">
        <v>18</v>
      </c>
      <c r="E78" s="208">
        <v>15.89</v>
      </c>
      <c r="F78" s="180"/>
      <c r="G78" s="136"/>
      <c r="H78" s="28"/>
      <c r="I78" s="136"/>
      <c r="J78" s="11"/>
      <c r="K78" s="28">
        <f t="shared" si="3"/>
        <v>0</v>
      </c>
      <c r="L78" s="29">
        <f t="shared" si="4"/>
        <v>0</v>
      </c>
      <c r="M78" s="177"/>
      <c r="N78" s="1">
        <v>0</v>
      </c>
      <c r="O78" s="2"/>
      <c r="P78" s="11"/>
      <c r="Q78" s="2">
        <v>0</v>
      </c>
      <c r="R78" s="2"/>
      <c r="S78" s="11"/>
      <c r="T78" s="2">
        <v>0</v>
      </c>
      <c r="U78" s="2"/>
      <c r="V78" s="11"/>
      <c r="W78" s="2">
        <v>0</v>
      </c>
      <c r="X78" s="2"/>
      <c r="Y78" s="11"/>
      <c r="Z78" s="2">
        <v>0</v>
      </c>
      <c r="AA78" s="2"/>
      <c r="AD78" s="97">
        <f t="shared" si="5"/>
        <v>0</v>
      </c>
    </row>
    <row r="79" spans="1:30">
      <c r="A79" s="35" t="s">
        <v>787</v>
      </c>
      <c r="B79" s="35" t="s">
        <v>1052</v>
      </c>
      <c r="C79" s="26" t="s">
        <v>663</v>
      </c>
      <c r="D79" s="63">
        <v>17</v>
      </c>
      <c r="E79" s="208">
        <v>17.251999999999999</v>
      </c>
      <c r="F79" s="180"/>
      <c r="G79" s="136"/>
      <c r="H79" s="28"/>
      <c r="I79" s="136"/>
      <c r="J79" s="11"/>
      <c r="K79" s="28">
        <f t="shared" si="3"/>
        <v>0</v>
      </c>
      <c r="L79" s="29">
        <f t="shared" si="4"/>
        <v>0</v>
      </c>
      <c r="M79" s="177"/>
      <c r="N79" s="1">
        <v>0</v>
      </c>
      <c r="O79" s="2"/>
      <c r="P79" s="11"/>
      <c r="Q79" s="2">
        <v>0</v>
      </c>
      <c r="R79" s="2"/>
      <c r="S79" s="11"/>
      <c r="T79" s="2">
        <v>0</v>
      </c>
      <c r="U79" s="2"/>
      <c r="W79" s="2">
        <v>0</v>
      </c>
      <c r="X79" s="2"/>
      <c r="Y79" s="11"/>
      <c r="Z79" s="2">
        <v>0</v>
      </c>
      <c r="AA79" s="2"/>
      <c r="AD79" s="97">
        <f t="shared" si="5"/>
        <v>0</v>
      </c>
    </row>
    <row r="80" spans="1:30">
      <c r="A80" s="35" t="s">
        <v>788</v>
      </c>
      <c r="B80" s="35" t="s">
        <v>788</v>
      </c>
      <c r="C80" s="26" t="s">
        <v>664</v>
      </c>
      <c r="D80" s="63">
        <v>15</v>
      </c>
      <c r="E80" s="208">
        <v>7.2640000000000002</v>
      </c>
      <c r="F80" s="180"/>
      <c r="G80" s="136"/>
      <c r="H80" s="28"/>
      <c r="I80" s="136"/>
      <c r="J80" s="11"/>
      <c r="K80" s="28">
        <f t="shared" si="3"/>
        <v>0</v>
      </c>
      <c r="L80" s="29">
        <f t="shared" si="4"/>
        <v>0</v>
      </c>
      <c r="M80" s="177"/>
      <c r="N80" s="1">
        <v>0</v>
      </c>
      <c r="O80" s="2"/>
      <c r="Q80" s="2">
        <v>0</v>
      </c>
      <c r="R80" s="2"/>
      <c r="T80" s="2">
        <v>0</v>
      </c>
      <c r="U80" s="2"/>
      <c r="V80" s="11"/>
      <c r="W80" s="2">
        <v>0</v>
      </c>
      <c r="X80" s="2"/>
      <c r="Y80" s="11"/>
      <c r="Z80" s="2">
        <v>0</v>
      </c>
      <c r="AA80" s="2"/>
      <c r="AD80" s="97">
        <f t="shared" si="5"/>
        <v>0</v>
      </c>
    </row>
    <row r="81" spans="1:30">
      <c r="A81" s="35" t="s">
        <v>789</v>
      </c>
      <c r="B81" s="35" t="s">
        <v>1053</v>
      </c>
      <c r="C81" s="26" t="s">
        <v>665</v>
      </c>
      <c r="D81" s="63">
        <v>14</v>
      </c>
      <c r="E81" s="208">
        <v>6.3559999999999999</v>
      </c>
      <c r="F81" s="180"/>
      <c r="G81" s="136"/>
      <c r="H81" s="28"/>
      <c r="I81" s="136"/>
      <c r="J81" s="11"/>
      <c r="K81" s="28">
        <f t="shared" si="3"/>
        <v>0</v>
      </c>
      <c r="L81" s="29">
        <f t="shared" si="4"/>
        <v>0</v>
      </c>
      <c r="M81" s="177"/>
      <c r="N81" s="1">
        <v>0</v>
      </c>
      <c r="O81" s="2"/>
      <c r="P81" s="11"/>
      <c r="Q81" s="2">
        <v>0</v>
      </c>
      <c r="R81" s="2"/>
      <c r="S81" s="11"/>
      <c r="T81" s="2">
        <v>0</v>
      </c>
      <c r="U81" s="2"/>
      <c r="V81" s="11"/>
      <c r="W81" s="2">
        <v>0</v>
      </c>
      <c r="X81" s="2"/>
      <c r="Z81" s="2">
        <v>0</v>
      </c>
      <c r="AA81" s="2"/>
      <c r="AD81" s="97">
        <f t="shared" si="5"/>
        <v>0</v>
      </c>
    </row>
    <row r="82" spans="1:30">
      <c r="A82" s="35" t="s">
        <v>790</v>
      </c>
      <c r="B82" s="35" t="s">
        <v>790</v>
      </c>
      <c r="C82" s="26" t="s">
        <v>666</v>
      </c>
      <c r="D82" s="63">
        <v>22</v>
      </c>
      <c r="E82" s="208">
        <v>16.798000000000002</v>
      </c>
      <c r="F82" s="180"/>
      <c r="G82" s="136"/>
      <c r="H82" s="28"/>
      <c r="I82" s="136"/>
      <c r="J82" s="9"/>
      <c r="K82" s="28">
        <f t="shared" si="3"/>
        <v>0</v>
      </c>
      <c r="L82" s="29">
        <f t="shared" si="4"/>
        <v>0</v>
      </c>
      <c r="M82" s="177"/>
      <c r="N82" s="1">
        <v>0</v>
      </c>
      <c r="O82" s="2"/>
      <c r="P82" s="11"/>
      <c r="Q82" s="2">
        <v>0</v>
      </c>
      <c r="R82" s="2"/>
      <c r="S82" s="11"/>
      <c r="T82" s="2">
        <v>0</v>
      </c>
      <c r="U82" s="2"/>
      <c r="V82" s="11"/>
      <c r="W82" s="2">
        <v>0</v>
      </c>
      <c r="X82" s="2"/>
      <c r="Y82" s="11"/>
      <c r="Z82" s="2">
        <v>0</v>
      </c>
      <c r="AA82" s="2"/>
      <c r="AD82" s="97">
        <f t="shared" si="5"/>
        <v>0</v>
      </c>
    </row>
    <row r="83" spans="1:30">
      <c r="A83" s="35" t="s">
        <v>791</v>
      </c>
      <c r="B83" s="35" t="s">
        <v>1054</v>
      </c>
      <c r="C83" s="26" t="s">
        <v>667</v>
      </c>
      <c r="D83" s="63">
        <v>21</v>
      </c>
      <c r="E83" s="208">
        <v>14.074</v>
      </c>
      <c r="F83" s="180"/>
      <c r="G83" s="136"/>
      <c r="H83" s="28"/>
      <c r="I83" s="136"/>
      <c r="J83" s="24"/>
      <c r="K83" s="28">
        <f t="shared" si="3"/>
        <v>0</v>
      </c>
      <c r="L83" s="29">
        <f t="shared" si="4"/>
        <v>0</v>
      </c>
      <c r="M83" s="177"/>
      <c r="N83" s="1">
        <v>0</v>
      </c>
      <c r="O83" s="2"/>
      <c r="P83" s="11"/>
      <c r="Q83" s="2">
        <v>0</v>
      </c>
      <c r="R83" s="2"/>
      <c r="S83" s="11"/>
      <c r="T83" s="2">
        <v>0</v>
      </c>
      <c r="U83" s="2"/>
      <c r="V83" s="11"/>
      <c r="W83" s="2">
        <v>0</v>
      </c>
      <c r="X83" s="2"/>
      <c r="Y83" s="11"/>
      <c r="Z83" s="2">
        <v>0</v>
      </c>
      <c r="AA83" s="2"/>
      <c r="AD83" s="97">
        <f t="shared" si="5"/>
        <v>0</v>
      </c>
    </row>
    <row r="84" spans="1:30">
      <c r="A84" s="35" t="s">
        <v>792</v>
      </c>
      <c r="B84" s="35" t="s">
        <v>792</v>
      </c>
      <c r="C84" s="26" t="s">
        <v>668</v>
      </c>
      <c r="D84" s="63">
        <v>11</v>
      </c>
      <c r="E84" s="208">
        <v>8.1720000000000006</v>
      </c>
      <c r="F84" s="180"/>
      <c r="G84" s="136"/>
      <c r="H84" s="28"/>
      <c r="I84" s="136"/>
      <c r="J84" s="11"/>
      <c r="K84" s="28">
        <f t="shared" si="3"/>
        <v>0</v>
      </c>
      <c r="L84" s="29">
        <f t="shared" si="4"/>
        <v>0</v>
      </c>
      <c r="M84" s="177"/>
      <c r="N84" s="1">
        <v>0</v>
      </c>
      <c r="O84" s="2"/>
      <c r="P84" s="11"/>
      <c r="Q84" s="2">
        <v>0</v>
      </c>
      <c r="R84" s="2"/>
      <c r="S84" s="11"/>
      <c r="T84" s="2">
        <v>0</v>
      </c>
      <c r="U84" s="2"/>
      <c r="W84" s="2">
        <v>0</v>
      </c>
      <c r="X84" s="2"/>
      <c r="Y84" s="11"/>
      <c r="Z84" s="2">
        <v>0</v>
      </c>
      <c r="AA84" s="2"/>
      <c r="AD84" s="97">
        <f t="shared" si="5"/>
        <v>0</v>
      </c>
    </row>
    <row r="85" spans="1:30">
      <c r="A85" s="35" t="s">
        <v>793</v>
      </c>
      <c r="B85" s="35" t="s">
        <v>1055</v>
      </c>
      <c r="C85" s="26" t="s">
        <v>669</v>
      </c>
      <c r="D85" s="63">
        <v>12</v>
      </c>
      <c r="E85" s="208">
        <v>7.718</v>
      </c>
      <c r="F85" s="180"/>
      <c r="G85" s="136"/>
      <c r="H85" s="28"/>
      <c r="I85" s="136"/>
      <c r="J85" s="11"/>
      <c r="K85" s="28">
        <f t="shared" si="3"/>
        <v>0</v>
      </c>
      <c r="L85" s="29">
        <f t="shared" si="4"/>
        <v>0</v>
      </c>
      <c r="M85" s="177"/>
      <c r="N85" s="1">
        <v>0</v>
      </c>
      <c r="O85" s="2"/>
      <c r="Q85" s="2">
        <v>0</v>
      </c>
      <c r="R85" s="2"/>
      <c r="T85" s="2">
        <v>0</v>
      </c>
      <c r="U85" s="2"/>
      <c r="V85" s="11"/>
      <c r="W85" s="2">
        <v>0</v>
      </c>
      <c r="X85" s="2"/>
      <c r="Y85" s="11"/>
      <c r="Z85" s="2">
        <v>0</v>
      </c>
      <c r="AA85" s="2"/>
      <c r="AD85" s="97">
        <f t="shared" si="5"/>
        <v>0</v>
      </c>
    </row>
    <row r="86" spans="1:30">
      <c r="A86" s="35" t="s">
        <v>794</v>
      </c>
      <c r="B86" s="35" t="s">
        <v>794</v>
      </c>
      <c r="C86" s="26" t="s">
        <v>670</v>
      </c>
      <c r="D86" s="63">
        <v>17</v>
      </c>
      <c r="E86" s="208">
        <v>18.16</v>
      </c>
      <c r="F86" s="181"/>
      <c r="G86" s="136"/>
      <c r="H86" s="28"/>
      <c r="I86" s="136"/>
      <c r="J86" s="11"/>
      <c r="K86" s="28">
        <f t="shared" si="3"/>
        <v>0</v>
      </c>
      <c r="L86" s="29">
        <f t="shared" si="4"/>
        <v>0</v>
      </c>
      <c r="M86" s="177"/>
      <c r="N86" s="1">
        <v>0</v>
      </c>
      <c r="O86" s="2"/>
      <c r="P86" s="11"/>
      <c r="Q86" s="2">
        <v>0</v>
      </c>
      <c r="R86" s="2"/>
      <c r="S86" s="11"/>
      <c r="T86" s="2">
        <v>0</v>
      </c>
      <c r="U86" s="2"/>
      <c r="V86" s="11"/>
      <c r="W86" s="2">
        <v>0</v>
      </c>
      <c r="X86" s="2"/>
      <c r="Z86" s="2">
        <v>0</v>
      </c>
      <c r="AA86" s="2"/>
      <c r="AD86" s="97">
        <f t="shared" si="5"/>
        <v>0</v>
      </c>
    </row>
    <row r="87" spans="1:30">
      <c r="A87" s="83" t="s">
        <v>795</v>
      </c>
      <c r="B87" s="83" t="s">
        <v>1056</v>
      </c>
      <c r="C87" s="84" t="s">
        <v>671</v>
      </c>
      <c r="D87" s="63">
        <v>19</v>
      </c>
      <c r="E87" s="208">
        <v>17.706</v>
      </c>
      <c r="F87" s="182"/>
      <c r="G87" s="136"/>
      <c r="H87" s="28"/>
      <c r="I87" s="136"/>
      <c r="J87" s="11"/>
      <c r="K87" s="28">
        <f t="shared" si="3"/>
        <v>0</v>
      </c>
      <c r="L87" s="29">
        <f t="shared" si="4"/>
        <v>0</v>
      </c>
      <c r="M87" s="177"/>
      <c r="N87" s="1">
        <v>0</v>
      </c>
      <c r="O87" s="2"/>
      <c r="P87" s="11"/>
      <c r="Q87" s="2">
        <v>0</v>
      </c>
      <c r="R87" s="2"/>
      <c r="S87" s="11"/>
      <c r="T87" s="2">
        <v>0</v>
      </c>
      <c r="U87" s="2"/>
      <c r="V87" s="11"/>
      <c r="W87" s="2">
        <v>0</v>
      </c>
      <c r="X87" s="2"/>
      <c r="Y87" s="11"/>
      <c r="Z87" s="2">
        <v>0</v>
      </c>
      <c r="AA87" s="2"/>
      <c r="AD87" s="97">
        <f t="shared" si="5"/>
        <v>0</v>
      </c>
    </row>
  </sheetData>
  <dataValidations count="3">
    <dataValidation type="list" allowBlank="1" showInputMessage="1" showErrorMessage="1" sqref="X46 R46 O46 AA46 U46" xr:uid="{B1464BAC-1C0E-448F-862C-57CC15D5ABE1}">
      <formula1>$AJ$16:$AJ$30</formula1>
    </dataValidation>
    <dataValidation type="list" allowBlank="1" showInputMessage="1" showErrorMessage="1" sqref="H6:H45 H48:H87" xr:uid="{BB90F801-79CC-490D-A8C7-154334745258}">
      <formula1>"N"</formula1>
    </dataValidation>
    <dataValidation type="list" allowBlank="1" showInputMessage="1" showErrorMessage="1" sqref="O6:O45 R6:R45 U6:U45 X6:X45 AA6:AA45 O48:O87 R48:R87 U48:U87 X48:X87 AA48:AA87" xr:uid="{43C08480-4C98-4740-B20F-17E7C9407875}">
      <formula1>$AE$5:$AE$19</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A319-A0FC-42F6-91E1-AB7E0F422FA6}">
  <dimension ref="A1:AB66"/>
  <sheetViews>
    <sheetView showGridLines="0" workbookViewId="0">
      <selection activeCell="D4" sqref="D4"/>
    </sheetView>
  </sheetViews>
  <sheetFormatPr baseColWidth="10" defaultColWidth="8.83203125" defaultRowHeight="16"/>
  <cols>
    <col min="1" max="1" width="66.1640625" bestFit="1" customWidth="1"/>
    <col min="2" max="2" width="22.83203125" style="190" bestFit="1" customWidth="1"/>
    <col min="7" max="7" width="0" hidden="1" customWidth="1"/>
    <col min="9" max="10" width="0" hidden="1" customWidth="1"/>
    <col min="28" max="28" width="0" hidden="1" customWidth="1"/>
  </cols>
  <sheetData>
    <row r="1" spans="1:28">
      <c r="A1" s="112" t="s">
        <v>873</v>
      </c>
      <c r="B1" s="185"/>
      <c r="C1" s="7"/>
      <c r="D1" s="100"/>
      <c r="E1" s="7"/>
      <c r="F1" s="67"/>
      <c r="G1" s="11"/>
      <c r="H1" s="11"/>
      <c r="I1" s="11"/>
      <c r="J1" s="11"/>
      <c r="K1" s="70"/>
      <c r="L1" s="68"/>
      <c r="M1" s="11"/>
      <c r="N1" s="69"/>
      <c r="O1" s="71"/>
      <c r="P1" s="11"/>
      <c r="Q1" s="71"/>
      <c r="R1" s="71"/>
      <c r="S1" s="11"/>
      <c r="T1" s="71"/>
      <c r="U1" s="71"/>
      <c r="V1" s="11"/>
      <c r="W1" s="71"/>
      <c r="X1" s="71"/>
      <c r="Y1" s="11"/>
      <c r="Z1" s="71"/>
      <c r="AA1" s="71"/>
    </row>
    <row r="2" spans="1:28">
      <c r="A2" s="113" t="s">
        <v>874</v>
      </c>
      <c r="B2" s="185"/>
      <c r="C2" s="7"/>
      <c r="D2" s="100"/>
      <c r="E2" s="7"/>
      <c r="F2" s="67"/>
      <c r="G2" s="11"/>
      <c r="H2" s="11"/>
      <c r="I2" s="11"/>
      <c r="J2" s="11"/>
      <c r="K2" s="70"/>
      <c r="L2" s="68"/>
      <c r="M2" s="11"/>
      <c r="N2" s="69"/>
      <c r="O2" s="71"/>
      <c r="P2" s="11"/>
      <c r="Q2" s="71"/>
      <c r="R2" s="71"/>
      <c r="S2" s="11"/>
      <c r="T2" s="71"/>
      <c r="U2" s="71"/>
      <c r="V2" s="11"/>
      <c r="W2" s="71"/>
      <c r="X2" s="71"/>
      <c r="Y2" s="11"/>
      <c r="Z2" s="71"/>
      <c r="AA2" s="71"/>
    </row>
    <row r="3" spans="1:28" ht="35">
      <c r="A3" s="22" t="s">
        <v>798</v>
      </c>
      <c r="B3" s="186" t="s">
        <v>627</v>
      </c>
      <c r="C3" s="6" t="s">
        <v>799</v>
      </c>
      <c r="D3" s="6" t="s">
        <v>800</v>
      </c>
      <c r="E3" s="6"/>
      <c r="F3" s="6" t="s">
        <v>1136</v>
      </c>
      <c r="G3" s="106"/>
      <c r="H3" s="132" t="s">
        <v>1064</v>
      </c>
      <c r="I3" s="132"/>
      <c r="J3" s="106"/>
      <c r="K3" s="6" t="s">
        <v>633</v>
      </c>
      <c r="L3" s="6" t="s">
        <v>632</v>
      </c>
      <c r="M3" s="11"/>
      <c r="N3" s="6" t="s">
        <v>630</v>
      </c>
      <c r="O3" s="6" t="s">
        <v>631</v>
      </c>
      <c r="Q3" s="6" t="s">
        <v>630</v>
      </c>
      <c r="R3" s="6" t="s">
        <v>631</v>
      </c>
      <c r="T3" s="6" t="s">
        <v>630</v>
      </c>
      <c r="U3" s="6" t="s">
        <v>631</v>
      </c>
      <c r="W3" s="6" t="s">
        <v>630</v>
      </c>
      <c r="X3" s="6" t="s">
        <v>631</v>
      </c>
      <c r="Z3" s="23" t="s">
        <v>630</v>
      </c>
      <c r="AA3" s="23" t="s">
        <v>631</v>
      </c>
      <c r="AB3" s="93" t="s">
        <v>695</v>
      </c>
    </row>
    <row r="4" spans="1:28">
      <c r="A4" s="35" t="s">
        <v>801</v>
      </c>
      <c r="B4" s="187" t="s">
        <v>802</v>
      </c>
      <c r="C4" s="101" t="s">
        <v>803</v>
      </c>
      <c r="D4" s="101">
        <v>0</v>
      </c>
      <c r="E4" s="102"/>
      <c r="F4" s="109">
        <v>168.93</v>
      </c>
      <c r="G4" s="107"/>
      <c r="H4" s="28"/>
      <c r="I4" s="107"/>
      <c r="J4" s="107"/>
      <c r="K4" s="28">
        <f t="shared" ref="K4:K35" si="0">SUM(N4,Q4,T4,W4,Z4,)</f>
        <v>0</v>
      </c>
      <c r="L4" s="253">
        <f t="shared" ref="L4:L35" si="1">K4*F4</f>
        <v>0</v>
      </c>
      <c r="M4" s="11"/>
      <c r="N4" s="1">
        <v>0</v>
      </c>
      <c r="O4" s="2"/>
      <c r="P4" s="11"/>
      <c r="Q4" s="1">
        <v>0</v>
      </c>
      <c r="R4" s="2"/>
      <c r="S4" s="11"/>
      <c r="T4" s="1">
        <v>0</v>
      </c>
      <c r="U4" s="2"/>
      <c r="V4" s="11"/>
      <c r="W4" s="1">
        <v>0</v>
      </c>
      <c r="X4" s="2"/>
      <c r="Z4" s="1">
        <v>0</v>
      </c>
      <c r="AA4" s="111"/>
    </row>
    <row r="5" spans="1:28">
      <c r="A5" s="35" t="s">
        <v>804</v>
      </c>
      <c r="B5" s="187" t="s">
        <v>805</v>
      </c>
      <c r="C5" s="103" t="s">
        <v>806</v>
      </c>
      <c r="D5" s="101">
        <v>0</v>
      </c>
      <c r="E5" s="102"/>
      <c r="F5" s="109">
        <v>246.47</v>
      </c>
      <c r="G5" s="107"/>
      <c r="H5" s="28"/>
      <c r="I5" s="107"/>
      <c r="J5" s="107"/>
      <c r="K5" s="28">
        <f t="shared" si="0"/>
        <v>0</v>
      </c>
      <c r="L5" s="253">
        <f t="shared" si="1"/>
        <v>0</v>
      </c>
      <c r="M5" s="11"/>
      <c r="N5" s="1">
        <v>0</v>
      </c>
      <c r="O5" s="2"/>
      <c r="Q5" s="1">
        <v>0</v>
      </c>
      <c r="R5" s="2"/>
      <c r="S5" s="11"/>
      <c r="T5" s="1">
        <v>0</v>
      </c>
      <c r="U5" s="2"/>
      <c r="V5" s="11"/>
      <c r="W5" s="1">
        <v>0</v>
      </c>
      <c r="X5" s="2"/>
      <c r="Y5" s="11"/>
      <c r="Z5" s="1">
        <v>0</v>
      </c>
      <c r="AA5" s="111"/>
    </row>
    <row r="6" spans="1:28">
      <c r="A6" s="35" t="s">
        <v>807</v>
      </c>
      <c r="B6" s="187" t="s">
        <v>808</v>
      </c>
      <c r="C6" s="103" t="s">
        <v>803</v>
      </c>
      <c r="D6" s="101">
        <v>0</v>
      </c>
      <c r="E6" s="102"/>
      <c r="F6" s="109">
        <v>168.93</v>
      </c>
      <c r="G6" s="107"/>
      <c r="H6" s="28"/>
      <c r="I6" s="107"/>
      <c r="J6" s="107"/>
      <c r="K6" s="28">
        <f t="shared" si="0"/>
        <v>0</v>
      </c>
      <c r="L6" s="253">
        <f t="shared" si="1"/>
        <v>0</v>
      </c>
      <c r="M6" s="11"/>
      <c r="N6" s="104">
        <v>0</v>
      </c>
      <c r="O6" s="2"/>
      <c r="P6" s="11"/>
      <c r="Q6" s="104">
        <v>0</v>
      </c>
      <c r="R6" s="2"/>
      <c r="S6" s="11"/>
      <c r="T6" s="104">
        <v>0</v>
      </c>
      <c r="U6" s="2"/>
      <c r="W6" s="104">
        <v>0</v>
      </c>
      <c r="X6" s="2"/>
      <c r="Y6" s="11"/>
      <c r="Z6" s="104">
        <v>0</v>
      </c>
      <c r="AA6" s="111"/>
    </row>
    <row r="7" spans="1:28">
      <c r="A7" s="35" t="s">
        <v>809</v>
      </c>
      <c r="B7" s="187" t="s">
        <v>810</v>
      </c>
      <c r="C7" s="103" t="s">
        <v>806</v>
      </c>
      <c r="D7" s="101">
        <v>0</v>
      </c>
      <c r="E7" s="102"/>
      <c r="F7" s="109">
        <v>246.47</v>
      </c>
      <c r="G7" s="107"/>
      <c r="H7" s="28"/>
      <c r="I7" s="107"/>
      <c r="J7" s="107"/>
      <c r="K7" s="28">
        <f t="shared" si="0"/>
        <v>0</v>
      </c>
      <c r="L7" s="253">
        <f t="shared" si="1"/>
        <v>0</v>
      </c>
      <c r="M7" s="11"/>
      <c r="N7" s="105">
        <v>0</v>
      </c>
      <c r="O7" s="2"/>
      <c r="P7" s="11"/>
      <c r="Q7" s="105">
        <v>0</v>
      </c>
      <c r="R7" s="2"/>
      <c r="T7" s="105">
        <v>0</v>
      </c>
      <c r="U7" s="2"/>
      <c r="V7" s="11"/>
      <c r="W7" s="105">
        <v>0</v>
      </c>
      <c r="X7" s="2"/>
      <c r="Y7" s="11"/>
      <c r="Z7" s="105">
        <v>0</v>
      </c>
      <c r="AA7" s="111"/>
    </row>
    <row r="8" spans="1:28">
      <c r="A8" s="35" t="s">
        <v>811</v>
      </c>
      <c r="B8" s="187" t="s">
        <v>812</v>
      </c>
      <c r="C8" s="103" t="s">
        <v>803</v>
      </c>
      <c r="D8" s="101">
        <v>0</v>
      </c>
      <c r="E8" s="102"/>
      <c r="F8" s="131">
        <v>195.08</v>
      </c>
      <c r="G8" s="108"/>
      <c r="H8" s="28"/>
      <c r="I8" s="108"/>
      <c r="J8" s="108"/>
      <c r="K8" s="28">
        <f t="shared" si="0"/>
        <v>0</v>
      </c>
      <c r="L8" s="253">
        <f t="shared" si="1"/>
        <v>0</v>
      </c>
      <c r="M8" s="11"/>
      <c r="N8" s="105">
        <v>0</v>
      </c>
      <c r="O8" s="2"/>
      <c r="P8" s="11"/>
      <c r="Q8" s="105">
        <v>0</v>
      </c>
      <c r="R8" s="2"/>
      <c r="S8" s="11"/>
      <c r="T8" s="105">
        <v>0</v>
      </c>
      <c r="U8" s="2"/>
      <c r="V8" s="11"/>
      <c r="W8" s="105">
        <v>0</v>
      </c>
      <c r="X8" s="2"/>
      <c r="Y8" s="11"/>
      <c r="Z8" s="105">
        <v>0</v>
      </c>
      <c r="AA8" s="111"/>
    </row>
    <row r="9" spans="1:28">
      <c r="A9" s="35" t="s">
        <v>813</v>
      </c>
      <c r="B9" s="187" t="s">
        <v>814</v>
      </c>
      <c r="C9" s="103" t="s">
        <v>806</v>
      </c>
      <c r="D9" s="101">
        <v>0</v>
      </c>
      <c r="E9" s="102"/>
      <c r="F9" s="131">
        <v>283.39</v>
      </c>
      <c r="G9" s="108"/>
      <c r="H9" s="28"/>
      <c r="I9" s="108"/>
      <c r="J9" s="108"/>
      <c r="K9" s="28">
        <f t="shared" si="0"/>
        <v>0</v>
      </c>
      <c r="L9" s="253">
        <f t="shared" si="1"/>
        <v>0</v>
      </c>
      <c r="N9" s="105">
        <v>0</v>
      </c>
      <c r="O9" s="2"/>
      <c r="Q9" s="105">
        <v>0</v>
      </c>
      <c r="R9" s="2"/>
      <c r="T9" s="105">
        <v>0</v>
      </c>
      <c r="U9" s="2"/>
      <c r="V9" s="11"/>
      <c r="W9" s="105">
        <v>0</v>
      </c>
      <c r="X9" s="2"/>
      <c r="Z9" s="105">
        <v>0</v>
      </c>
      <c r="AA9" s="111"/>
    </row>
    <row r="10" spans="1:28">
      <c r="A10" s="35" t="s">
        <v>815</v>
      </c>
      <c r="B10" s="187" t="s">
        <v>816</v>
      </c>
      <c r="C10" s="103" t="s">
        <v>803</v>
      </c>
      <c r="D10" s="101">
        <v>0</v>
      </c>
      <c r="E10" s="102"/>
      <c r="F10" s="131">
        <v>195.08</v>
      </c>
      <c r="G10" s="108"/>
      <c r="H10" s="28"/>
      <c r="I10" s="108"/>
      <c r="J10" s="108"/>
      <c r="K10" s="28">
        <f t="shared" si="0"/>
        <v>0</v>
      </c>
      <c r="L10" s="253">
        <f t="shared" si="1"/>
        <v>0</v>
      </c>
      <c r="M10" s="11"/>
      <c r="N10" s="105">
        <v>0</v>
      </c>
      <c r="O10" s="2"/>
      <c r="Q10" s="105">
        <v>0</v>
      </c>
      <c r="R10" s="2"/>
      <c r="T10" s="105">
        <v>0</v>
      </c>
      <c r="U10" s="2"/>
      <c r="W10" s="105">
        <v>0</v>
      </c>
      <c r="X10" s="2"/>
      <c r="Z10" s="105">
        <v>0</v>
      </c>
      <c r="AA10" s="111"/>
    </row>
    <row r="11" spans="1:28">
      <c r="A11" s="35" t="s">
        <v>817</v>
      </c>
      <c r="B11" s="187" t="s">
        <v>818</v>
      </c>
      <c r="C11" s="103" t="s">
        <v>806</v>
      </c>
      <c r="D11" s="101">
        <v>0</v>
      </c>
      <c r="E11" s="102"/>
      <c r="F11" s="131">
        <v>283.39</v>
      </c>
      <c r="G11" s="108"/>
      <c r="H11" s="28"/>
      <c r="I11" s="108"/>
      <c r="J11" s="108"/>
      <c r="K11" s="28">
        <f t="shared" si="0"/>
        <v>0</v>
      </c>
      <c r="L11" s="253">
        <f t="shared" si="1"/>
        <v>0</v>
      </c>
      <c r="N11" s="105">
        <v>0</v>
      </c>
      <c r="O11" s="2"/>
      <c r="Q11" s="105">
        <v>0</v>
      </c>
      <c r="R11" s="2"/>
      <c r="T11" s="105">
        <v>0</v>
      </c>
      <c r="U11" s="2"/>
      <c r="W11" s="105">
        <v>0</v>
      </c>
      <c r="X11" s="2"/>
      <c r="Z11" s="105">
        <v>0</v>
      </c>
      <c r="AA11" s="111"/>
    </row>
    <row r="12" spans="1:28">
      <c r="A12" s="35" t="s">
        <v>819</v>
      </c>
      <c r="B12" s="187" t="s">
        <v>820</v>
      </c>
      <c r="C12" s="103" t="s">
        <v>821</v>
      </c>
      <c r="D12" s="101">
        <v>0</v>
      </c>
      <c r="E12" s="102"/>
      <c r="F12" s="110">
        <v>127.39</v>
      </c>
      <c r="G12" s="108"/>
      <c r="H12" s="28"/>
      <c r="I12" s="108"/>
      <c r="J12" s="108"/>
      <c r="K12" s="28">
        <f t="shared" si="0"/>
        <v>0</v>
      </c>
      <c r="L12" s="253">
        <f t="shared" si="1"/>
        <v>0</v>
      </c>
      <c r="N12" s="105">
        <v>0</v>
      </c>
      <c r="O12" s="2"/>
      <c r="Q12" s="105">
        <v>0</v>
      </c>
      <c r="R12" s="2"/>
      <c r="T12" s="105">
        <v>0</v>
      </c>
      <c r="U12" s="2"/>
      <c r="W12" s="105">
        <v>0</v>
      </c>
      <c r="X12" s="2"/>
      <c r="Z12" s="105">
        <v>0</v>
      </c>
      <c r="AA12" s="111"/>
    </row>
    <row r="13" spans="1:28">
      <c r="A13" s="35" t="s">
        <v>822</v>
      </c>
      <c r="B13" s="187" t="s">
        <v>823</v>
      </c>
      <c r="C13" s="103" t="s">
        <v>824</v>
      </c>
      <c r="D13" s="101">
        <v>0</v>
      </c>
      <c r="E13" s="102"/>
      <c r="F13" s="110">
        <v>152.31</v>
      </c>
      <c r="G13" s="108"/>
      <c r="H13" s="28"/>
      <c r="I13" s="108"/>
      <c r="J13" s="108"/>
      <c r="K13" s="28">
        <f t="shared" si="0"/>
        <v>0</v>
      </c>
      <c r="L13" s="253">
        <f t="shared" si="1"/>
        <v>0</v>
      </c>
      <c r="N13" s="105">
        <v>0</v>
      </c>
      <c r="O13" s="2"/>
      <c r="Q13" s="105">
        <v>0</v>
      </c>
      <c r="R13" s="2"/>
      <c r="T13" s="105">
        <v>0</v>
      </c>
      <c r="U13" s="2"/>
      <c r="W13" s="105">
        <v>0</v>
      </c>
      <c r="X13" s="2"/>
      <c r="Z13" s="105">
        <v>0</v>
      </c>
      <c r="AA13" s="111"/>
    </row>
    <row r="14" spans="1:28">
      <c r="A14" s="35" t="s">
        <v>825</v>
      </c>
      <c r="B14" s="187" t="s">
        <v>826</v>
      </c>
      <c r="C14" s="103" t="s">
        <v>827</v>
      </c>
      <c r="D14" s="101">
        <v>0</v>
      </c>
      <c r="E14" s="102"/>
      <c r="F14" s="110">
        <v>155.08000000000001</v>
      </c>
      <c r="G14" s="108"/>
      <c r="H14" s="28"/>
      <c r="I14" s="108"/>
      <c r="J14" s="108"/>
      <c r="K14" s="28">
        <f t="shared" si="0"/>
        <v>0</v>
      </c>
      <c r="L14" s="253">
        <f t="shared" si="1"/>
        <v>0</v>
      </c>
      <c r="N14" s="105">
        <v>0</v>
      </c>
      <c r="O14" s="2"/>
      <c r="Q14" s="105">
        <v>0</v>
      </c>
      <c r="R14" s="2"/>
      <c r="T14" s="105">
        <v>0</v>
      </c>
      <c r="U14" s="2"/>
      <c r="W14" s="105">
        <v>0</v>
      </c>
      <c r="X14" s="2"/>
      <c r="Z14" s="105">
        <v>0</v>
      </c>
      <c r="AA14" s="111"/>
    </row>
    <row r="15" spans="1:28">
      <c r="A15" s="35" t="s">
        <v>828</v>
      </c>
      <c r="B15" s="187" t="s">
        <v>829</v>
      </c>
      <c r="C15" s="103" t="s">
        <v>830</v>
      </c>
      <c r="D15" s="101">
        <v>0</v>
      </c>
      <c r="E15" s="102"/>
      <c r="F15" s="110">
        <v>163.38999999999999</v>
      </c>
      <c r="G15" s="108"/>
      <c r="H15" s="28"/>
      <c r="I15" s="108"/>
      <c r="J15" s="108"/>
      <c r="K15" s="28">
        <f t="shared" si="0"/>
        <v>0</v>
      </c>
      <c r="L15" s="253">
        <f t="shared" si="1"/>
        <v>0</v>
      </c>
      <c r="N15" s="105">
        <v>0</v>
      </c>
      <c r="O15" s="2"/>
      <c r="Q15" s="105">
        <v>0</v>
      </c>
      <c r="R15" s="2"/>
      <c r="T15" s="105">
        <v>0</v>
      </c>
      <c r="U15" s="2"/>
      <c r="W15" s="105">
        <v>0</v>
      </c>
      <c r="X15" s="2"/>
      <c r="Z15" s="105">
        <v>0</v>
      </c>
      <c r="AA15" s="111"/>
    </row>
    <row r="16" spans="1:28">
      <c r="A16" s="35" t="s">
        <v>831</v>
      </c>
      <c r="B16" s="187" t="s">
        <v>832</v>
      </c>
      <c r="C16" s="103" t="s">
        <v>821</v>
      </c>
      <c r="D16" s="101">
        <v>0</v>
      </c>
      <c r="E16" s="102"/>
      <c r="F16" s="131">
        <v>145.85</v>
      </c>
      <c r="G16" s="108"/>
      <c r="H16" s="28"/>
      <c r="I16" s="108"/>
      <c r="J16" s="108"/>
      <c r="K16" s="28">
        <f t="shared" si="0"/>
        <v>0</v>
      </c>
      <c r="L16" s="253">
        <f t="shared" si="1"/>
        <v>0</v>
      </c>
      <c r="N16" s="105">
        <v>0</v>
      </c>
      <c r="O16" s="2"/>
      <c r="Q16" s="105">
        <v>0</v>
      </c>
      <c r="R16" s="2"/>
      <c r="T16" s="105">
        <v>0</v>
      </c>
      <c r="U16" s="2"/>
      <c r="W16" s="105">
        <v>0</v>
      </c>
      <c r="X16" s="2"/>
      <c r="Z16" s="105">
        <v>0</v>
      </c>
      <c r="AA16" s="111"/>
    </row>
    <row r="17" spans="1:27">
      <c r="A17" s="35" t="s">
        <v>833</v>
      </c>
      <c r="B17" s="187" t="s">
        <v>834</v>
      </c>
      <c r="C17" s="103" t="s">
        <v>824</v>
      </c>
      <c r="D17" s="101">
        <v>0</v>
      </c>
      <c r="E17" s="102"/>
      <c r="F17" s="131">
        <v>175.39</v>
      </c>
      <c r="G17" s="108"/>
      <c r="H17" s="28"/>
      <c r="I17" s="108"/>
      <c r="J17" s="108"/>
      <c r="K17" s="28">
        <f t="shared" si="0"/>
        <v>0</v>
      </c>
      <c r="L17" s="253">
        <f t="shared" si="1"/>
        <v>0</v>
      </c>
      <c r="N17" s="105">
        <v>0</v>
      </c>
      <c r="O17" s="2"/>
      <c r="Q17" s="105">
        <v>0</v>
      </c>
      <c r="R17" s="2"/>
      <c r="T17" s="105">
        <v>0</v>
      </c>
      <c r="U17" s="2"/>
      <c r="W17" s="105">
        <v>0</v>
      </c>
      <c r="X17" s="2"/>
      <c r="Z17" s="105">
        <v>0</v>
      </c>
      <c r="AA17" s="111"/>
    </row>
    <row r="18" spans="1:27">
      <c r="A18" s="35" t="s">
        <v>835</v>
      </c>
      <c r="B18" s="187" t="s">
        <v>836</v>
      </c>
      <c r="C18" s="103" t="s">
        <v>827</v>
      </c>
      <c r="D18" s="101">
        <v>0</v>
      </c>
      <c r="E18" s="102"/>
      <c r="F18" s="131">
        <v>178.16</v>
      </c>
      <c r="G18" s="108"/>
      <c r="H18" s="28"/>
      <c r="I18" s="108"/>
      <c r="J18" s="108"/>
      <c r="K18" s="28">
        <f t="shared" si="0"/>
        <v>0</v>
      </c>
      <c r="L18" s="253">
        <f t="shared" si="1"/>
        <v>0</v>
      </c>
      <c r="N18" s="105">
        <v>0</v>
      </c>
      <c r="O18" s="2"/>
      <c r="Q18" s="105">
        <v>0</v>
      </c>
      <c r="R18" s="2"/>
      <c r="T18" s="105">
        <v>0</v>
      </c>
      <c r="U18" s="2"/>
      <c r="W18" s="105">
        <v>0</v>
      </c>
      <c r="X18" s="2"/>
      <c r="Z18" s="105">
        <v>0</v>
      </c>
      <c r="AA18" s="111"/>
    </row>
    <row r="19" spans="1:27">
      <c r="A19" s="35" t="s">
        <v>837</v>
      </c>
      <c r="B19" s="187" t="s">
        <v>838</v>
      </c>
      <c r="C19" s="103" t="s">
        <v>830</v>
      </c>
      <c r="D19" s="101">
        <v>0</v>
      </c>
      <c r="E19" s="102"/>
      <c r="F19" s="131">
        <v>188</v>
      </c>
      <c r="G19" s="108"/>
      <c r="H19" s="28"/>
      <c r="I19" s="108"/>
      <c r="J19" s="108"/>
      <c r="K19" s="28">
        <f t="shared" si="0"/>
        <v>0</v>
      </c>
      <c r="L19" s="253">
        <f t="shared" si="1"/>
        <v>0</v>
      </c>
      <c r="N19" s="105">
        <v>0</v>
      </c>
      <c r="O19" s="2"/>
      <c r="Q19" s="105">
        <v>0</v>
      </c>
      <c r="R19" s="2"/>
      <c r="T19" s="105">
        <v>0</v>
      </c>
      <c r="U19" s="2"/>
      <c r="W19" s="105">
        <v>0</v>
      </c>
      <c r="X19" s="2"/>
      <c r="Z19" s="105">
        <v>0</v>
      </c>
      <c r="AA19" s="111"/>
    </row>
    <row r="20" spans="1:27">
      <c r="A20" s="35" t="s">
        <v>839</v>
      </c>
      <c r="B20" s="187" t="s">
        <v>840</v>
      </c>
      <c r="C20" s="103" t="s">
        <v>821</v>
      </c>
      <c r="D20" s="101">
        <v>0</v>
      </c>
      <c r="E20" s="102"/>
      <c r="F20" s="110">
        <v>127.39</v>
      </c>
      <c r="G20" s="108"/>
      <c r="H20" s="28"/>
      <c r="I20" s="108"/>
      <c r="J20" s="108"/>
      <c r="K20" s="28">
        <f t="shared" si="0"/>
        <v>0</v>
      </c>
      <c r="L20" s="253">
        <f t="shared" si="1"/>
        <v>0</v>
      </c>
      <c r="N20" s="105">
        <v>0</v>
      </c>
      <c r="O20" s="2"/>
      <c r="Q20" s="105">
        <v>0</v>
      </c>
      <c r="R20" s="2"/>
      <c r="T20" s="105">
        <v>0</v>
      </c>
      <c r="U20" s="2"/>
      <c r="W20" s="105">
        <v>0</v>
      </c>
      <c r="X20" s="2"/>
      <c r="Z20" s="105">
        <v>0</v>
      </c>
      <c r="AA20" s="111"/>
    </row>
    <row r="21" spans="1:27">
      <c r="A21" s="35" t="s">
        <v>841</v>
      </c>
      <c r="B21" s="187" t="s">
        <v>842</v>
      </c>
      <c r="C21" s="103" t="s">
        <v>824</v>
      </c>
      <c r="D21" s="101">
        <v>0</v>
      </c>
      <c r="E21" s="102"/>
      <c r="F21" s="110">
        <v>152.31</v>
      </c>
      <c r="G21" s="108"/>
      <c r="H21" s="28"/>
      <c r="I21" s="108"/>
      <c r="J21" s="108"/>
      <c r="K21" s="28">
        <f t="shared" si="0"/>
        <v>0</v>
      </c>
      <c r="L21" s="253">
        <f t="shared" si="1"/>
        <v>0</v>
      </c>
      <c r="N21" s="105">
        <v>0</v>
      </c>
      <c r="O21" s="2"/>
      <c r="Q21" s="105">
        <v>0</v>
      </c>
      <c r="R21" s="2"/>
      <c r="T21" s="105">
        <v>0</v>
      </c>
      <c r="U21" s="2"/>
      <c r="W21" s="105">
        <v>0</v>
      </c>
      <c r="X21" s="2"/>
      <c r="Z21" s="105">
        <v>0</v>
      </c>
      <c r="AA21" s="111"/>
    </row>
    <row r="22" spans="1:27">
      <c r="A22" s="35" t="s">
        <v>843</v>
      </c>
      <c r="B22" s="187" t="s">
        <v>844</v>
      </c>
      <c r="C22" s="103" t="s">
        <v>827</v>
      </c>
      <c r="D22" s="101">
        <v>0</v>
      </c>
      <c r="E22" s="102"/>
      <c r="F22" s="110">
        <v>155.08000000000001</v>
      </c>
      <c r="G22" s="108"/>
      <c r="H22" s="28"/>
      <c r="I22" s="108"/>
      <c r="J22" s="108"/>
      <c r="K22" s="28">
        <f t="shared" si="0"/>
        <v>0</v>
      </c>
      <c r="L22" s="253">
        <f t="shared" si="1"/>
        <v>0</v>
      </c>
      <c r="N22" s="105">
        <v>0</v>
      </c>
      <c r="O22" s="2"/>
      <c r="Q22" s="105">
        <v>0</v>
      </c>
      <c r="R22" s="2"/>
      <c r="T22" s="105">
        <v>0</v>
      </c>
      <c r="U22" s="2"/>
      <c r="W22" s="105">
        <v>0</v>
      </c>
      <c r="X22" s="2"/>
      <c r="Z22" s="105">
        <v>0</v>
      </c>
      <c r="AA22" s="111"/>
    </row>
    <row r="23" spans="1:27">
      <c r="A23" s="35" t="s">
        <v>845</v>
      </c>
      <c r="B23" s="187" t="s">
        <v>846</v>
      </c>
      <c r="C23" s="103" t="s">
        <v>830</v>
      </c>
      <c r="D23" s="101">
        <v>0</v>
      </c>
      <c r="E23" s="102"/>
      <c r="F23" s="110">
        <v>163.38999999999999</v>
      </c>
      <c r="G23" s="108"/>
      <c r="H23" s="28"/>
      <c r="I23" s="108"/>
      <c r="J23" s="108"/>
      <c r="K23" s="28">
        <f t="shared" si="0"/>
        <v>0</v>
      </c>
      <c r="L23" s="253">
        <f t="shared" si="1"/>
        <v>0</v>
      </c>
      <c r="N23" s="105">
        <v>0</v>
      </c>
      <c r="O23" s="2"/>
      <c r="Q23" s="105">
        <v>0</v>
      </c>
      <c r="R23" s="2"/>
      <c r="T23" s="105">
        <v>0</v>
      </c>
      <c r="U23" s="2"/>
      <c r="W23" s="105">
        <v>0</v>
      </c>
      <c r="X23" s="2"/>
      <c r="Z23" s="105">
        <v>0</v>
      </c>
      <c r="AA23" s="111"/>
    </row>
    <row r="24" spans="1:27">
      <c r="A24" s="35" t="s">
        <v>847</v>
      </c>
      <c r="B24" s="187" t="s">
        <v>848</v>
      </c>
      <c r="C24" s="103" t="s">
        <v>821</v>
      </c>
      <c r="D24" s="101">
        <v>0</v>
      </c>
      <c r="E24" s="102"/>
      <c r="F24" s="131">
        <v>145.85</v>
      </c>
      <c r="G24" s="108"/>
      <c r="H24" s="28"/>
      <c r="I24" s="108"/>
      <c r="J24" s="108"/>
      <c r="K24" s="28">
        <f t="shared" si="0"/>
        <v>0</v>
      </c>
      <c r="L24" s="253">
        <f t="shared" si="1"/>
        <v>0</v>
      </c>
      <c r="N24" s="105">
        <v>0</v>
      </c>
      <c r="O24" s="2"/>
      <c r="Q24" s="105">
        <v>0</v>
      </c>
      <c r="R24" s="2"/>
      <c r="T24" s="105">
        <v>0</v>
      </c>
      <c r="U24" s="2"/>
      <c r="W24" s="105">
        <v>0</v>
      </c>
      <c r="X24" s="2"/>
      <c r="Z24" s="105">
        <v>0</v>
      </c>
      <c r="AA24" s="111"/>
    </row>
    <row r="25" spans="1:27">
      <c r="A25" s="35" t="s">
        <v>849</v>
      </c>
      <c r="B25" s="187" t="s">
        <v>850</v>
      </c>
      <c r="C25" s="103" t="s">
        <v>824</v>
      </c>
      <c r="D25" s="101">
        <v>0</v>
      </c>
      <c r="E25" s="102"/>
      <c r="F25" s="131">
        <v>175.39</v>
      </c>
      <c r="G25" s="108"/>
      <c r="H25" s="28"/>
      <c r="I25" s="108"/>
      <c r="J25" s="108"/>
      <c r="K25" s="28">
        <f t="shared" si="0"/>
        <v>0</v>
      </c>
      <c r="L25" s="253">
        <f t="shared" si="1"/>
        <v>0</v>
      </c>
      <c r="N25" s="105">
        <v>0</v>
      </c>
      <c r="O25" s="2"/>
      <c r="Q25" s="105">
        <v>0</v>
      </c>
      <c r="R25" s="2"/>
      <c r="T25" s="105">
        <v>0</v>
      </c>
      <c r="U25" s="2"/>
      <c r="W25" s="105">
        <v>0</v>
      </c>
      <c r="X25" s="2"/>
      <c r="Z25" s="105">
        <v>0</v>
      </c>
      <c r="AA25" s="111"/>
    </row>
    <row r="26" spans="1:27">
      <c r="A26" s="35" t="s">
        <v>851</v>
      </c>
      <c r="B26" s="187" t="s">
        <v>852</v>
      </c>
      <c r="C26" s="103" t="s">
        <v>827</v>
      </c>
      <c r="D26" s="101">
        <v>0</v>
      </c>
      <c r="E26" s="102"/>
      <c r="F26" s="131">
        <v>178.16</v>
      </c>
      <c r="G26" s="108"/>
      <c r="H26" s="28"/>
      <c r="I26" s="108"/>
      <c r="J26" s="108"/>
      <c r="K26" s="28">
        <f t="shared" si="0"/>
        <v>0</v>
      </c>
      <c r="L26" s="253">
        <f t="shared" si="1"/>
        <v>0</v>
      </c>
      <c r="N26" s="105">
        <v>0</v>
      </c>
      <c r="O26" s="2"/>
      <c r="Q26" s="105">
        <v>0</v>
      </c>
      <c r="R26" s="2"/>
      <c r="T26" s="105">
        <v>0</v>
      </c>
      <c r="U26" s="2"/>
      <c r="W26" s="105">
        <v>0</v>
      </c>
      <c r="X26" s="2"/>
      <c r="Z26" s="105">
        <v>0</v>
      </c>
      <c r="AA26" s="111"/>
    </row>
    <row r="27" spans="1:27">
      <c r="A27" s="35" t="s">
        <v>853</v>
      </c>
      <c r="B27" s="187" t="s">
        <v>854</v>
      </c>
      <c r="C27" s="103" t="s">
        <v>830</v>
      </c>
      <c r="D27" s="101">
        <v>0</v>
      </c>
      <c r="E27" s="102"/>
      <c r="F27" s="131">
        <v>188</v>
      </c>
      <c r="G27" s="108"/>
      <c r="H27" s="28"/>
      <c r="I27" s="108"/>
      <c r="J27" s="108"/>
      <c r="K27" s="28">
        <f t="shared" si="0"/>
        <v>0</v>
      </c>
      <c r="L27" s="253">
        <f t="shared" si="1"/>
        <v>0</v>
      </c>
      <c r="N27" s="105">
        <v>0</v>
      </c>
      <c r="O27" s="2"/>
      <c r="Q27" s="105">
        <v>0</v>
      </c>
      <c r="R27" s="2"/>
      <c r="T27" s="105">
        <v>0</v>
      </c>
      <c r="U27" s="2"/>
      <c r="W27" s="105">
        <v>0</v>
      </c>
      <c r="X27" s="2"/>
      <c r="Z27" s="105">
        <v>0</v>
      </c>
      <c r="AA27" s="111"/>
    </row>
    <row r="28" spans="1:27">
      <c r="A28" s="35" t="s">
        <v>855</v>
      </c>
      <c r="B28" s="187" t="s">
        <v>856</v>
      </c>
      <c r="C28" s="103" t="s">
        <v>857</v>
      </c>
      <c r="D28" s="101">
        <v>0</v>
      </c>
      <c r="E28" s="102"/>
      <c r="F28" s="110">
        <v>160.62</v>
      </c>
      <c r="G28" s="108"/>
      <c r="H28" s="28"/>
      <c r="I28" s="108"/>
      <c r="J28" s="108"/>
      <c r="K28" s="28">
        <f t="shared" si="0"/>
        <v>0</v>
      </c>
      <c r="L28" s="253">
        <f t="shared" si="1"/>
        <v>0</v>
      </c>
      <c r="N28" s="105">
        <v>0</v>
      </c>
      <c r="O28" s="2"/>
      <c r="Q28" s="105">
        <v>0</v>
      </c>
      <c r="R28" s="2"/>
      <c r="T28" s="105">
        <v>0</v>
      </c>
      <c r="U28" s="2"/>
      <c r="W28" s="105">
        <v>0</v>
      </c>
      <c r="X28" s="2"/>
      <c r="Z28" s="105">
        <v>0</v>
      </c>
      <c r="AA28" s="111"/>
    </row>
    <row r="29" spans="1:27">
      <c r="A29" s="35" t="s">
        <v>858</v>
      </c>
      <c r="B29" s="187" t="s">
        <v>859</v>
      </c>
      <c r="C29" s="103" t="s">
        <v>857</v>
      </c>
      <c r="D29" s="101">
        <v>0</v>
      </c>
      <c r="E29" s="102"/>
      <c r="F29" s="110">
        <v>160.62</v>
      </c>
      <c r="G29" s="108"/>
      <c r="H29" s="28"/>
      <c r="I29" s="108"/>
      <c r="J29" s="108"/>
      <c r="K29" s="28">
        <f t="shared" si="0"/>
        <v>0</v>
      </c>
      <c r="L29" s="253">
        <f t="shared" si="1"/>
        <v>0</v>
      </c>
      <c r="N29" s="105">
        <v>0</v>
      </c>
      <c r="O29" s="2"/>
      <c r="Q29" s="105">
        <v>0</v>
      </c>
      <c r="R29" s="2"/>
      <c r="T29" s="105">
        <v>0</v>
      </c>
      <c r="U29" s="2"/>
      <c r="W29" s="105">
        <v>0</v>
      </c>
      <c r="X29" s="2"/>
      <c r="Z29" s="105">
        <v>0</v>
      </c>
      <c r="AA29" s="111"/>
    </row>
    <row r="30" spans="1:27">
      <c r="A30" s="35" t="s">
        <v>860</v>
      </c>
      <c r="B30" s="187" t="s">
        <v>861</v>
      </c>
      <c r="C30" s="103" t="s">
        <v>862</v>
      </c>
      <c r="D30" s="101">
        <v>0</v>
      </c>
      <c r="E30" s="102"/>
      <c r="F30" s="110">
        <v>138.47</v>
      </c>
      <c r="G30" s="108"/>
      <c r="H30" s="28"/>
      <c r="I30" s="108"/>
      <c r="J30" s="108"/>
      <c r="K30" s="28">
        <f t="shared" si="0"/>
        <v>0</v>
      </c>
      <c r="L30" s="253">
        <f t="shared" si="1"/>
        <v>0</v>
      </c>
      <c r="N30" s="105">
        <v>0</v>
      </c>
      <c r="O30" s="2"/>
      <c r="Q30" s="105">
        <v>0</v>
      </c>
      <c r="R30" s="2"/>
      <c r="T30" s="105">
        <v>0</v>
      </c>
      <c r="U30" s="2"/>
      <c r="W30" s="105">
        <v>0</v>
      </c>
      <c r="X30" s="2"/>
      <c r="Z30" s="105">
        <v>0</v>
      </c>
      <c r="AA30" s="111"/>
    </row>
    <row r="31" spans="1:27">
      <c r="A31" s="35" t="s">
        <v>863</v>
      </c>
      <c r="B31" s="187" t="s">
        <v>864</v>
      </c>
      <c r="C31" s="103" t="s">
        <v>862</v>
      </c>
      <c r="D31" s="101">
        <v>0</v>
      </c>
      <c r="E31" s="102"/>
      <c r="F31" s="110">
        <v>138.47</v>
      </c>
      <c r="G31" s="108"/>
      <c r="H31" s="28"/>
      <c r="I31" s="108"/>
      <c r="J31" s="108"/>
      <c r="K31" s="28">
        <f t="shared" si="0"/>
        <v>0</v>
      </c>
      <c r="L31" s="253">
        <f t="shared" si="1"/>
        <v>0</v>
      </c>
      <c r="N31" s="105">
        <v>0</v>
      </c>
      <c r="O31" s="2"/>
      <c r="Q31" s="105">
        <v>0</v>
      </c>
      <c r="R31" s="2"/>
      <c r="T31" s="105">
        <v>0</v>
      </c>
      <c r="U31" s="2"/>
      <c r="W31" s="105">
        <v>0</v>
      </c>
      <c r="X31" s="2"/>
      <c r="Z31" s="105">
        <v>0</v>
      </c>
      <c r="AA31" s="111"/>
    </row>
    <row r="32" spans="1:27">
      <c r="A32" s="35" t="s">
        <v>865</v>
      </c>
      <c r="B32" s="187" t="s">
        <v>866</v>
      </c>
      <c r="C32" s="103" t="s">
        <v>857</v>
      </c>
      <c r="D32" s="101">
        <v>0</v>
      </c>
      <c r="E32" s="102"/>
      <c r="F32" s="131">
        <v>185.24</v>
      </c>
      <c r="G32" s="108"/>
      <c r="H32" s="28"/>
      <c r="I32" s="108"/>
      <c r="J32" s="108"/>
      <c r="K32" s="28">
        <f t="shared" si="0"/>
        <v>0</v>
      </c>
      <c r="L32" s="253">
        <f t="shared" si="1"/>
        <v>0</v>
      </c>
      <c r="N32" s="105">
        <v>0</v>
      </c>
      <c r="O32" s="2"/>
      <c r="Q32" s="105">
        <v>0</v>
      </c>
      <c r="R32" s="2"/>
      <c r="T32" s="105">
        <v>0</v>
      </c>
      <c r="U32" s="2"/>
      <c r="W32" s="105">
        <v>0</v>
      </c>
      <c r="X32" s="2"/>
      <c r="Z32" s="105">
        <v>0</v>
      </c>
      <c r="AA32" s="111"/>
    </row>
    <row r="33" spans="1:27">
      <c r="A33" s="35" t="s">
        <v>867</v>
      </c>
      <c r="B33" s="187" t="s">
        <v>868</v>
      </c>
      <c r="C33" s="103" t="s">
        <v>857</v>
      </c>
      <c r="D33" s="101">
        <v>0</v>
      </c>
      <c r="E33" s="102"/>
      <c r="F33" s="131">
        <v>185.24</v>
      </c>
      <c r="G33" s="108"/>
      <c r="H33" s="28"/>
      <c r="I33" s="108"/>
      <c r="J33" s="108"/>
      <c r="K33" s="28">
        <f t="shared" si="0"/>
        <v>0</v>
      </c>
      <c r="L33" s="253">
        <f t="shared" si="1"/>
        <v>0</v>
      </c>
      <c r="N33" s="105">
        <v>0</v>
      </c>
      <c r="O33" s="2"/>
      <c r="Q33" s="105">
        <v>0</v>
      </c>
      <c r="R33" s="2"/>
      <c r="T33" s="105">
        <v>0</v>
      </c>
      <c r="U33" s="2"/>
      <c r="W33" s="105">
        <v>0</v>
      </c>
      <c r="X33" s="2"/>
      <c r="Z33" s="105">
        <v>0</v>
      </c>
      <c r="AA33" s="111"/>
    </row>
    <row r="34" spans="1:27">
      <c r="A34" s="35" t="s">
        <v>869</v>
      </c>
      <c r="B34" s="187" t="s">
        <v>870</v>
      </c>
      <c r="C34" s="103" t="s">
        <v>862</v>
      </c>
      <c r="D34" s="101">
        <v>0</v>
      </c>
      <c r="E34" s="192"/>
      <c r="F34" s="131">
        <v>160</v>
      </c>
      <c r="G34" s="108"/>
      <c r="H34" s="28"/>
      <c r="I34" s="108"/>
      <c r="J34" s="108"/>
      <c r="K34" s="28">
        <f t="shared" si="0"/>
        <v>0</v>
      </c>
      <c r="L34" s="253">
        <f t="shared" si="1"/>
        <v>0</v>
      </c>
      <c r="N34" s="105">
        <v>0</v>
      </c>
      <c r="O34" s="2"/>
      <c r="Q34" s="105">
        <v>0</v>
      </c>
      <c r="R34" s="2"/>
      <c r="T34" s="105">
        <v>0</v>
      </c>
      <c r="U34" s="2"/>
      <c r="W34" s="105">
        <v>0</v>
      </c>
      <c r="X34" s="2"/>
      <c r="Z34" s="105">
        <v>0</v>
      </c>
      <c r="AA34" s="111"/>
    </row>
    <row r="35" spans="1:27">
      <c r="A35" s="35" t="s">
        <v>871</v>
      </c>
      <c r="B35" s="188" t="s">
        <v>872</v>
      </c>
      <c r="C35" s="191" t="s">
        <v>862</v>
      </c>
      <c r="D35" s="194">
        <v>0</v>
      </c>
      <c r="E35" s="196"/>
      <c r="F35" s="193">
        <v>160</v>
      </c>
      <c r="G35" s="108"/>
      <c r="H35" s="198"/>
      <c r="I35" s="108"/>
      <c r="J35" s="108"/>
      <c r="K35" s="198">
        <f t="shared" si="0"/>
        <v>0</v>
      </c>
      <c r="L35" s="255">
        <f t="shared" si="1"/>
        <v>0</v>
      </c>
      <c r="N35" s="105">
        <v>0</v>
      </c>
      <c r="O35" s="2"/>
      <c r="Q35" s="105">
        <v>0</v>
      </c>
      <c r="R35" s="2"/>
      <c r="T35" s="105">
        <v>0</v>
      </c>
      <c r="U35" s="2"/>
      <c r="W35" s="105">
        <v>0</v>
      </c>
      <c r="X35" s="2"/>
      <c r="Z35" s="105">
        <v>0</v>
      </c>
      <c r="AA35" s="111"/>
    </row>
    <row r="36" spans="1:27">
      <c r="A36" s="184" t="s">
        <v>1137</v>
      </c>
      <c r="B36" s="189" t="s">
        <v>1166</v>
      </c>
      <c r="C36" s="126"/>
      <c r="D36" s="195"/>
      <c r="E36" s="197"/>
      <c r="F36" s="126"/>
      <c r="H36" s="126"/>
      <c r="I36" s="126"/>
      <c r="J36" s="126"/>
      <c r="K36" s="198">
        <f t="shared" ref="K36:K65" si="2">SUM(N36,Q36,T36,W36,Z36,)</f>
        <v>0</v>
      </c>
      <c r="L36" s="256"/>
      <c r="N36" s="105">
        <v>0</v>
      </c>
      <c r="O36" s="2"/>
      <c r="Q36" s="105">
        <v>0</v>
      </c>
      <c r="R36" s="2"/>
      <c r="T36" s="105">
        <v>0</v>
      </c>
      <c r="U36" s="2"/>
      <c r="W36" s="105">
        <v>0</v>
      </c>
      <c r="X36" s="2"/>
      <c r="Z36" s="105">
        <v>0</v>
      </c>
      <c r="AA36" s="111"/>
    </row>
    <row r="37" spans="1:27">
      <c r="A37" s="184" t="s">
        <v>1138</v>
      </c>
      <c r="B37" s="189" t="s">
        <v>1167</v>
      </c>
      <c r="C37" s="126"/>
      <c r="D37" s="195"/>
      <c r="E37" s="197"/>
      <c r="F37" s="126"/>
      <c r="H37" s="126"/>
      <c r="I37" s="126"/>
      <c r="J37" s="126"/>
      <c r="K37" s="198">
        <f t="shared" si="2"/>
        <v>0</v>
      </c>
      <c r="L37" s="256"/>
      <c r="N37" s="105">
        <v>0</v>
      </c>
      <c r="O37" s="2"/>
      <c r="Q37" s="105">
        <v>0</v>
      </c>
      <c r="R37" s="2"/>
      <c r="T37" s="105">
        <v>0</v>
      </c>
      <c r="U37" s="2"/>
      <c r="W37" s="105">
        <v>0</v>
      </c>
      <c r="X37" s="2"/>
      <c r="Z37" s="105">
        <v>0</v>
      </c>
      <c r="AA37" s="111"/>
    </row>
    <row r="38" spans="1:27">
      <c r="A38" s="184" t="s">
        <v>1139</v>
      </c>
      <c r="B38" s="189" t="s">
        <v>1168</v>
      </c>
      <c r="C38" s="126"/>
      <c r="D38" s="195"/>
      <c r="E38" s="197"/>
      <c r="F38" s="126"/>
      <c r="H38" s="126"/>
      <c r="I38" s="126"/>
      <c r="J38" s="126"/>
      <c r="K38" s="198">
        <f t="shared" si="2"/>
        <v>0</v>
      </c>
      <c r="L38" s="256"/>
      <c r="N38" s="105">
        <v>0</v>
      </c>
      <c r="O38" s="2"/>
      <c r="Q38" s="105">
        <v>0</v>
      </c>
      <c r="R38" s="2"/>
      <c r="T38" s="105">
        <v>0</v>
      </c>
      <c r="U38" s="2"/>
      <c r="W38" s="105">
        <v>0</v>
      </c>
      <c r="X38" s="2"/>
      <c r="Z38" s="105">
        <v>0</v>
      </c>
      <c r="AA38" s="111"/>
    </row>
    <row r="39" spans="1:27">
      <c r="A39" s="184" t="s">
        <v>1140</v>
      </c>
      <c r="B39" s="189" t="s">
        <v>1169</v>
      </c>
      <c r="C39" s="126"/>
      <c r="D39" s="195"/>
      <c r="E39" s="197"/>
      <c r="F39" s="126"/>
      <c r="H39" s="126"/>
      <c r="I39" s="126"/>
      <c r="J39" s="126"/>
      <c r="K39" s="198">
        <f t="shared" si="2"/>
        <v>0</v>
      </c>
      <c r="L39" s="256"/>
      <c r="N39" s="105">
        <v>0</v>
      </c>
      <c r="O39" s="2"/>
      <c r="Q39" s="105">
        <v>0</v>
      </c>
      <c r="R39" s="2"/>
      <c r="T39" s="105">
        <v>0</v>
      </c>
      <c r="U39" s="2"/>
      <c r="W39" s="105">
        <v>0</v>
      </c>
      <c r="X39" s="2"/>
      <c r="Z39" s="105">
        <v>0</v>
      </c>
      <c r="AA39" s="111"/>
    </row>
    <row r="40" spans="1:27">
      <c r="A40" s="184" t="s">
        <v>1141</v>
      </c>
      <c r="B40" s="189" t="s">
        <v>1170</v>
      </c>
      <c r="C40" s="126"/>
      <c r="D40" s="195"/>
      <c r="E40" s="197"/>
      <c r="F40" s="126"/>
      <c r="H40" s="126"/>
      <c r="I40" s="126"/>
      <c r="J40" s="126"/>
      <c r="K40" s="198">
        <f t="shared" si="2"/>
        <v>0</v>
      </c>
      <c r="L40" s="256"/>
      <c r="N40" s="105">
        <v>0</v>
      </c>
      <c r="O40" s="2"/>
      <c r="Q40" s="105">
        <v>0</v>
      </c>
      <c r="R40" s="2"/>
      <c r="T40" s="105">
        <v>0</v>
      </c>
      <c r="U40" s="2"/>
      <c r="W40" s="105">
        <v>0</v>
      </c>
      <c r="X40" s="2"/>
      <c r="Z40" s="105">
        <v>0</v>
      </c>
      <c r="AA40" s="111"/>
    </row>
    <row r="41" spans="1:27">
      <c r="A41" s="184" t="s">
        <v>1142</v>
      </c>
      <c r="B41" s="189" t="s">
        <v>1171</v>
      </c>
      <c r="C41" s="126"/>
      <c r="D41" s="195"/>
      <c r="E41" s="197"/>
      <c r="F41" s="126"/>
      <c r="H41" s="126"/>
      <c r="I41" s="126"/>
      <c r="J41" s="126"/>
      <c r="K41" s="198">
        <f t="shared" si="2"/>
        <v>0</v>
      </c>
      <c r="L41" s="256"/>
      <c r="N41" s="105">
        <v>0</v>
      </c>
      <c r="O41" s="2"/>
      <c r="Q41" s="105">
        <v>0</v>
      </c>
      <c r="R41" s="2"/>
      <c r="T41" s="105">
        <v>0</v>
      </c>
      <c r="U41" s="2"/>
      <c r="W41" s="105">
        <v>0</v>
      </c>
      <c r="X41" s="2"/>
      <c r="Z41" s="105">
        <v>0</v>
      </c>
      <c r="AA41" s="111"/>
    </row>
    <row r="42" spans="1:27">
      <c r="A42" s="184" t="s">
        <v>1143</v>
      </c>
      <c r="B42" s="189" t="s">
        <v>1172</v>
      </c>
      <c r="C42" s="126"/>
      <c r="D42" s="195"/>
      <c r="E42" s="197"/>
      <c r="F42" s="126"/>
      <c r="H42" s="126"/>
      <c r="I42" s="126"/>
      <c r="J42" s="126"/>
      <c r="K42" s="198">
        <f t="shared" si="2"/>
        <v>0</v>
      </c>
      <c r="L42" s="256"/>
      <c r="N42" s="105">
        <v>0</v>
      </c>
      <c r="O42" s="2"/>
      <c r="Q42" s="105">
        <v>0</v>
      </c>
      <c r="R42" s="2"/>
      <c r="T42" s="105">
        <v>0</v>
      </c>
      <c r="U42" s="2"/>
      <c r="W42" s="105">
        <v>0</v>
      </c>
      <c r="X42" s="2"/>
      <c r="Z42" s="105">
        <v>0</v>
      </c>
      <c r="AA42" s="111"/>
    </row>
    <row r="43" spans="1:27">
      <c r="A43" s="184" t="s">
        <v>1144</v>
      </c>
      <c r="B43" s="189" t="s">
        <v>1173</v>
      </c>
      <c r="C43" s="126"/>
      <c r="D43" s="195"/>
      <c r="E43" s="197"/>
      <c r="F43" s="126"/>
      <c r="H43" s="126"/>
      <c r="I43" s="126"/>
      <c r="J43" s="126"/>
      <c r="K43" s="198">
        <f t="shared" si="2"/>
        <v>0</v>
      </c>
      <c r="L43" s="256"/>
      <c r="N43" s="105">
        <v>0</v>
      </c>
      <c r="O43" s="2"/>
      <c r="Q43" s="105">
        <v>0</v>
      </c>
      <c r="R43" s="2"/>
      <c r="T43" s="105">
        <v>0</v>
      </c>
      <c r="U43" s="2"/>
      <c r="W43" s="105">
        <v>0</v>
      </c>
      <c r="X43" s="2"/>
      <c r="Z43" s="105">
        <v>0</v>
      </c>
      <c r="AA43" s="111"/>
    </row>
    <row r="44" spans="1:27">
      <c r="A44" s="184" t="s">
        <v>1145</v>
      </c>
      <c r="B44" s="189" t="s">
        <v>1174</v>
      </c>
      <c r="C44" s="126"/>
      <c r="D44" s="195"/>
      <c r="E44" s="197"/>
      <c r="F44" s="126"/>
      <c r="H44" s="126"/>
      <c r="I44" s="126"/>
      <c r="J44" s="126"/>
      <c r="K44" s="198">
        <f t="shared" si="2"/>
        <v>0</v>
      </c>
      <c r="L44" s="256"/>
      <c r="N44" s="105">
        <v>0</v>
      </c>
      <c r="O44" s="2"/>
      <c r="Q44" s="105">
        <v>0</v>
      </c>
      <c r="R44" s="2"/>
      <c r="T44" s="105">
        <v>0</v>
      </c>
      <c r="U44" s="2"/>
      <c r="W44" s="105">
        <v>0</v>
      </c>
      <c r="X44" s="2"/>
      <c r="Z44" s="105">
        <v>0</v>
      </c>
      <c r="AA44" s="111"/>
    </row>
    <row r="45" spans="1:27">
      <c r="A45" s="184" t="s">
        <v>1146</v>
      </c>
      <c r="B45" s="189" t="s">
        <v>1175</v>
      </c>
      <c r="C45" s="126"/>
      <c r="D45" s="195"/>
      <c r="E45" s="197"/>
      <c r="F45" s="126"/>
      <c r="H45" s="126"/>
      <c r="I45" s="126"/>
      <c r="J45" s="126"/>
      <c r="K45" s="198">
        <f t="shared" si="2"/>
        <v>0</v>
      </c>
      <c r="L45" s="256"/>
      <c r="N45" s="105">
        <v>0</v>
      </c>
      <c r="O45" s="2"/>
      <c r="Q45" s="105">
        <v>0</v>
      </c>
      <c r="R45" s="2"/>
      <c r="T45" s="105">
        <v>0</v>
      </c>
      <c r="U45" s="2"/>
      <c r="W45" s="105">
        <v>0</v>
      </c>
      <c r="X45" s="2"/>
      <c r="Z45" s="105">
        <v>0</v>
      </c>
      <c r="AA45" s="111"/>
    </row>
    <row r="46" spans="1:27">
      <c r="A46" s="184" t="s">
        <v>1147</v>
      </c>
      <c r="B46" s="189" t="s">
        <v>1176</v>
      </c>
      <c r="C46" s="126"/>
      <c r="D46" s="195"/>
      <c r="E46" s="197"/>
      <c r="F46" s="126"/>
      <c r="H46" s="126"/>
      <c r="I46" s="126"/>
      <c r="J46" s="126"/>
      <c r="K46" s="198">
        <f t="shared" si="2"/>
        <v>0</v>
      </c>
      <c r="L46" s="256"/>
      <c r="N46" s="105">
        <v>0</v>
      </c>
      <c r="O46" s="2"/>
      <c r="Q46" s="105">
        <v>0</v>
      </c>
      <c r="R46" s="2"/>
      <c r="T46" s="105">
        <v>0</v>
      </c>
      <c r="U46" s="2"/>
      <c r="W46" s="105">
        <v>0</v>
      </c>
      <c r="X46" s="2"/>
      <c r="Z46" s="105">
        <v>0</v>
      </c>
      <c r="AA46" s="111"/>
    </row>
    <row r="47" spans="1:27">
      <c r="A47" s="184" t="s">
        <v>1148</v>
      </c>
      <c r="B47" s="189" t="s">
        <v>1177</v>
      </c>
      <c r="C47" s="126"/>
      <c r="D47" s="195"/>
      <c r="E47" s="197"/>
      <c r="F47" s="126"/>
      <c r="H47" s="126"/>
      <c r="I47" s="126"/>
      <c r="J47" s="126"/>
      <c r="K47" s="198">
        <f t="shared" si="2"/>
        <v>0</v>
      </c>
      <c r="L47" s="256"/>
      <c r="N47" s="105">
        <v>0</v>
      </c>
      <c r="O47" s="2"/>
      <c r="Q47" s="105">
        <v>0</v>
      </c>
      <c r="R47" s="2"/>
      <c r="T47" s="105">
        <v>0</v>
      </c>
      <c r="U47" s="2"/>
      <c r="W47" s="105">
        <v>0</v>
      </c>
      <c r="X47" s="2"/>
      <c r="Z47" s="105">
        <v>0</v>
      </c>
      <c r="AA47" s="111"/>
    </row>
    <row r="48" spans="1:27">
      <c r="A48" s="184" t="s">
        <v>1149</v>
      </c>
      <c r="B48" s="189" t="s">
        <v>1178</v>
      </c>
      <c r="C48" s="126"/>
      <c r="D48" s="195"/>
      <c r="E48" s="197"/>
      <c r="F48" s="126"/>
      <c r="H48" s="126"/>
      <c r="I48" s="126"/>
      <c r="J48" s="126"/>
      <c r="K48" s="198">
        <f t="shared" si="2"/>
        <v>0</v>
      </c>
      <c r="L48" s="256"/>
      <c r="N48" s="105">
        <v>0</v>
      </c>
      <c r="O48" s="2"/>
      <c r="Q48" s="105">
        <v>0</v>
      </c>
      <c r="R48" s="2"/>
      <c r="T48" s="105">
        <v>0</v>
      </c>
      <c r="U48" s="2"/>
      <c r="W48" s="105">
        <v>0</v>
      </c>
      <c r="X48" s="2"/>
      <c r="Z48" s="105">
        <v>0</v>
      </c>
      <c r="AA48" s="111"/>
    </row>
    <row r="49" spans="1:27">
      <c r="A49" s="184" t="s">
        <v>1150</v>
      </c>
      <c r="B49" s="189" t="s">
        <v>1179</v>
      </c>
      <c r="C49" s="126"/>
      <c r="D49" s="195"/>
      <c r="E49" s="197"/>
      <c r="F49" s="126"/>
      <c r="H49" s="126"/>
      <c r="I49" s="126"/>
      <c r="J49" s="126"/>
      <c r="K49" s="198">
        <f t="shared" si="2"/>
        <v>0</v>
      </c>
      <c r="L49" s="256"/>
      <c r="N49" s="105">
        <v>0</v>
      </c>
      <c r="O49" s="2"/>
      <c r="Q49" s="105">
        <v>0</v>
      </c>
      <c r="R49" s="2"/>
      <c r="T49" s="105">
        <v>0</v>
      </c>
      <c r="U49" s="2"/>
      <c r="W49" s="105">
        <v>0</v>
      </c>
      <c r="X49" s="2"/>
      <c r="Z49" s="105">
        <v>0</v>
      </c>
      <c r="AA49" s="111"/>
    </row>
    <row r="50" spans="1:27">
      <c r="A50" s="184" t="s">
        <v>1151</v>
      </c>
      <c r="B50" s="189" t="s">
        <v>1180</v>
      </c>
      <c r="C50" s="126"/>
      <c r="D50" s="195"/>
      <c r="E50" s="197"/>
      <c r="F50" s="126"/>
      <c r="H50" s="126"/>
      <c r="I50" s="126"/>
      <c r="J50" s="126"/>
      <c r="K50" s="198">
        <f t="shared" si="2"/>
        <v>0</v>
      </c>
      <c r="L50" s="256"/>
      <c r="N50" s="105">
        <v>0</v>
      </c>
      <c r="O50" s="2"/>
      <c r="Q50" s="105">
        <v>0</v>
      </c>
      <c r="R50" s="2"/>
      <c r="T50" s="105">
        <v>0</v>
      </c>
      <c r="U50" s="2"/>
      <c r="W50" s="105">
        <v>0</v>
      </c>
      <c r="X50" s="2"/>
      <c r="Z50" s="105">
        <v>0</v>
      </c>
      <c r="AA50" s="111"/>
    </row>
    <row r="51" spans="1:27">
      <c r="A51" s="184" t="s">
        <v>1152</v>
      </c>
      <c r="B51" s="189" t="s">
        <v>1181</v>
      </c>
      <c r="C51" s="126"/>
      <c r="D51" s="195"/>
      <c r="E51" s="197"/>
      <c r="F51" s="126"/>
      <c r="H51" s="126"/>
      <c r="I51" s="126"/>
      <c r="J51" s="126"/>
      <c r="K51" s="198">
        <f t="shared" si="2"/>
        <v>0</v>
      </c>
      <c r="L51" s="256"/>
      <c r="N51" s="105">
        <v>0</v>
      </c>
      <c r="O51" s="2"/>
      <c r="Q51" s="105">
        <v>0</v>
      </c>
      <c r="R51" s="2"/>
      <c r="T51" s="105">
        <v>0</v>
      </c>
      <c r="U51" s="2"/>
      <c r="W51" s="105">
        <v>0</v>
      </c>
      <c r="X51" s="2"/>
      <c r="Z51" s="105">
        <v>0</v>
      </c>
      <c r="AA51" s="111"/>
    </row>
    <row r="52" spans="1:27">
      <c r="A52" s="184" t="s">
        <v>1153</v>
      </c>
      <c r="B52" s="189" t="s">
        <v>1182</v>
      </c>
      <c r="C52" s="126"/>
      <c r="D52" s="195"/>
      <c r="E52" s="197"/>
      <c r="F52" s="126"/>
      <c r="H52" s="126"/>
      <c r="I52" s="126"/>
      <c r="J52" s="126"/>
      <c r="K52" s="198">
        <f t="shared" si="2"/>
        <v>0</v>
      </c>
      <c r="L52" s="256"/>
      <c r="N52" s="105">
        <v>0</v>
      </c>
      <c r="O52" s="2"/>
      <c r="Q52" s="105">
        <v>0</v>
      </c>
      <c r="R52" s="2"/>
      <c r="T52" s="105">
        <v>0</v>
      </c>
      <c r="U52" s="2"/>
      <c r="W52" s="105">
        <v>0</v>
      </c>
      <c r="X52" s="2"/>
      <c r="Z52" s="105">
        <v>0</v>
      </c>
      <c r="AA52" s="111"/>
    </row>
    <row r="53" spans="1:27">
      <c r="A53" s="184" t="s">
        <v>1154</v>
      </c>
      <c r="B53" s="189" t="s">
        <v>1183</v>
      </c>
      <c r="C53" s="126"/>
      <c r="D53" s="195"/>
      <c r="E53" s="197"/>
      <c r="F53" s="126"/>
      <c r="H53" s="126"/>
      <c r="I53" s="126"/>
      <c r="J53" s="126"/>
      <c r="K53" s="198">
        <f t="shared" si="2"/>
        <v>0</v>
      </c>
      <c r="L53" s="256"/>
      <c r="N53" s="105">
        <v>0</v>
      </c>
      <c r="O53" s="2"/>
      <c r="Q53" s="105">
        <v>0</v>
      </c>
      <c r="R53" s="2"/>
      <c r="T53" s="105">
        <v>0</v>
      </c>
      <c r="U53" s="2"/>
      <c r="W53" s="105">
        <v>0</v>
      </c>
      <c r="X53" s="2"/>
      <c r="Z53" s="105">
        <v>0</v>
      </c>
      <c r="AA53" s="111"/>
    </row>
    <row r="54" spans="1:27">
      <c r="A54" s="184" t="s">
        <v>1132</v>
      </c>
      <c r="B54" s="189" t="s">
        <v>1133</v>
      </c>
      <c r="C54" s="126"/>
      <c r="D54" s="195"/>
      <c r="E54" s="197"/>
      <c r="F54" s="126"/>
      <c r="H54" s="126"/>
      <c r="I54" s="126"/>
      <c r="J54" s="126"/>
      <c r="K54" s="198">
        <f t="shared" si="2"/>
        <v>0</v>
      </c>
      <c r="L54" s="256"/>
      <c r="N54" s="105">
        <v>0</v>
      </c>
      <c r="O54" s="2"/>
      <c r="Q54" s="105">
        <v>0</v>
      </c>
      <c r="R54" s="2"/>
      <c r="T54" s="105">
        <v>0</v>
      </c>
      <c r="U54" s="2"/>
      <c r="W54" s="105">
        <v>0</v>
      </c>
      <c r="X54" s="2"/>
      <c r="Z54" s="105">
        <v>0</v>
      </c>
      <c r="AA54" s="111"/>
    </row>
    <row r="55" spans="1:27">
      <c r="A55" s="184" t="s">
        <v>1155</v>
      </c>
      <c r="B55" s="189" t="s">
        <v>1184</v>
      </c>
      <c r="C55" s="126"/>
      <c r="D55" s="195"/>
      <c r="E55" s="197"/>
      <c r="F55" s="126"/>
      <c r="H55" s="126"/>
      <c r="I55" s="126"/>
      <c r="J55" s="126"/>
      <c r="K55" s="198">
        <f t="shared" si="2"/>
        <v>0</v>
      </c>
      <c r="L55" s="256"/>
      <c r="N55" s="105">
        <v>0</v>
      </c>
      <c r="O55" s="2"/>
      <c r="Q55" s="105">
        <v>0</v>
      </c>
      <c r="R55" s="2"/>
      <c r="T55" s="105">
        <v>0</v>
      </c>
      <c r="U55" s="2"/>
      <c r="W55" s="105">
        <v>0</v>
      </c>
      <c r="X55" s="2"/>
      <c r="Z55" s="105">
        <v>0</v>
      </c>
      <c r="AA55" s="111"/>
    </row>
    <row r="56" spans="1:27">
      <c r="A56" s="184" t="s">
        <v>1156</v>
      </c>
      <c r="B56" s="189" t="s">
        <v>1185</v>
      </c>
      <c r="C56" s="126"/>
      <c r="D56" s="195"/>
      <c r="E56" s="197"/>
      <c r="F56" s="126"/>
      <c r="H56" s="126"/>
      <c r="I56" s="126"/>
      <c r="J56" s="126"/>
      <c r="K56" s="198">
        <f t="shared" si="2"/>
        <v>0</v>
      </c>
      <c r="L56" s="256"/>
      <c r="N56" s="105">
        <v>0</v>
      </c>
      <c r="O56" s="2"/>
      <c r="Q56" s="105">
        <v>0</v>
      </c>
      <c r="R56" s="2"/>
      <c r="T56" s="105">
        <v>0</v>
      </c>
      <c r="U56" s="2"/>
      <c r="W56" s="105">
        <v>0</v>
      </c>
      <c r="X56" s="2"/>
      <c r="Z56" s="105">
        <v>0</v>
      </c>
      <c r="AA56" s="111"/>
    </row>
    <row r="57" spans="1:27">
      <c r="A57" s="184" t="s">
        <v>1157</v>
      </c>
      <c r="B57" s="189" t="s">
        <v>1186</v>
      </c>
      <c r="C57" s="126"/>
      <c r="D57" s="195"/>
      <c r="E57" s="197"/>
      <c r="F57" s="126"/>
      <c r="H57" s="126"/>
      <c r="I57" s="126"/>
      <c r="J57" s="126"/>
      <c r="K57" s="198">
        <f t="shared" si="2"/>
        <v>0</v>
      </c>
      <c r="L57" s="256"/>
      <c r="N57" s="105">
        <v>0</v>
      </c>
      <c r="O57" s="2"/>
      <c r="Q57" s="105">
        <v>0</v>
      </c>
      <c r="R57" s="2"/>
      <c r="T57" s="105">
        <v>0</v>
      </c>
      <c r="U57" s="2"/>
      <c r="W57" s="105">
        <v>0</v>
      </c>
      <c r="X57" s="2"/>
      <c r="Z57" s="105">
        <v>0</v>
      </c>
      <c r="AA57" s="111"/>
    </row>
    <row r="58" spans="1:27">
      <c r="A58" s="184" t="s">
        <v>1158</v>
      </c>
      <c r="B58" s="189" t="s">
        <v>1187</v>
      </c>
      <c r="C58" s="126"/>
      <c r="D58" s="195"/>
      <c r="E58" s="197"/>
      <c r="F58" s="126"/>
      <c r="H58" s="126"/>
      <c r="I58" s="126"/>
      <c r="J58" s="126"/>
      <c r="K58" s="198">
        <f t="shared" si="2"/>
        <v>0</v>
      </c>
      <c r="L58" s="256"/>
      <c r="N58" s="105">
        <v>0</v>
      </c>
      <c r="O58" s="2"/>
      <c r="Q58" s="105">
        <v>0</v>
      </c>
      <c r="R58" s="2"/>
      <c r="T58" s="105">
        <v>0</v>
      </c>
      <c r="U58" s="2"/>
      <c r="W58" s="105">
        <v>0</v>
      </c>
      <c r="X58" s="2"/>
      <c r="Z58" s="105">
        <v>0</v>
      </c>
      <c r="AA58" s="111"/>
    </row>
    <row r="59" spans="1:27">
      <c r="A59" s="184" t="s">
        <v>1159</v>
      </c>
      <c r="B59" s="189" t="s">
        <v>1188</v>
      </c>
      <c r="C59" s="126"/>
      <c r="D59" s="195"/>
      <c r="E59" s="197"/>
      <c r="F59" s="126"/>
      <c r="H59" s="126"/>
      <c r="I59" s="126"/>
      <c r="J59" s="126"/>
      <c r="K59" s="198">
        <f t="shared" si="2"/>
        <v>0</v>
      </c>
      <c r="L59" s="256"/>
      <c r="N59" s="105">
        <v>0</v>
      </c>
      <c r="O59" s="2"/>
      <c r="Q59" s="105">
        <v>0</v>
      </c>
      <c r="R59" s="2"/>
      <c r="T59" s="105">
        <v>0</v>
      </c>
      <c r="U59" s="2"/>
      <c r="W59" s="105">
        <v>0</v>
      </c>
      <c r="X59" s="2"/>
      <c r="Z59" s="105">
        <v>0</v>
      </c>
      <c r="AA59" s="111"/>
    </row>
    <row r="60" spans="1:27">
      <c r="A60" s="184" t="s">
        <v>1160</v>
      </c>
      <c r="B60" s="189" t="s">
        <v>1189</v>
      </c>
      <c r="C60" s="126"/>
      <c r="D60" s="195"/>
      <c r="E60" s="197"/>
      <c r="F60" s="126"/>
      <c r="H60" s="126"/>
      <c r="I60" s="126"/>
      <c r="J60" s="126"/>
      <c r="K60" s="198">
        <f t="shared" si="2"/>
        <v>0</v>
      </c>
      <c r="L60" s="256"/>
      <c r="N60" s="105">
        <v>0</v>
      </c>
      <c r="O60" s="2"/>
      <c r="Q60" s="105">
        <v>0</v>
      </c>
      <c r="R60" s="2"/>
      <c r="T60" s="105">
        <v>0</v>
      </c>
      <c r="U60" s="2"/>
      <c r="W60" s="105">
        <v>0</v>
      </c>
      <c r="X60" s="2"/>
      <c r="Z60" s="105">
        <v>0</v>
      </c>
      <c r="AA60" s="111"/>
    </row>
    <row r="61" spans="1:27">
      <c r="A61" s="184" t="s">
        <v>1161</v>
      </c>
      <c r="B61" s="189" t="s">
        <v>1190</v>
      </c>
      <c r="C61" s="126"/>
      <c r="D61" s="195"/>
      <c r="E61" s="197"/>
      <c r="F61" s="126"/>
      <c r="H61" s="126"/>
      <c r="I61" s="126"/>
      <c r="J61" s="126"/>
      <c r="K61" s="198">
        <f t="shared" si="2"/>
        <v>0</v>
      </c>
      <c r="L61" s="256"/>
      <c r="N61" s="105">
        <v>0</v>
      </c>
      <c r="O61" s="2"/>
      <c r="Q61" s="105">
        <v>0</v>
      </c>
      <c r="R61" s="2"/>
      <c r="T61" s="105">
        <v>0</v>
      </c>
      <c r="U61" s="2"/>
      <c r="W61" s="105">
        <v>0</v>
      </c>
      <c r="X61" s="2"/>
      <c r="Z61" s="105">
        <v>0</v>
      </c>
      <c r="AA61" s="111"/>
    </row>
    <row r="62" spans="1:27">
      <c r="A62" s="184" t="s">
        <v>1162</v>
      </c>
      <c r="B62" s="189" t="s">
        <v>1191</v>
      </c>
      <c r="C62" s="126"/>
      <c r="D62" s="195"/>
      <c r="E62" s="197"/>
      <c r="F62" s="126"/>
      <c r="H62" s="126"/>
      <c r="I62" s="126"/>
      <c r="J62" s="126"/>
      <c r="K62" s="198">
        <f t="shared" si="2"/>
        <v>0</v>
      </c>
      <c r="L62" s="256"/>
      <c r="N62" s="105">
        <v>0</v>
      </c>
      <c r="O62" s="2"/>
      <c r="Q62" s="105">
        <v>0</v>
      </c>
      <c r="R62" s="2"/>
      <c r="T62" s="105">
        <v>0</v>
      </c>
      <c r="U62" s="2"/>
      <c r="W62" s="105">
        <v>0</v>
      </c>
      <c r="X62" s="2"/>
      <c r="Z62" s="105">
        <v>0</v>
      </c>
      <c r="AA62" s="111"/>
    </row>
    <row r="63" spans="1:27">
      <c r="A63" s="184" t="s">
        <v>1163</v>
      </c>
      <c r="B63" s="189" t="s">
        <v>1192</v>
      </c>
      <c r="C63" s="126"/>
      <c r="D63" s="195"/>
      <c r="E63" s="197"/>
      <c r="F63" s="126"/>
      <c r="H63" s="126"/>
      <c r="I63" s="126"/>
      <c r="J63" s="126"/>
      <c r="K63" s="198">
        <f t="shared" si="2"/>
        <v>0</v>
      </c>
      <c r="L63" s="256"/>
      <c r="N63" s="105">
        <v>0</v>
      </c>
      <c r="O63" s="2"/>
      <c r="Q63" s="105">
        <v>0</v>
      </c>
      <c r="R63" s="2"/>
      <c r="T63" s="105">
        <v>0</v>
      </c>
      <c r="U63" s="2"/>
      <c r="W63" s="105">
        <v>0</v>
      </c>
      <c r="X63" s="2"/>
      <c r="Z63" s="105">
        <v>0</v>
      </c>
      <c r="AA63" s="111"/>
    </row>
    <row r="64" spans="1:27">
      <c r="A64" s="184" t="s">
        <v>1164</v>
      </c>
      <c r="B64" s="189" t="s">
        <v>1193</v>
      </c>
      <c r="C64" s="126"/>
      <c r="D64" s="195"/>
      <c r="E64" s="197"/>
      <c r="F64" s="126"/>
      <c r="H64" s="126"/>
      <c r="I64" s="126"/>
      <c r="J64" s="126"/>
      <c r="K64" s="198">
        <f t="shared" si="2"/>
        <v>0</v>
      </c>
      <c r="L64" s="256"/>
      <c r="N64" s="105">
        <v>0</v>
      </c>
      <c r="O64" s="2"/>
      <c r="Q64" s="105">
        <v>0</v>
      </c>
      <c r="R64" s="2"/>
      <c r="T64" s="105">
        <v>0</v>
      </c>
      <c r="U64" s="2"/>
      <c r="W64" s="105">
        <v>0</v>
      </c>
      <c r="X64" s="2"/>
      <c r="Z64" s="105">
        <v>0</v>
      </c>
      <c r="AA64" s="111"/>
    </row>
    <row r="65" spans="1:27">
      <c r="A65" s="184" t="s">
        <v>1165</v>
      </c>
      <c r="B65" s="189" t="s">
        <v>1194</v>
      </c>
      <c r="C65" s="126"/>
      <c r="D65" s="195"/>
      <c r="E65" s="197"/>
      <c r="F65" s="126"/>
      <c r="H65" s="126"/>
      <c r="I65" s="126"/>
      <c r="J65" s="126"/>
      <c r="K65" s="28">
        <f t="shared" si="2"/>
        <v>0</v>
      </c>
      <c r="L65" s="256"/>
      <c r="N65" s="105">
        <v>0</v>
      </c>
      <c r="O65" s="2"/>
      <c r="Q65" s="105">
        <v>0</v>
      </c>
      <c r="R65" s="2"/>
      <c r="T65" s="105">
        <v>0</v>
      </c>
      <c r="U65" s="2"/>
      <c r="W65" s="105">
        <v>0</v>
      </c>
      <c r="X65" s="2"/>
      <c r="Z65" s="105">
        <v>0</v>
      </c>
      <c r="AA65" s="111"/>
    </row>
    <row r="66" spans="1:27">
      <c r="W66" s="105">
        <v>0</v>
      </c>
      <c r="X66" s="2"/>
      <c r="Z66" s="105">
        <v>0</v>
      </c>
      <c r="AA66" s="111"/>
    </row>
  </sheetData>
  <dataValidations count="3">
    <dataValidation type="list" allowBlank="1" showInputMessage="1" showErrorMessage="1" sqref="O1:O2 X1:X2 R1:R2 U1:U2 AA1:AA2" xr:uid="{F4B1F719-C0FC-4528-869A-480DC1BD2434}">
      <formula1>$AJ$12:$AJ$26</formula1>
    </dataValidation>
    <dataValidation type="list" showInputMessage="1" showErrorMessage="1" sqref="X4:X66 O4:O65 R4:R65 U4:U65 AA4:AA66" xr:uid="{1627C1A6-AB50-49A3-8A33-A9CBAE741A5C}">
      <formula1>"Zink Yellow 1018, Pure Orange 2004, Traffic Red 3020, Signal Violet 4008, Sky Blue	5015, Yellow Green 6018, Pure White 9010, Telegrey2 7046, Graphite Grey 7024, Jet Black 9005, So iLL Seafoam, So iLL Green, So iLL Teal"</formula1>
    </dataValidation>
    <dataValidation type="list" allowBlank="1" showInputMessage="1" showErrorMessage="1" sqref="H4:H35" xr:uid="{B16FF701-2C82-4ECD-AD55-13671796E657}">
      <formula1>"N"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00A8-D85B-4A71-83ED-A4A7981AA5AD}">
  <dimension ref="A1:Z1000"/>
  <sheetViews>
    <sheetView zoomScale="115" zoomScaleNormal="115" workbookViewId="0">
      <selection activeCell="C3" sqref="C3"/>
    </sheetView>
  </sheetViews>
  <sheetFormatPr baseColWidth="10" defaultColWidth="13.1640625" defaultRowHeight="15" customHeight="1"/>
  <cols>
    <col min="1" max="1" width="11.5" customWidth="1"/>
    <col min="2" max="3" width="16.83203125" customWidth="1"/>
    <col min="4" max="4" width="11.5" customWidth="1"/>
    <col min="5" max="5" width="19.1640625" style="168" customWidth="1"/>
    <col min="6" max="6" width="14.83203125" style="168" customWidth="1"/>
    <col min="7" max="9" width="11.5" style="168" customWidth="1"/>
    <col min="10" max="26" width="11.5" customWidth="1"/>
  </cols>
  <sheetData>
    <row r="1" spans="1:26" ht="15" customHeight="1">
      <c r="A1" s="168"/>
      <c r="B1" s="168"/>
      <c r="C1" s="168"/>
      <c r="D1" s="168"/>
      <c r="J1" s="168"/>
      <c r="K1" s="168"/>
      <c r="L1" s="168"/>
      <c r="M1" s="168"/>
      <c r="N1" s="168"/>
      <c r="O1" s="168"/>
      <c r="P1" s="168"/>
      <c r="Q1" s="168"/>
      <c r="R1" s="168"/>
      <c r="S1" s="168"/>
      <c r="T1" s="168"/>
      <c r="U1" s="168"/>
      <c r="V1" s="168"/>
      <c r="W1" s="168"/>
      <c r="X1" s="168"/>
      <c r="Y1" s="168"/>
      <c r="Z1" s="168"/>
    </row>
    <row r="2" spans="1:26" ht="15" customHeight="1">
      <c r="A2" s="168"/>
      <c r="B2" s="168"/>
      <c r="C2" s="168"/>
      <c r="D2" s="168"/>
      <c r="J2" s="168"/>
      <c r="K2" s="168"/>
      <c r="L2" s="168"/>
      <c r="M2" s="168"/>
      <c r="N2" s="168"/>
      <c r="O2" s="168"/>
      <c r="P2" s="168"/>
      <c r="Q2" s="168"/>
      <c r="R2" s="168"/>
      <c r="S2" s="168"/>
      <c r="T2" s="168"/>
      <c r="U2" s="168"/>
      <c r="V2" s="168"/>
      <c r="W2" s="168"/>
      <c r="X2" s="168"/>
      <c r="Y2" s="168"/>
      <c r="Z2" s="168"/>
    </row>
    <row r="3" spans="1:26" ht="15" customHeight="1">
      <c r="A3" s="168"/>
      <c r="B3" s="169" t="s">
        <v>1117</v>
      </c>
      <c r="C3" s="170" t="e">
        <f>SUM('Order Form_ Holds'!I14:I358)/SUM('Order Form_ Holds'!AB14:AB358)</f>
        <v>#DIV/0!</v>
      </c>
      <c r="D3" s="168"/>
      <c r="J3" s="168"/>
      <c r="K3" s="168"/>
      <c r="L3" s="168"/>
      <c r="M3" s="168"/>
      <c r="N3" s="168"/>
      <c r="O3" s="168"/>
      <c r="P3" s="168"/>
      <c r="Q3" s="168"/>
      <c r="R3" s="168"/>
      <c r="S3" s="168"/>
      <c r="T3" s="168"/>
      <c r="U3" s="168"/>
      <c r="V3" s="168"/>
      <c r="W3" s="168"/>
      <c r="X3" s="168"/>
      <c r="Y3" s="168"/>
      <c r="Z3" s="168"/>
    </row>
    <row r="4" spans="1:26" ht="15" customHeight="1">
      <c r="A4" s="168"/>
      <c r="B4" s="169" t="s">
        <v>1115</v>
      </c>
      <c r="C4" s="171">
        <f>SUM('Order Form_ Holds'!AA14:AA355)</f>
        <v>0</v>
      </c>
      <c r="D4" s="168"/>
      <c r="J4" s="168"/>
      <c r="K4" s="168"/>
      <c r="L4" s="168"/>
      <c r="M4" s="168"/>
      <c r="N4" s="168"/>
      <c r="O4" s="168"/>
      <c r="P4" s="168"/>
      <c r="Q4" s="168"/>
      <c r="R4" s="168"/>
      <c r="S4" s="168"/>
      <c r="T4" s="168"/>
      <c r="U4" s="168"/>
      <c r="V4" s="168"/>
      <c r="W4" s="168"/>
      <c r="X4" s="168"/>
      <c r="Y4" s="168"/>
      <c r="Z4" s="168"/>
    </row>
    <row r="5" spans="1:26" ht="15" customHeight="1">
      <c r="A5" s="168"/>
      <c r="B5" s="169" t="s">
        <v>1116</v>
      </c>
      <c r="C5" s="175">
        <f>SUM('Order Form_ Holds'!AB14:AB355)</f>
        <v>0</v>
      </c>
      <c r="D5" s="168"/>
      <c r="J5" s="168"/>
      <c r="K5" s="168"/>
      <c r="L5" s="168"/>
      <c r="M5" s="168"/>
      <c r="N5" s="168"/>
      <c r="O5" s="168"/>
      <c r="P5" s="168"/>
      <c r="Q5" s="168"/>
      <c r="R5" s="168"/>
      <c r="S5" s="168"/>
      <c r="T5" s="168"/>
      <c r="U5" s="168"/>
      <c r="V5" s="168"/>
      <c r="W5" s="168"/>
      <c r="X5" s="168"/>
      <c r="Y5" s="168"/>
      <c r="Z5" s="168"/>
    </row>
    <row r="6" spans="1:26" ht="15" customHeight="1">
      <c r="A6" s="168"/>
      <c r="B6" s="169" t="s">
        <v>1118</v>
      </c>
      <c r="C6" s="169">
        <f>SUM('Order Form_ Holds'!AC:AC)</f>
        <v>0</v>
      </c>
      <c r="D6" s="168"/>
      <c r="J6" s="168"/>
      <c r="K6" s="168"/>
      <c r="L6" s="168"/>
      <c r="M6" s="168"/>
      <c r="N6" s="168"/>
      <c r="O6" s="168"/>
      <c r="P6" s="168"/>
      <c r="Q6" s="168"/>
      <c r="R6" s="168"/>
      <c r="S6" s="168"/>
      <c r="T6" s="168"/>
      <c r="U6" s="168"/>
      <c r="V6" s="168"/>
      <c r="W6" s="168"/>
      <c r="X6" s="168"/>
      <c r="Y6" s="168"/>
      <c r="Z6" s="168"/>
    </row>
    <row r="7" spans="1:26" ht="15" customHeight="1">
      <c r="A7" s="168"/>
      <c r="B7" s="169" t="s">
        <v>1119</v>
      </c>
      <c r="C7" s="170">
        <f>SUM('Order Form_ Holds'!Z14:Z358)</f>
        <v>0</v>
      </c>
      <c r="D7" s="168"/>
      <c r="J7" s="168"/>
      <c r="K7" s="168"/>
      <c r="L7" s="168"/>
      <c r="M7" s="168"/>
      <c r="N7" s="168"/>
      <c r="O7" s="168"/>
      <c r="P7" s="168"/>
      <c r="Q7" s="168"/>
      <c r="R7" s="168"/>
      <c r="S7" s="168"/>
      <c r="T7" s="168"/>
      <c r="U7" s="168"/>
      <c r="V7" s="168"/>
      <c r="W7" s="168"/>
      <c r="X7" s="168"/>
      <c r="Y7" s="168"/>
      <c r="Z7" s="168"/>
    </row>
    <row r="8" spans="1:26" ht="15" customHeight="1">
      <c r="A8" s="168"/>
      <c r="B8" s="172">
        <f>0.25</f>
        <v>0.25</v>
      </c>
      <c r="C8" s="170">
        <f>C7*0.75</f>
        <v>0</v>
      </c>
      <c r="D8" s="168"/>
      <c r="J8" s="168"/>
      <c r="K8" s="168"/>
      <c r="L8" s="168"/>
      <c r="M8" s="168"/>
      <c r="N8" s="168"/>
      <c r="O8" s="168"/>
      <c r="P8" s="168"/>
      <c r="Q8" s="168"/>
      <c r="R8" s="168"/>
      <c r="S8" s="168"/>
      <c r="T8" s="168"/>
      <c r="U8" s="168"/>
      <c r="V8" s="168"/>
      <c r="W8" s="168"/>
      <c r="X8" s="168"/>
      <c r="Y8" s="168"/>
      <c r="Z8" s="168"/>
    </row>
    <row r="9" spans="1:26" ht="15" customHeight="1">
      <c r="A9" s="168"/>
      <c r="B9" s="168"/>
      <c r="C9" s="168"/>
      <c r="D9" s="168"/>
      <c r="J9" s="168"/>
      <c r="K9" s="168"/>
      <c r="L9" s="168"/>
      <c r="M9" s="168"/>
      <c r="N9" s="168"/>
      <c r="O9" s="168"/>
      <c r="P9" s="168"/>
      <c r="Q9" s="168"/>
      <c r="R9" s="168"/>
      <c r="S9" s="168"/>
      <c r="T9" s="168"/>
      <c r="U9" s="168"/>
      <c r="V9" s="168"/>
      <c r="W9" s="168"/>
      <c r="X9" s="168"/>
      <c r="Y9" s="168"/>
      <c r="Z9" s="168"/>
    </row>
    <row r="10" spans="1:26" ht="15" customHeight="1">
      <c r="A10" s="168"/>
      <c r="B10" s="168"/>
      <c r="C10" s="168"/>
      <c r="D10" s="168"/>
      <c r="J10" s="168"/>
      <c r="K10" s="168"/>
      <c r="L10" s="168"/>
      <c r="M10" s="168"/>
      <c r="N10" s="168"/>
      <c r="O10" s="168"/>
      <c r="P10" s="168"/>
      <c r="Q10" s="168"/>
      <c r="R10" s="168"/>
      <c r="S10" s="168"/>
      <c r="T10" s="168"/>
      <c r="U10" s="168"/>
      <c r="V10" s="168"/>
      <c r="W10" s="168"/>
      <c r="X10" s="168"/>
      <c r="Y10" s="168"/>
      <c r="Z10" s="168"/>
    </row>
    <row r="11" spans="1:26" ht="15" customHeight="1">
      <c r="A11" s="168"/>
      <c r="B11" s="168"/>
      <c r="C11" s="168"/>
      <c r="D11" s="168"/>
      <c r="J11" s="168"/>
      <c r="K11" s="168"/>
      <c r="L11" s="168"/>
      <c r="M11" s="168"/>
      <c r="N11" s="168"/>
      <c r="O11" s="168"/>
      <c r="P11" s="168"/>
      <c r="Q11" s="168"/>
      <c r="R11" s="168"/>
      <c r="S11" s="168"/>
      <c r="T11" s="168"/>
      <c r="U11" s="168"/>
      <c r="V11" s="168"/>
      <c r="W11" s="168"/>
      <c r="X11" s="168"/>
      <c r="Y11" s="168"/>
      <c r="Z11" s="168"/>
    </row>
    <row r="12" spans="1:26" ht="15" customHeight="1">
      <c r="A12" s="168"/>
      <c r="B12" s="168"/>
      <c r="C12" s="168"/>
      <c r="D12" s="168"/>
      <c r="J12" s="168"/>
      <c r="K12" s="168"/>
      <c r="L12" s="168"/>
      <c r="M12" s="168"/>
      <c r="N12" s="168"/>
      <c r="O12" s="168"/>
      <c r="P12" s="168"/>
      <c r="Q12" s="168"/>
      <c r="R12" s="168"/>
      <c r="S12" s="168"/>
      <c r="T12" s="168"/>
      <c r="U12" s="168"/>
      <c r="V12" s="168"/>
      <c r="W12" s="168"/>
      <c r="X12" s="168"/>
      <c r="Y12" s="168"/>
      <c r="Z12" s="168"/>
    </row>
    <row r="13" spans="1:26" ht="15" customHeight="1">
      <c r="A13" s="168"/>
      <c r="B13" s="169" t="s">
        <v>1096</v>
      </c>
      <c r="C13" s="169" t="s">
        <v>1120</v>
      </c>
      <c r="D13" s="168"/>
      <c r="J13" s="168"/>
      <c r="K13" s="168"/>
      <c r="L13" s="168"/>
      <c r="M13" s="168"/>
      <c r="N13" s="168"/>
      <c r="O13" s="168"/>
      <c r="P13" s="168"/>
      <c r="Q13" s="168"/>
      <c r="R13" s="168"/>
      <c r="S13" s="168"/>
      <c r="T13" s="168"/>
      <c r="U13" s="168"/>
      <c r="V13" s="168"/>
      <c r="W13" s="168"/>
      <c r="X13" s="168"/>
      <c r="Y13" s="168"/>
      <c r="Z13" s="168"/>
    </row>
    <row r="14" spans="1:26" ht="15" customHeight="1">
      <c r="A14" s="168"/>
      <c r="B14" s="169" t="s">
        <v>1068</v>
      </c>
      <c r="C14" s="173">
        <f>SUM('Order Form_ Holds'!BA$15:BA$355)</f>
        <v>0</v>
      </c>
      <c r="D14" s="168"/>
      <c r="J14" s="168"/>
      <c r="K14" s="168"/>
      <c r="L14" s="168"/>
      <c r="M14" s="168"/>
      <c r="N14" s="168"/>
      <c r="O14" s="168"/>
      <c r="P14" s="168"/>
      <c r="Q14" s="168"/>
      <c r="R14" s="168"/>
      <c r="S14" s="168"/>
      <c r="T14" s="168"/>
      <c r="U14" s="168"/>
      <c r="V14" s="168"/>
      <c r="W14" s="168"/>
      <c r="X14" s="168"/>
      <c r="Y14" s="168"/>
      <c r="Z14" s="168"/>
    </row>
    <row r="15" spans="1:26" ht="15" customHeight="1">
      <c r="A15" s="168"/>
      <c r="B15" s="169" t="s">
        <v>1069</v>
      </c>
      <c r="C15" s="173">
        <f>SUM('Order Form_ Holds'!BB$15:BB$355)</f>
        <v>0</v>
      </c>
      <c r="D15" s="168"/>
      <c r="J15" s="168"/>
      <c r="K15" s="168"/>
      <c r="L15" s="168"/>
      <c r="M15" s="168"/>
      <c r="N15" s="168"/>
      <c r="O15" s="168"/>
      <c r="P15" s="168"/>
      <c r="Q15" s="168"/>
      <c r="R15" s="168"/>
      <c r="S15" s="168"/>
      <c r="T15" s="168"/>
      <c r="U15" s="168"/>
      <c r="V15" s="168"/>
      <c r="W15" s="168"/>
      <c r="X15" s="168"/>
      <c r="Y15" s="168"/>
      <c r="Z15" s="168"/>
    </row>
    <row r="16" spans="1:26" ht="15" customHeight="1">
      <c r="A16" s="168"/>
      <c r="B16" s="169" t="s">
        <v>1070</v>
      </c>
      <c r="C16" s="173">
        <f>SUM('Order Form_ Holds'!BC$15:BC$355)</f>
        <v>0</v>
      </c>
      <c r="D16" s="168"/>
      <c r="J16" s="168"/>
      <c r="K16" s="168"/>
      <c r="L16" s="168"/>
      <c r="M16" s="168"/>
      <c r="N16" s="168"/>
      <c r="O16" s="168"/>
      <c r="P16" s="168"/>
      <c r="Q16" s="168"/>
      <c r="R16" s="168"/>
      <c r="S16" s="168"/>
      <c r="T16" s="168"/>
      <c r="U16" s="168"/>
      <c r="V16" s="168"/>
      <c r="W16" s="168"/>
      <c r="X16" s="168"/>
      <c r="Y16" s="168"/>
      <c r="Z16" s="168"/>
    </row>
    <row r="17" spans="1:26" ht="15" customHeight="1">
      <c r="A17" s="168"/>
      <c r="B17" s="169" t="s">
        <v>1071</v>
      </c>
      <c r="C17" s="173">
        <f>SUM('Order Form_ Holds'!BD$15:BD$355)</f>
        <v>0</v>
      </c>
      <c r="D17" s="168"/>
      <c r="J17" s="168"/>
      <c r="K17" s="168"/>
      <c r="L17" s="168"/>
      <c r="M17" s="168"/>
      <c r="N17" s="168"/>
      <c r="O17" s="168"/>
      <c r="P17" s="168"/>
      <c r="Q17" s="168"/>
      <c r="R17" s="168"/>
      <c r="S17" s="168"/>
      <c r="T17" s="168"/>
      <c r="U17" s="168"/>
      <c r="V17" s="168"/>
      <c r="W17" s="168"/>
      <c r="X17" s="168"/>
      <c r="Y17" s="168"/>
      <c r="Z17" s="168"/>
    </row>
    <row r="18" spans="1:26" ht="15" customHeight="1">
      <c r="A18" s="168"/>
      <c r="B18" s="169" t="s">
        <v>1072</v>
      </c>
      <c r="C18" s="173">
        <f>SUM('Order Form_ Holds'!BE$15:BE$355)</f>
        <v>0</v>
      </c>
      <c r="D18" s="168"/>
      <c r="J18" s="168"/>
      <c r="K18" s="168"/>
      <c r="L18" s="168"/>
      <c r="M18" s="168"/>
      <c r="N18" s="168"/>
      <c r="O18" s="168"/>
      <c r="P18" s="168"/>
      <c r="Q18" s="168"/>
      <c r="R18" s="168"/>
      <c r="S18" s="168"/>
      <c r="T18" s="168"/>
      <c r="U18" s="168"/>
      <c r="V18" s="168"/>
      <c r="W18" s="168"/>
      <c r="X18" s="168"/>
      <c r="Y18" s="168"/>
      <c r="Z18" s="168"/>
    </row>
    <row r="19" spans="1:26" ht="15" customHeight="1">
      <c r="A19" s="168"/>
      <c r="B19" s="169" t="s">
        <v>1073</v>
      </c>
      <c r="C19" s="173">
        <f>SUM('Order Form_ Holds'!BF$15:BF$355)</f>
        <v>0</v>
      </c>
      <c r="D19" s="168"/>
      <c r="J19" s="168"/>
      <c r="K19" s="168"/>
      <c r="L19" s="168"/>
      <c r="M19" s="168"/>
      <c r="N19" s="168"/>
      <c r="O19" s="168"/>
      <c r="P19" s="168"/>
      <c r="Q19" s="168"/>
      <c r="R19" s="168"/>
      <c r="S19" s="168"/>
      <c r="T19" s="168"/>
      <c r="U19" s="168"/>
      <c r="V19" s="168"/>
      <c r="W19" s="168"/>
      <c r="X19" s="168"/>
      <c r="Y19" s="168"/>
      <c r="Z19" s="168"/>
    </row>
    <row r="20" spans="1:26" ht="15" customHeight="1">
      <c r="A20" s="168"/>
      <c r="B20" s="169" t="s">
        <v>1074</v>
      </c>
      <c r="C20" s="173">
        <f>SUM('Order Form_ Holds'!BG$15:BG$355)</f>
        <v>0</v>
      </c>
      <c r="D20" s="168"/>
      <c r="J20" s="168"/>
      <c r="K20" s="168"/>
      <c r="L20" s="168"/>
      <c r="M20" s="168"/>
      <c r="N20" s="168"/>
      <c r="O20" s="168"/>
      <c r="P20" s="168"/>
      <c r="Q20" s="168"/>
      <c r="R20" s="168"/>
      <c r="S20" s="168"/>
      <c r="T20" s="168"/>
      <c r="U20" s="168"/>
      <c r="V20" s="168"/>
      <c r="W20" s="168"/>
      <c r="X20" s="168"/>
      <c r="Y20" s="168"/>
      <c r="Z20" s="168"/>
    </row>
    <row r="21" spans="1:26" ht="15" customHeight="1">
      <c r="A21" s="168"/>
      <c r="B21" s="169" t="s">
        <v>1075</v>
      </c>
      <c r="C21" s="173">
        <f>SUM('Order Form_ Holds'!BH$15:BH$355)</f>
        <v>0</v>
      </c>
      <c r="D21" s="168"/>
      <c r="J21" s="168"/>
      <c r="K21" s="168"/>
      <c r="L21" s="168"/>
      <c r="M21" s="168"/>
      <c r="N21" s="168"/>
      <c r="O21" s="168"/>
      <c r="P21" s="168"/>
      <c r="Q21" s="168"/>
      <c r="R21" s="168"/>
      <c r="S21" s="168"/>
      <c r="T21" s="168"/>
      <c r="U21" s="168"/>
      <c r="V21" s="168"/>
      <c r="W21" s="168"/>
      <c r="X21" s="168"/>
      <c r="Y21" s="168"/>
      <c r="Z21" s="168"/>
    </row>
    <row r="22" spans="1:26" ht="15" customHeight="1">
      <c r="A22" s="168"/>
      <c r="B22" s="169" t="s">
        <v>1076</v>
      </c>
      <c r="C22" s="173">
        <f>SUM('Order Form_ Holds'!BI$15:BI$355)</f>
        <v>0</v>
      </c>
      <c r="D22" s="168"/>
      <c r="J22" s="168"/>
      <c r="K22" s="168"/>
      <c r="L22" s="168"/>
      <c r="M22" s="168"/>
      <c r="N22" s="168"/>
      <c r="O22" s="168"/>
      <c r="P22" s="168"/>
      <c r="Q22" s="168"/>
      <c r="R22" s="168"/>
      <c r="S22" s="168"/>
      <c r="T22" s="168"/>
      <c r="U22" s="168"/>
      <c r="V22" s="168"/>
      <c r="W22" s="168"/>
      <c r="X22" s="168"/>
      <c r="Y22" s="168"/>
      <c r="Z22" s="168"/>
    </row>
    <row r="23" spans="1:26" ht="15" customHeight="1">
      <c r="A23" s="168"/>
      <c r="B23" s="169" t="s">
        <v>1077</v>
      </c>
      <c r="C23" s="173">
        <f>SUM('Order Form_ Holds'!BJ$15:BJ$355)</f>
        <v>0</v>
      </c>
      <c r="D23" s="168"/>
      <c r="J23" s="168"/>
      <c r="K23" s="168"/>
      <c r="L23" s="168"/>
      <c r="M23" s="168"/>
      <c r="N23" s="168"/>
      <c r="O23" s="168"/>
      <c r="P23" s="168"/>
      <c r="Q23" s="168"/>
      <c r="R23" s="168"/>
      <c r="S23" s="168"/>
      <c r="T23" s="168"/>
      <c r="U23" s="168"/>
      <c r="V23" s="168"/>
      <c r="W23" s="168"/>
      <c r="X23" s="168"/>
      <c r="Y23" s="168"/>
      <c r="Z23" s="168"/>
    </row>
    <row r="24" spans="1:26" ht="15" customHeight="1">
      <c r="A24" s="168"/>
      <c r="B24" s="169" t="s">
        <v>1078</v>
      </c>
      <c r="C24" s="173">
        <f>SUM('Order Form_ Holds'!BK$15:BK$355)</f>
        <v>0</v>
      </c>
      <c r="D24" s="168"/>
      <c r="J24" s="168"/>
      <c r="K24" s="168"/>
      <c r="L24" s="168"/>
      <c r="M24" s="168"/>
      <c r="N24" s="168"/>
      <c r="O24" s="168"/>
      <c r="P24" s="168"/>
      <c r="Q24" s="168"/>
      <c r="R24" s="168"/>
      <c r="S24" s="168"/>
      <c r="T24" s="168"/>
      <c r="U24" s="168"/>
      <c r="V24" s="168"/>
      <c r="W24" s="168"/>
      <c r="X24" s="168"/>
      <c r="Y24" s="168"/>
      <c r="Z24" s="168"/>
    </row>
    <row r="25" spans="1:26" ht="15" customHeight="1">
      <c r="A25" s="168"/>
      <c r="B25" s="169" t="s">
        <v>1079</v>
      </c>
      <c r="C25" s="173">
        <f>SUM('Order Form_ Holds'!BL$15:BL$355)</f>
        <v>0</v>
      </c>
      <c r="D25" s="168"/>
      <c r="J25" s="168"/>
      <c r="K25" s="168"/>
      <c r="L25" s="168"/>
      <c r="M25" s="168"/>
      <c r="N25" s="168"/>
      <c r="O25" s="168"/>
      <c r="P25" s="168"/>
      <c r="Q25" s="168"/>
      <c r="R25" s="168"/>
      <c r="S25" s="168"/>
      <c r="T25" s="168"/>
      <c r="U25" s="168"/>
      <c r="V25" s="168"/>
      <c r="W25" s="168"/>
      <c r="X25" s="168"/>
      <c r="Y25" s="168"/>
      <c r="Z25" s="168"/>
    </row>
    <row r="26" spans="1:26" ht="15" customHeight="1">
      <c r="A26" s="168"/>
      <c r="B26" s="169" t="s">
        <v>1080</v>
      </c>
      <c r="C26" s="173">
        <f>SUM('Order Form_ Holds'!BM$15:BM$355)</f>
        <v>0</v>
      </c>
      <c r="D26" s="168"/>
      <c r="J26" s="168"/>
      <c r="K26" s="168"/>
      <c r="L26" s="168"/>
      <c r="M26" s="168"/>
      <c r="N26" s="168"/>
      <c r="O26" s="168"/>
      <c r="P26" s="168"/>
      <c r="Q26" s="168"/>
      <c r="R26" s="168"/>
      <c r="S26" s="168"/>
      <c r="T26" s="168"/>
      <c r="U26" s="168"/>
      <c r="V26" s="168"/>
      <c r="W26" s="168"/>
      <c r="X26" s="168"/>
      <c r="Y26" s="168"/>
      <c r="Z26" s="168"/>
    </row>
    <row r="27" spans="1:26" ht="15" customHeight="1">
      <c r="A27" s="168"/>
      <c r="B27" s="169" t="s">
        <v>1081</v>
      </c>
      <c r="C27" s="173">
        <f>SUM('Order Form_ Holds'!BN$15:BN$355)</f>
        <v>0</v>
      </c>
      <c r="D27" s="168"/>
      <c r="J27" s="168"/>
      <c r="K27" s="168"/>
      <c r="L27" s="168"/>
      <c r="M27" s="168"/>
      <c r="N27" s="168"/>
      <c r="O27" s="168"/>
      <c r="P27" s="168"/>
      <c r="Q27" s="168"/>
      <c r="R27" s="168"/>
      <c r="S27" s="168"/>
      <c r="T27" s="168"/>
      <c r="U27" s="168"/>
      <c r="V27" s="168"/>
      <c r="W27" s="168"/>
      <c r="X27" s="168"/>
      <c r="Y27" s="168"/>
      <c r="Z27" s="168"/>
    </row>
    <row r="28" spans="1:26" ht="15" customHeight="1">
      <c r="A28" s="168"/>
      <c r="B28" s="169" t="s">
        <v>1082</v>
      </c>
      <c r="C28" s="173">
        <f>SUM('Order Form_ Holds'!BO$15:BO$355)</f>
        <v>0</v>
      </c>
      <c r="D28" s="168"/>
      <c r="J28" s="168"/>
      <c r="K28" s="168"/>
      <c r="L28" s="168"/>
      <c r="M28" s="168"/>
      <c r="N28" s="168"/>
      <c r="O28" s="168"/>
      <c r="P28" s="168"/>
      <c r="Q28" s="168"/>
      <c r="R28" s="168"/>
      <c r="S28" s="168"/>
      <c r="T28" s="168"/>
      <c r="U28" s="168"/>
      <c r="V28" s="168"/>
      <c r="W28" s="168"/>
      <c r="X28" s="168"/>
      <c r="Y28" s="168"/>
      <c r="Z28" s="168"/>
    </row>
    <row r="29" spans="1:26" ht="15" customHeight="1">
      <c r="A29" s="168"/>
      <c r="B29" s="169" t="s">
        <v>1083</v>
      </c>
      <c r="C29" s="173">
        <f>SUM('Order Form_ Holds'!BP$15:BP$355)</f>
        <v>0</v>
      </c>
      <c r="D29" s="168"/>
      <c r="J29" s="168"/>
      <c r="K29" s="168"/>
      <c r="L29" s="168"/>
      <c r="M29" s="168"/>
      <c r="N29" s="168"/>
      <c r="O29" s="168"/>
      <c r="P29" s="168"/>
      <c r="Q29" s="168"/>
      <c r="R29" s="168"/>
      <c r="S29" s="168"/>
      <c r="T29" s="168"/>
      <c r="U29" s="168"/>
      <c r="V29" s="168"/>
      <c r="W29" s="168"/>
      <c r="X29" s="168"/>
      <c r="Y29" s="168"/>
      <c r="Z29" s="168"/>
    </row>
    <row r="30" spans="1:26" ht="15" customHeight="1">
      <c r="A30" s="168"/>
      <c r="B30" s="169" t="s">
        <v>1084</v>
      </c>
      <c r="C30" s="173">
        <f>SUM('Order Form_ Holds'!BQ$15:BQ$355)</f>
        <v>0</v>
      </c>
      <c r="D30" s="168"/>
      <c r="J30" s="168"/>
      <c r="K30" s="168"/>
      <c r="L30" s="168"/>
      <c r="M30" s="168"/>
      <c r="N30" s="168"/>
      <c r="O30" s="168"/>
      <c r="P30" s="168"/>
      <c r="Q30" s="168"/>
      <c r="R30" s="168"/>
      <c r="S30" s="168"/>
      <c r="T30" s="168"/>
      <c r="U30" s="168"/>
      <c r="V30" s="168"/>
      <c r="W30" s="168"/>
      <c r="X30" s="168"/>
      <c r="Y30" s="168"/>
      <c r="Z30" s="168"/>
    </row>
    <row r="31" spans="1:26" ht="15" customHeight="1">
      <c r="A31" s="168"/>
      <c r="B31" s="169" t="s">
        <v>1085</v>
      </c>
      <c r="C31" s="173">
        <f>SUM('Order Form_ Holds'!BR$15:BR$355)</f>
        <v>0</v>
      </c>
      <c r="D31" s="168"/>
      <c r="J31" s="168"/>
      <c r="K31" s="168"/>
      <c r="L31" s="168"/>
      <c r="M31" s="168"/>
      <c r="N31" s="168"/>
      <c r="O31" s="168"/>
      <c r="P31" s="168"/>
      <c r="Q31" s="168"/>
      <c r="R31" s="168"/>
      <c r="S31" s="168"/>
      <c r="T31" s="168"/>
      <c r="U31" s="168"/>
      <c r="V31" s="168"/>
      <c r="W31" s="168"/>
      <c r="X31" s="168"/>
      <c r="Y31" s="168"/>
      <c r="Z31" s="168"/>
    </row>
    <row r="32" spans="1:26" ht="15" customHeight="1">
      <c r="A32" s="168"/>
      <c r="B32" s="169" t="s">
        <v>1086</v>
      </c>
      <c r="C32" s="173">
        <f>SUM('Order Form_ Holds'!BS$15:BS$355)</f>
        <v>0</v>
      </c>
      <c r="D32" s="168"/>
      <c r="J32" s="168"/>
      <c r="K32" s="168"/>
      <c r="L32" s="168"/>
      <c r="M32" s="168"/>
      <c r="N32" s="168"/>
      <c r="O32" s="168"/>
      <c r="P32" s="168"/>
      <c r="Q32" s="168"/>
      <c r="R32" s="168"/>
      <c r="S32" s="168"/>
      <c r="T32" s="168"/>
      <c r="U32" s="168"/>
      <c r="V32" s="168"/>
      <c r="W32" s="168"/>
      <c r="X32" s="168"/>
      <c r="Y32" s="168"/>
      <c r="Z32" s="168"/>
    </row>
    <row r="33" spans="1:26" s="168" customFormat="1" ht="15" customHeight="1"/>
    <row r="34" spans="1:26" s="168" customFormat="1" ht="15" customHeight="1"/>
    <row r="35" spans="1:26" s="168" customFormat="1" ht="15" customHeight="1"/>
    <row r="36" spans="1:26" s="168" customFormat="1" ht="15.75" customHeight="1"/>
    <row r="37" spans="1:26" s="168" customFormat="1" ht="15.75" customHeight="1"/>
    <row r="38" spans="1:26" s="168" customFormat="1" ht="15.75" customHeight="1"/>
    <row r="39" spans="1:26" s="168" customFormat="1" ht="15.75" customHeight="1"/>
    <row r="40" spans="1:26" ht="15.75" customHeight="1">
      <c r="A40" s="168"/>
      <c r="B40" s="168"/>
      <c r="C40" s="168"/>
      <c r="D40" s="168"/>
      <c r="J40" s="168"/>
      <c r="K40" s="168"/>
      <c r="L40" s="168"/>
      <c r="M40" s="168"/>
      <c r="N40" s="168"/>
      <c r="O40" s="168"/>
      <c r="P40" s="168"/>
      <c r="Q40" s="168"/>
      <c r="R40" s="168"/>
      <c r="S40" s="168"/>
      <c r="T40" s="168"/>
      <c r="U40" s="168"/>
      <c r="V40" s="168"/>
      <c r="W40" s="168"/>
      <c r="X40" s="168"/>
      <c r="Y40" s="168"/>
      <c r="Z40" s="168"/>
    </row>
    <row r="41" spans="1:26" ht="15.75" customHeight="1">
      <c r="A41" s="168"/>
      <c r="B41" s="168"/>
      <c r="C41" s="168"/>
      <c r="D41" s="168"/>
      <c r="J41" s="168"/>
      <c r="K41" s="168"/>
      <c r="L41" s="168"/>
      <c r="M41" s="168"/>
      <c r="N41" s="168"/>
      <c r="O41" s="168"/>
      <c r="P41" s="168"/>
      <c r="Q41" s="168"/>
      <c r="R41" s="168"/>
      <c r="S41" s="168"/>
      <c r="T41" s="168"/>
      <c r="U41" s="168"/>
      <c r="V41" s="168"/>
      <c r="W41" s="168"/>
      <c r="X41" s="168"/>
      <c r="Y41" s="168"/>
      <c r="Z41" s="168"/>
    </row>
    <row r="42" spans="1:26" ht="15.75" customHeight="1">
      <c r="A42" s="168"/>
      <c r="B42" s="168"/>
      <c r="C42" s="168"/>
      <c r="D42" s="168"/>
      <c r="J42" s="168"/>
      <c r="K42" s="168"/>
      <c r="L42" s="168"/>
      <c r="M42" s="168"/>
      <c r="N42" s="168"/>
      <c r="O42" s="168"/>
      <c r="P42" s="168"/>
      <c r="Q42" s="168"/>
      <c r="R42" s="168"/>
      <c r="S42" s="168"/>
      <c r="T42" s="168"/>
      <c r="U42" s="168"/>
      <c r="V42" s="168"/>
      <c r="W42" s="168"/>
      <c r="X42" s="168"/>
      <c r="Y42" s="168"/>
      <c r="Z42" s="168"/>
    </row>
    <row r="43" spans="1:26" ht="15.75" customHeight="1">
      <c r="A43" s="168"/>
      <c r="B43" s="168"/>
      <c r="C43" s="168"/>
      <c r="D43" s="168"/>
      <c r="J43" s="168"/>
      <c r="K43" s="168"/>
      <c r="L43" s="168"/>
      <c r="M43" s="168"/>
      <c r="N43" s="168"/>
      <c r="O43" s="168"/>
      <c r="P43" s="168"/>
      <c r="Q43" s="168"/>
      <c r="R43" s="168"/>
      <c r="S43" s="168"/>
      <c r="T43" s="168"/>
      <c r="U43" s="168"/>
      <c r="V43" s="168"/>
      <c r="W43" s="168"/>
      <c r="X43" s="168"/>
      <c r="Y43" s="168"/>
      <c r="Z43" s="168"/>
    </row>
    <row r="44" spans="1:26" ht="15.75" customHeight="1">
      <c r="A44" s="168"/>
      <c r="B44" s="168"/>
      <c r="C44" s="168"/>
      <c r="D44" s="168"/>
      <c r="J44" s="168"/>
      <c r="K44" s="168"/>
      <c r="L44" s="168"/>
      <c r="M44" s="168"/>
      <c r="N44" s="168"/>
      <c r="O44" s="168"/>
      <c r="P44" s="168"/>
      <c r="Q44" s="168"/>
      <c r="R44" s="168"/>
      <c r="S44" s="168"/>
      <c r="T44" s="168"/>
      <c r="U44" s="168"/>
      <c r="V44" s="168"/>
      <c r="W44" s="168"/>
      <c r="X44" s="168"/>
      <c r="Y44" s="168"/>
      <c r="Z44" s="168"/>
    </row>
    <row r="45" spans="1:26" ht="15.75" customHeight="1">
      <c r="A45" s="168"/>
      <c r="B45" s="168"/>
      <c r="C45" s="168"/>
      <c r="D45" s="168"/>
      <c r="J45" s="168"/>
      <c r="K45" s="168"/>
      <c r="L45" s="168"/>
      <c r="M45" s="168"/>
      <c r="N45" s="168"/>
      <c r="O45" s="168"/>
      <c r="P45" s="168"/>
      <c r="Q45" s="168"/>
      <c r="R45" s="168"/>
      <c r="S45" s="168"/>
      <c r="T45" s="168"/>
      <c r="U45" s="168"/>
      <c r="V45" s="168"/>
      <c r="W45" s="168"/>
      <c r="X45" s="168"/>
      <c r="Y45" s="168"/>
      <c r="Z45" s="168"/>
    </row>
    <row r="46" spans="1:26" ht="15.75" customHeight="1">
      <c r="A46" s="168"/>
      <c r="B46" s="168"/>
      <c r="C46" s="168"/>
      <c r="D46" s="168"/>
      <c r="J46" s="168"/>
      <c r="K46" s="168"/>
      <c r="L46" s="168"/>
      <c r="M46" s="168"/>
      <c r="N46" s="168"/>
      <c r="O46" s="168"/>
      <c r="P46" s="168"/>
      <c r="Q46" s="168"/>
      <c r="R46" s="168"/>
      <c r="S46" s="168"/>
      <c r="T46" s="168"/>
      <c r="U46" s="168"/>
      <c r="V46" s="168"/>
      <c r="W46" s="168"/>
      <c r="X46" s="168"/>
      <c r="Y46" s="168"/>
      <c r="Z46" s="168"/>
    </row>
    <row r="47" spans="1:26" ht="15.75" customHeight="1">
      <c r="A47" s="168"/>
      <c r="B47" s="168"/>
      <c r="C47" s="168"/>
      <c r="D47" s="168"/>
      <c r="J47" s="168"/>
      <c r="K47" s="168"/>
      <c r="L47" s="168"/>
      <c r="M47" s="168"/>
      <c r="N47" s="168"/>
      <c r="O47" s="168"/>
      <c r="P47" s="168"/>
      <c r="Q47" s="168"/>
      <c r="R47" s="168"/>
      <c r="S47" s="168"/>
      <c r="T47" s="168"/>
      <c r="U47" s="168"/>
      <c r="V47" s="168"/>
      <c r="W47" s="168"/>
      <c r="X47" s="168"/>
      <c r="Y47" s="168"/>
      <c r="Z47" s="168"/>
    </row>
    <row r="48" spans="1:26" ht="15.75" customHeight="1">
      <c r="A48" s="168"/>
      <c r="B48" s="168"/>
      <c r="C48" s="168"/>
      <c r="D48" s="168"/>
      <c r="J48" s="168"/>
      <c r="K48" s="168"/>
      <c r="L48" s="168"/>
      <c r="M48" s="168"/>
      <c r="N48" s="168"/>
      <c r="O48" s="168"/>
      <c r="P48" s="168"/>
      <c r="Q48" s="168"/>
      <c r="R48" s="168"/>
      <c r="S48" s="168"/>
      <c r="T48" s="168"/>
      <c r="U48" s="168"/>
      <c r="V48" s="168"/>
      <c r="W48" s="168"/>
      <c r="X48" s="168"/>
      <c r="Y48" s="168"/>
      <c r="Z48" s="168"/>
    </row>
    <row r="49" spans="1:26" ht="15.75" customHeight="1">
      <c r="A49" s="168"/>
      <c r="B49" s="168"/>
      <c r="C49" s="168"/>
      <c r="D49" s="168"/>
      <c r="J49" s="168"/>
      <c r="K49" s="168"/>
      <c r="L49" s="168"/>
      <c r="M49" s="168"/>
      <c r="N49" s="168"/>
      <c r="O49" s="168"/>
      <c r="P49" s="168"/>
      <c r="Q49" s="168"/>
      <c r="R49" s="168"/>
      <c r="S49" s="168"/>
      <c r="T49" s="168"/>
      <c r="U49" s="168"/>
      <c r="V49" s="168"/>
      <c r="W49" s="168"/>
      <c r="X49" s="168"/>
      <c r="Y49" s="168"/>
      <c r="Z49" s="168"/>
    </row>
    <row r="50" spans="1:26" ht="15.75" customHeight="1">
      <c r="A50" s="168"/>
      <c r="B50" s="168"/>
      <c r="C50" s="168"/>
      <c r="D50" s="168"/>
      <c r="J50" s="168"/>
      <c r="K50" s="168"/>
      <c r="L50" s="168"/>
      <c r="M50" s="168"/>
      <c r="N50" s="168"/>
      <c r="O50" s="168"/>
      <c r="P50" s="168"/>
      <c r="Q50" s="168"/>
      <c r="R50" s="168"/>
      <c r="S50" s="168"/>
      <c r="T50" s="168"/>
      <c r="U50" s="168"/>
      <c r="V50" s="168"/>
      <c r="W50" s="168"/>
      <c r="X50" s="168"/>
      <c r="Y50" s="168"/>
      <c r="Z50" s="168"/>
    </row>
    <row r="51" spans="1:26" ht="15.75" customHeight="1">
      <c r="A51" s="168"/>
      <c r="B51" s="168"/>
      <c r="C51" s="168"/>
      <c r="D51" s="168"/>
      <c r="J51" s="168"/>
      <c r="K51" s="168"/>
      <c r="L51" s="168"/>
      <c r="M51" s="168"/>
      <c r="N51" s="168"/>
      <c r="O51" s="168"/>
      <c r="P51" s="168"/>
      <c r="Q51" s="168"/>
      <c r="R51" s="168"/>
      <c r="S51" s="168"/>
      <c r="T51" s="168"/>
      <c r="U51" s="168"/>
      <c r="V51" s="168"/>
      <c r="W51" s="168"/>
      <c r="X51" s="168"/>
      <c r="Y51" s="168"/>
      <c r="Z51" s="168"/>
    </row>
    <row r="52" spans="1:26" ht="15.75" customHeight="1">
      <c r="A52" s="168"/>
      <c r="B52" s="168"/>
      <c r="C52" s="168"/>
      <c r="D52" s="168"/>
      <c r="J52" s="168"/>
      <c r="K52" s="168"/>
      <c r="L52" s="168"/>
      <c r="M52" s="168"/>
      <c r="N52" s="168"/>
      <c r="O52" s="168"/>
      <c r="P52" s="168"/>
      <c r="Q52" s="168"/>
      <c r="R52" s="168"/>
      <c r="S52" s="168"/>
      <c r="T52" s="168"/>
      <c r="U52" s="168"/>
      <c r="V52" s="168"/>
      <c r="W52" s="168"/>
      <c r="X52" s="168"/>
      <c r="Y52" s="168"/>
      <c r="Z52" s="168"/>
    </row>
    <row r="53" spans="1:26" ht="15.75" customHeight="1">
      <c r="A53" s="168"/>
      <c r="B53" s="168"/>
      <c r="C53" s="168"/>
      <c r="D53" s="168"/>
      <c r="J53" s="168"/>
      <c r="K53" s="168"/>
      <c r="L53" s="168"/>
      <c r="M53" s="168"/>
      <c r="N53" s="168"/>
      <c r="O53" s="168"/>
      <c r="P53" s="168"/>
      <c r="Q53" s="168"/>
      <c r="R53" s="168"/>
      <c r="S53" s="168"/>
      <c r="T53" s="168"/>
      <c r="U53" s="168"/>
      <c r="V53" s="168"/>
      <c r="W53" s="168"/>
      <c r="X53" s="168"/>
      <c r="Y53" s="168"/>
      <c r="Z53" s="168"/>
    </row>
    <row r="54" spans="1:26" ht="15.75" customHeight="1">
      <c r="A54" s="168"/>
      <c r="B54" s="168"/>
      <c r="C54" s="168"/>
      <c r="D54" s="168"/>
      <c r="J54" s="168"/>
      <c r="K54" s="168"/>
      <c r="L54" s="168"/>
      <c r="M54" s="168"/>
      <c r="N54" s="168"/>
      <c r="O54" s="168"/>
      <c r="P54" s="168"/>
      <c r="Q54" s="168"/>
      <c r="R54" s="168"/>
      <c r="S54" s="168"/>
      <c r="T54" s="168"/>
      <c r="U54" s="168"/>
      <c r="V54" s="168"/>
      <c r="W54" s="168"/>
      <c r="X54" s="168"/>
      <c r="Y54" s="168"/>
      <c r="Z54" s="168"/>
    </row>
    <row r="55" spans="1:26" ht="15.75" customHeight="1">
      <c r="A55" s="168"/>
      <c r="B55" s="168"/>
      <c r="C55" s="168"/>
      <c r="D55" s="168"/>
      <c r="J55" s="168"/>
      <c r="K55" s="168"/>
      <c r="L55" s="168"/>
      <c r="M55" s="168"/>
      <c r="N55" s="168"/>
      <c r="O55" s="168"/>
      <c r="P55" s="168"/>
      <c r="Q55" s="168"/>
      <c r="R55" s="168"/>
      <c r="S55" s="168"/>
      <c r="T55" s="168"/>
      <c r="U55" s="168"/>
      <c r="V55" s="168"/>
      <c r="W55" s="168"/>
      <c r="X55" s="168"/>
      <c r="Y55" s="168"/>
      <c r="Z55" s="168"/>
    </row>
    <row r="56" spans="1:26" ht="15.75" customHeight="1">
      <c r="A56" s="168"/>
      <c r="B56" s="168"/>
      <c r="C56" s="168"/>
      <c r="D56" s="168"/>
      <c r="J56" s="168"/>
      <c r="K56" s="168"/>
      <c r="L56" s="168"/>
      <c r="M56" s="168"/>
      <c r="N56" s="168"/>
      <c r="O56" s="168"/>
      <c r="P56" s="168"/>
      <c r="Q56" s="168"/>
      <c r="R56" s="168"/>
      <c r="S56" s="168"/>
      <c r="T56" s="168"/>
      <c r="U56" s="168"/>
      <c r="V56" s="168"/>
      <c r="W56" s="168"/>
      <c r="X56" s="168"/>
      <c r="Y56" s="168"/>
      <c r="Z56" s="168"/>
    </row>
    <row r="57" spans="1:26" ht="15.75" customHeight="1">
      <c r="A57" s="168"/>
      <c r="B57" s="168"/>
      <c r="C57" s="168"/>
      <c r="D57" s="168"/>
      <c r="J57" s="168"/>
      <c r="K57" s="168"/>
      <c r="L57" s="168"/>
      <c r="M57" s="168"/>
      <c r="N57" s="168"/>
      <c r="O57" s="168"/>
      <c r="P57" s="168"/>
      <c r="Q57" s="168"/>
      <c r="R57" s="168"/>
      <c r="S57" s="168"/>
      <c r="T57" s="168"/>
      <c r="U57" s="168"/>
      <c r="V57" s="168"/>
      <c r="W57" s="168"/>
      <c r="X57" s="168"/>
      <c r="Y57" s="168"/>
      <c r="Z57" s="168"/>
    </row>
    <row r="58" spans="1:26" ht="15.75" customHeight="1">
      <c r="A58" s="168"/>
      <c r="B58" s="168"/>
      <c r="C58" s="168"/>
      <c r="D58" s="168"/>
      <c r="J58" s="168"/>
      <c r="K58" s="168"/>
      <c r="L58" s="168"/>
      <c r="M58" s="168"/>
      <c r="N58" s="168"/>
      <c r="O58" s="168"/>
      <c r="P58" s="168"/>
      <c r="Q58" s="168"/>
      <c r="R58" s="168"/>
      <c r="S58" s="168"/>
      <c r="T58" s="168"/>
      <c r="U58" s="168"/>
      <c r="V58" s="168"/>
      <c r="W58" s="168"/>
      <c r="X58" s="168"/>
      <c r="Y58" s="168"/>
      <c r="Z58" s="168"/>
    </row>
    <row r="59" spans="1:26" ht="15.75" customHeight="1">
      <c r="A59" s="168"/>
      <c r="B59" s="168"/>
      <c r="C59" s="168"/>
      <c r="D59" s="168"/>
      <c r="J59" s="168"/>
      <c r="K59" s="168"/>
      <c r="L59" s="168"/>
      <c r="M59" s="168"/>
      <c r="N59" s="168"/>
      <c r="O59" s="168"/>
      <c r="P59" s="168"/>
      <c r="Q59" s="168"/>
      <c r="R59" s="168"/>
      <c r="S59" s="168"/>
      <c r="T59" s="168"/>
      <c r="U59" s="168"/>
      <c r="V59" s="168"/>
      <c r="W59" s="168"/>
      <c r="X59" s="168"/>
      <c r="Y59" s="168"/>
      <c r="Z59" s="168"/>
    </row>
    <row r="60" spans="1:26" ht="15.75" customHeight="1">
      <c r="A60" s="168"/>
      <c r="B60" s="168"/>
      <c r="C60" s="168"/>
      <c r="D60" s="168"/>
      <c r="J60" s="168"/>
      <c r="K60" s="168"/>
      <c r="L60" s="168"/>
      <c r="M60" s="168"/>
      <c r="N60" s="168"/>
      <c r="O60" s="168"/>
      <c r="P60" s="168"/>
      <c r="Q60" s="168"/>
      <c r="R60" s="168"/>
      <c r="S60" s="168"/>
      <c r="T60" s="168"/>
      <c r="U60" s="168"/>
      <c r="V60" s="168"/>
      <c r="W60" s="168"/>
      <c r="X60" s="168"/>
      <c r="Y60" s="168"/>
      <c r="Z60" s="168"/>
    </row>
    <row r="61" spans="1:26" ht="15.75" customHeight="1">
      <c r="A61" s="168"/>
      <c r="B61" s="168"/>
      <c r="C61" s="168"/>
      <c r="D61" s="168"/>
      <c r="J61" s="168"/>
      <c r="K61" s="168"/>
      <c r="L61" s="168"/>
      <c r="M61" s="168"/>
      <c r="N61" s="168"/>
      <c r="O61" s="168"/>
      <c r="P61" s="168"/>
      <c r="Q61" s="168"/>
      <c r="R61" s="168"/>
      <c r="S61" s="168"/>
      <c r="T61" s="168"/>
      <c r="U61" s="168"/>
      <c r="V61" s="168"/>
      <c r="W61" s="168"/>
      <c r="X61" s="168"/>
      <c r="Y61" s="168"/>
      <c r="Z61" s="168"/>
    </row>
    <row r="62" spans="1:26" ht="15.75" customHeight="1">
      <c r="A62" s="168"/>
      <c r="B62" s="168"/>
      <c r="C62" s="168"/>
      <c r="D62" s="168"/>
      <c r="J62" s="168"/>
      <c r="K62" s="168"/>
      <c r="L62" s="168"/>
      <c r="M62" s="168"/>
      <c r="N62" s="168"/>
      <c r="O62" s="168"/>
      <c r="P62" s="168"/>
      <c r="Q62" s="168"/>
      <c r="R62" s="168"/>
      <c r="S62" s="168"/>
      <c r="T62" s="168"/>
      <c r="U62" s="168"/>
      <c r="V62" s="168"/>
      <c r="W62" s="168"/>
      <c r="X62" s="168"/>
      <c r="Y62" s="168"/>
      <c r="Z62" s="168"/>
    </row>
    <row r="63" spans="1:26" ht="15.75" customHeight="1">
      <c r="A63" s="168"/>
      <c r="B63" s="168"/>
      <c r="C63" s="168"/>
      <c r="D63" s="168"/>
      <c r="J63" s="168"/>
      <c r="K63" s="168"/>
      <c r="L63" s="168"/>
      <c r="M63" s="168"/>
      <c r="N63" s="168"/>
      <c r="O63" s="168"/>
      <c r="P63" s="168"/>
      <c r="Q63" s="168"/>
      <c r="R63" s="168"/>
      <c r="S63" s="168"/>
      <c r="T63" s="168"/>
      <c r="U63" s="168"/>
      <c r="V63" s="168"/>
      <c r="W63" s="168"/>
      <c r="X63" s="168"/>
      <c r="Y63" s="168"/>
      <c r="Z63" s="168"/>
    </row>
    <row r="64" spans="1:26" ht="15.75" customHeight="1">
      <c r="A64" s="168"/>
      <c r="B64" s="168"/>
      <c r="C64" s="168"/>
      <c r="D64" s="168"/>
      <c r="J64" s="168"/>
      <c r="K64" s="168"/>
      <c r="L64" s="168"/>
      <c r="M64" s="168"/>
      <c r="N64" s="168"/>
      <c r="O64" s="168"/>
      <c r="P64" s="168"/>
      <c r="Q64" s="168"/>
      <c r="R64" s="168"/>
      <c r="S64" s="168"/>
      <c r="T64" s="168"/>
      <c r="U64" s="168"/>
      <c r="V64" s="168"/>
      <c r="W64" s="168"/>
      <c r="X64" s="168"/>
      <c r="Y64" s="168"/>
      <c r="Z64" s="168"/>
    </row>
    <row r="65" spans="1:26" ht="15.75" customHeight="1">
      <c r="A65" s="168"/>
      <c r="B65" s="168"/>
      <c r="C65" s="168"/>
      <c r="D65" s="168"/>
      <c r="J65" s="168"/>
      <c r="K65" s="168"/>
      <c r="L65" s="168"/>
      <c r="M65" s="168"/>
      <c r="N65" s="168"/>
      <c r="O65" s="168"/>
      <c r="P65" s="168"/>
      <c r="Q65" s="168"/>
      <c r="R65" s="168"/>
      <c r="S65" s="168"/>
      <c r="T65" s="168"/>
      <c r="U65" s="168"/>
      <c r="V65" s="168"/>
      <c r="W65" s="168"/>
      <c r="X65" s="168"/>
      <c r="Y65" s="168"/>
      <c r="Z65" s="168"/>
    </row>
    <row r="66" spans="1:26" ht="15.75" customHeight="1">
      <c r="A66" s="168"/>
      <c r="B66" s="168"/>
      <c r="C66" s="168"/>
      <c r="D66" s="168"/>
      <c r="J66" s="168"/>
      <c r="K66" s="168"/>
      <c r="L66" s="168"/>
      <c r="M66" s="168"/>
      <c r="N66" s="168"/>
      <c r="O66" s="168"/>
      <c r="P66" s="168"/>
      <c r="Q66" s="168"/>
      <c r="R66" s="168"/>
      <c r="S66" s="168"/>
      <c r="T66" s="168"/>
      <c r="U66" s="168"/>
      <c r="V66" s="168"/>
      <c r="W66" s="168"/>
      <c r="X66" s="168"/>
      <c r="Y66" s="168"/>
      <c r="Z66" s="168"/>
    </row>
    <row r="67" spans="1:26" ht="15.75" customHeight="1">
      <c r="A67" s="168"/>
      <c r="B67" s="168"/>
      <c r="C67" s="168"/>
      <c r="D67" s="168"/>
      <c r="J67" s="168"/>
      <c r="K67" s="168"/>
      <c r="L67" s="168"/>
      <c r="M67" s="168"/>
      <c r="N67" s="168"/>
      <c r="O67" s="168"/>
      <c r="P67" s="168"/>
      <c r="Q67" s="168"/>
      <c r="R67" s="168"/>
      <c r="S67" s="168"/>
      <c r="T67" s="168"/>
      <c r="U67" s="168"/>
      <c r="V67" s="168"/>
      <c r="W67" s="168"/>
      <c r="X67" s="168"/>
      <c r="Y67" s="168"/>
      <c r="Z67" s="168"/>
    </row>
    <row r="68" spans="1:26" ht="15.75" customHeight="1">
      <c r="A68" s="168"/>
      <c r="B68" s="168"/>
      <c r="C68" s="168"/>
      <c r="D68" s="168"/>
      <c r="J68" s="168"/>
      <c r="K68" s="168"/>
      <c r="L68" s="168"/>
      <c r="M68" s="168"/>
      <c r="N68" s="168"/>
      <c r="O68" s="168"/>
      <c r="P68" s="168"/>
      <c r="Q68" s="168"/>
      <c r="R68" s="168"/>
      <c r="S68" s="168"/>
      <c r="T68" s="168"/>
      <c r="U68" s="168"/>
      <c r="V68" s="168"/>
      <c r="W68" s="168"/>
      <c r="X68" s="168"/>
      <c r="Y68" s="168"/>
      <c r="Z68" s="168"/>
    </row>
    <row r="69" spans="1:26" ht="15.75" customHeight="1">
      <c r="A69" s="168"/>
      <c r="B69" s="168"/>
      <c r="C69" s="168"/>
      <c r="D69" s="168"/>
      <c r="J69" s="168"/>
      <c r="K69" s="168"/>
      <c r="L69" s="168"/>
      <c r="M69" s="168"/>
      <c r="N69" s="168"/>
      <c r="O69" s="168"/>
      <c r="P69" s="168"/>
      <c r="Q69" s="168"/>
      <c r="R69" s="168"/>
      <c r="S69" s="168"/>
      <c r="T69" s="168"/>
      <c r="U69" s="168"/>
      <c r="V69" s="168"/>
      <c r="W69" s="168"/>
      <c r="X69" s="168"/>
      <c r="Y69" s="168"/>
      <c r="Z69" s="168"/>
    </row>
    <row r="70" spans="1:26" ht="15.75" customHeight="1">
      <c r="A70" s="168"/>
      <c r="B70" s="168"/>
      <c r="C70" s="168"/>
      <c r="D70" s="168"/>
      <c r="J70" s="168"/>
      <c r="K70" s="168"/>
      <c r="L70" s="168"/>
      <c r="M70" s="168"/>
      <c r="N70" s="168"/>
      <c r="O70" s="168"/>
      <c r="P70" s="168"/>
      <c r="Q70" s="168"/>
      <c r="R70" s="168"/>
      <c r="S70" s="168"/>
      <c r="T70" s="168"/>
      <c r="U70" s="168"/>
      <c r="V70" s="168"/>
      <c r="W70" s="168"/>
      <c r="X70" s="168"/>
      <c r="Y70" s="168"/>
      <c r="Z70" s="168"/>
    </row>
    <row r="71" spans="1:26" ht="15.75" customHeight="1">
      <c r="A71" s="168"/>
      <c r="B71" s="168"/>
      <c r="C71" s="168"/>
      <c r="D71" s="168"/>
      <c r="J71" s="168"/>
      <c r="K71" s="168"/>
      <c r="L71" s="168"/>
      <c r="M71" s="168"/>
      <c r="N71" s="168"/>
      <c r="O71" s="168"/>
      <c r="P71" s="168"/>
      <c r="Q71" s="168"/>
      <c r="R71" s="168"/>
      <c r="S71" s="168"/>
      <c r="T71" s="168"/>
      <c r="U71" s="168"/>
      <c r="V71" s="168"/>
      <c r="W71" s="168"/>
      <c r="X71" s="168"/>
      <c r="Y71" s="168"/>
      <c r="Z71" s="168"/>
    </row>
    <row r="72" spans="1:26" ht="15.75" customHeight="1">
      <c r="A72" s="168"/>
      <c r="B72" s="168"/>
      <c r="C72" s="168"/>
      <c r="D72" s="168"/>
      <c r="J72" s="168"/>
      <c r="K72" s="168"/>
      <c r="L72" s="168"/>
      <c r="M72" s="168"/>
      <c r="N72" s="168"/>
      <c r="O72" s="168"/>
      <c r="P72" s="168"/>
      <c r="Q72" s="168"/>
      <c r="R72" s="168"/>
      <c r="S72" s="168"/>
      <c r="T72" s="168"/>
      <c r="U72" s="168"/>
      <c r="V72" s="168"/>
      <c r="W72" s="168"/>
      <c r="X72" s="168"/>
      <c r="Y72" s="168"/>
      <c r="Z72" s="168"/>
    </row>
    <row r="73" spans="1:26" ht="15.75" customHeight="1">
      <c r="A73" s="168"/>
      <c r="B73" s="168"/>
      <c r="C73" s="168"/>
      <c r="D73" s="168"/>
      <c r="J73" s="168"/>
      <c r="K73" s="168"/>
      <c r="L73" s="168"/>
      <c r="M73" s="168"/>
      <c r="N73" s="168"/>
      <c r="O73" s="168"/>
      <c r="P73" s="168"/>
      <c r="Q73" s="168"/>
      <c r="R73" s="168"/>
      <c r="S73" s="168"/>
      <c r="T73" s="168"/>
      <c r="U73" s="168"/>
      <c r="V73" s="168"/>
      <c r="W73" s="168"/>
      <c r="X73" s="168"/>
      <c r="Y73" s="168"/>
      <c r="Z73" s="168"/>
    </row>
    <row r="74" spans="1:26" ht="15.75" customHeight="1">
      <c r="A74" s="168"/>
      <c r="B74" s="168"/>
      <c r="C74" s="168"/>
      <c r="D74" s="168"/>
      <c r="J74" s="168"/>
      <c r="K74" s="168"/>
      <c r="L74" s="168"/>
      <c r="M74" s="168"/>
      <c r="N74" s="168"/>
      <c r="O74" s="168"/>
      <c r="P74" s="168"/>
      <c r="Q74" s="168"/>
      <c r="R74" s="168"/>
      <c r="S74" s="168"/>
      <c r="T74" s="168"/>
      <c r="U74" s="168"/>
      <c r="V74" s="168"/>
      <c r="W74" s="168"/>
      <c r="X74" s="168"/>
      <c r="Y74" s="168"/>
      <c r="Z74" s="168"/>
    </row>
    <row r="75" spans="1:26" ht="15.75" customHeight="1">
      <c r="A75" s="168"/>
      <c r="B75" s="168"/>
      <c r="C75" s="168"/>
      <c r="D75" s="168"/>
      <c r="J75" s="168"/>
      <c r="K75" s="168"/>
      <c r="L75" s="168"/>
      <c r="M75" s="168"/>
      <c r="N75" s="168"/>
      <c r="O75" s="168"/>
      <c r="P75" s="168"/>
      <c r="Q75" s="168"/>
      <c r="R75" s="168"/>
      <c r="S75" s="168"/>
      <c r="T75" s="168"/>
      <c r="U75" s="168"/>
      <c r="V75" s="168"/>
      <c r="W75" s="168"/>
      <c r="X75" s="168"/>
      <c r="Y75" s="168"/>
      <c r="Z75" s="168"/>
    </row>
    <row r="76" spans="1:26" ht="15.75" customHeight="1">
      <c r="A76" s="168"/>
      <c r="B76" s="168"/>
      <c r="C76" s="168"/>
      <c r="D76" s="168"/>
      <c r="J76" s="168"/>
      <c r="K76" s="168"/>
      <c r="L76" s="168"/>
      <c r="M76" s="168"/>
      <c r="N76" s="168"/>
      <c r="O76" s="168"/>
      <c r="P76" s="168"/>
      <c r="Q76" s="168"/>
      <c r="R76" s="168"/>
      <c r="S76" s="168"/>
      <c r="T76" s="168"/>
      <c r="U76" s="168"/>
      <c r="V76" s="168"/>
      <c r="W76" s="168"/>
      <c r="X76" s="168"/>
      <c r="Y76" s="168"/>
      <c r="Z76" s="168"/>
    </row>
    <row r="77" spans="1:26" ht="15.75" customHeight="1">
      <c r="A77" s="168"/>
      <c r="B77" s="168"/>
      <c r="C77" s="168"/>
      <c r="D77" s="168"/>
      <c r="J77" s="168"/>
      <c r="K77" s="168"/>
      <c r="L77" s="168"/>
      <c r="M77" s="168"/>
      <c r="N77" s="168"/>
      <c r="O77" s="168"/>
      <c r="P77" s="168"/>
      <c r="Q77" s="168"/>
      <c r="R77" s="168"/>
      <c r="S77" s="168"/>
      <c r="T77" s="168"/>
      <c r="U77" s="168"/>
      <c r="V77" s="168"/>
      <c r="W77" s="168"/>
      <c r="X77" s="168"/>
      <c r="Y77" s="168"/>
      <c r="Z77" s="168"/>
    </row>
    <row r="78" spans="1:26" ht="15.75" customHeight="1">
      <c r="A78" s="168"/>
      <c r="B78" s="168"/>
      <c r="C78" s="168"/>
      <c r="D78" s="168"/>
      <c r="J78" s="168"/>
      <c r="K78" s="168"/>
      <c r="L78" s="168"/>
      <c r="M78" s="168"/>
      <c r="N78" s="168"/>
      <c r="O78" s="168"/>
      <c r="P78" s="168"/>
      <c r="Q78" s="168"/>
      <c r="R78" s="168"/>
      <c r="S78" s="168"/>
      <c r="T78" s="168"/>
      <c r="U78" s="168"/>
      <c r="V78" s="168"/>
      <c r="W78" s="168"/>
      <c r="X78" s="168"/>
      <c r="Y78" s="168"/>
      <c r="Z78" s="168"/>
    </row>
    <row r="79" spans="1:26" ht="15.75" customHeight="1">
      <c r="A79" s="168"/>
      <c r="B79" s="168"/>
      <c r="C79" s="168"/>
      <c r="D79" s="168"/>
      <c r="J79" s="168"/>
      <c r="K79" s="168"/>
      <c r="L79" s="168"/>
      <c r="M79" s="168"/>
      <c r="N79" s="168"/>
      <c r="O79" s="168"/>
      <c r="P79" s="168"/>
      <c r="Q79" s="168"/>
      <c r="R79" s="168"/>
      <c r="S79" s="168"/>
      <c r="T79" s="168"/>
      <c r="U79" s="168"/>
      <c r="V79" s="168"/>
      <c r="W79" s="168"/>
      <c r="X79" s="168"/>
      <c r="Y79" s="168"/>
      <c r="Z79" s="168"/>
    </row>
    <row r="80" spans="1:26" ht="15.75" customHeight="1">
      <c r="A80" s="168"/>
      <c r="B80" s="168"/>
      <c r="C80" s="168"/>
      <c r="D80" s="168"/>
      <c r="J80" s="168"/>
      <c r="K80" s="168"/>
      <c r="L80" s="168"/>
      <c r="M80" s="168"/>
      <c r="N80" s="168"/>
      <c r="O80" s="168"/>
      <c r="P80" s="168"/>
      <c r="Q80" s="168"/>
      <c r="R80" s="168"/>
      <c r="S80" s="168"/>
      <c r="T80" s="168"/>
      <c r="U80" s="168"/>
      <c r="V80" s="168"/>
      <c r="W80" s="168"/>
      <c r="X80" s="168"/>
      <c r="Y80" s="168"/>
      <c r="Z80" s="168"/>
    </row>
    <row r="81" spans="1:26" ht="15.75" customHeight="1">
      <c r="A81" s="168"/>
      <c r="B81" s="168"/>
      <c r="C81" s="168"/>
      <c r="D81" s="168"/>
      <c r="J81" s="168"/>
      <c r="K81" s="168"/>
      <c r="L81" s="168"/>
      <c r="M81" s="168"/>
      <c r="N81" s="168"/>
      <c r="O81" s="168"/>
      <c r="P81" s="168"/>
      <c r="Q81" s="168"/>
      <c r="R81" s="168"/>
      <c r="S81" s="168"/>
      <c r="T81" s="168"/>
      <c r="U81" s="168"/>
      <c r="V81" s="168"/>
      <c r="W81" s="168"/>
      <c r="X81" s="168"/>
      <c r="Y81" s="168"/>
      <c r="Z81" s="168"/>
    </row>
    <row r="82" spans="1:26" ht="15.75" customHeight="1">
      <c r="A82" s="168"/>
      <c r="B82" s="168"/>
      <c r="C82" s="168"/>
      <c r="D82" s="168"/>
      <c r="J82" s="168"/>
      <c r="K82" s="168"/>
      <c r="L82" s="168"/>
      <c r="M82" s="168"/>
      <c r="N82" s="168"/>
      <c r="O82" s="168"/>
      <c r="P82" s="168"/>
      <c r="Q82" s="168"/>
      <c r="R82" s="168"/>
      <c r="S82" s="168"/>
      <c r="T82" s="168"/>
      <c r="U82" s="168"/>
      <c r="V82" s="168"/>
      <c r="W82" s="168"/>
      <c r="X82" s="168"/>
      <c r="Y82" s="168"/>
      <c r="Z82" s="168"/>
    </row>
    <row r="83" spans="1:26" ht="15.75" customHeight="1">
      <c r="A83" s="168"/>
      <c r="B83" s="168"/>
      <c r="C83" s="168"/>
      <c r="D83" s="168"/>
      <c r="J83" s="168"/>
      <c r="K83" s="168"/>
      <c r="L83" s="168"/>
      <c r="M83" s="168"/>
      <c r="N83" s="168"/>
      <c r="O83" s="168"/>
      <c r="P83" s="168"/>
      <c r="Q83" s="168"/>
      <c r="R83" s="168"/>
      <c r="S83" s="168"/>
      <c r="T83" s="168"/>
      <c r="U83" s="168"/>
      <c r="V83" s="168"/>
      <c r="W83" s="168"/>
      <c r="X83" s="168"/>
      <c r="Y83" s="168"/>
      <c r="Z83" s="168"/>
    </row>
    <row r="84" spans="1:26" ht="15.75" customHeight="1">
      <c r="A84" s="168"/>
      <c r="B84" s="168"/>
      <c r="C84" s="168"/>
      <c r="D84" s="168"/>
      <c r="J84" s="168"/>
      <c r="K84" s="168"/>
      <c r="L84" s="168"/>
      <c r="M84" s="168"/>
      <c r="N84" s="168"/>
      <c r="O84" s="168"/>
      <c r="P84" s="168"/>
      <c r="Q84" s="168"/>
      <c r="R84" s="168"/>
      <c r="S84" s="168"/>
      <c r="T84" s="168"/>
      <c r="U84" s="168"/>
      <c r="V84" s="168"/>
      <c r="W84" s="168"/>
      <c r="X84" s="168"/>
      <c r="Y84" s="168"/>
      <c r="Z84" s="168"/>
    </row>
    <row r="85" spans="1:26" ht="15.75" customHeight="1">
      <c r="A85" s="168"/>
      <c r="B85" s="168"/>
      <c r="C85" s="168"/>
      <c r="D85" s="168"/>
      <c r="J85" s="168"/>
      <c r="K85" s="168"/>
      <c r="L85" s="168"/>
      <c r="M85" s="168"/>
      <c r="N85" s="168"/>
      <c r="O85" s="168"/>
      <c r="P85" s="168"/>
      <c r="Q85" s="168"/>
      <c r="R85" s="168"/>
      <c r="S85" s="168"/>
      <c r="T85" s="168"/>
      <c r="U85" s="168"/>
      <c r="V85" s="168"/>
      <c r="W85" s="168"/>
      <c r="X85" s="168"/>
      <c r="Y85" s="168"/>
      <c r="Z85" s="168"/>
    </row>
    <row r="86" spans="1:26" ht="15.75" customHeight="1">
      <c r="A86" s="168"/>
      <c r="B86" s="168"/>
      <c r="C86" s="168"/>
      <c r="D86" s="168"/>
      <c r="J86" s="168"/>
      <c r="K86" s="168"/>
      <c r="L86" s="168"/>
      <c r="M86" s="168"/>
      <c r="N86" s="168"/>
      <c r="O86" s="168"/>
      <c r="P86" s="168"/>
      <c r="Q86" s="168"/>
      <c r="R86" s="168"/>
      <c r="S86" s="168"/>
      <c r="T86" s="168"/>
      <c r="U86" s="168"/>
      <c r="V86" s="168"/>
      <c r="W86" s="168"/>
      <c r="X86" s="168"/>
      <c r="Y86" s="168"/>
      <c r="Z86" s="168"/>
    </row>
    <row r="87" spans="1:26" ht="15.75" customHeight="1">
      <c r="A87" s="168"/>
      <c r="B87" s="168"/>
      <c r="C87" s="168"/>
      <c r="D87" s="168"/>
      <c r="J87" s="168"/>
      <c r="K87" s="168"/>
      <c r="L87" s="168"/>
      <c r="M87" s="168"/>
      <c r="N87" s="168"/>
      <c r="O87" s="168"/>
      <c r="P87" s="168"/>
      <c r="Q87" s="168"/>
      <c r="R87" s="168"/>
      <c r="S87" s="168"/>
      <c r="T87" s="168"/>
      <c r="U87" s="168"/>
      <c r="V87" s="168"/>
      <c r="W87" s="168"/>
      <c r="X87" s="168"/>
      <c r="Y87" s="168"/>
      <c r="Z87" s="168"/>
    </row>
    <row r="88" spans="1:26" ht="15.75" customHeight="1">
      <c r="A88" s="168"/>
      <c r="B88" s="168"/>
      <c r="C88" s="168"/>
      <c r="D88" s="168"/>
      <c r="J88" s="168"/>
      <c r="K88" s="168"/>
      <c r="L88" s="168"/>
      <c r="M88" s="168"/>
      <c r="N88" s="168"/>
      <c r="O88" s="168"/>
      <c r="P88" s="168"/>
      <c r="Q88" s="168"/>
      <c r="R88" s="168"/>
      <c r="S88" s="168"/>
      <c r="T88" s="168"/>
      <c r="U88" s="168"/>
      <c r="V88" s="168"/>
      <c r="W88" s="168"/>
      <c r="X88" s="168"/>
      <c r="Y88" s="168"/>
      <c r="Z88" s="168"/>
    </row>
    <row r="89" spans="1:26" ht="15.75" customHeight="1">
      <c r="A89" s="168"/>
      <c r="B89" s="168"/>
      <c r="C89" s="168"/>
      <c r="D89" s="168"/>
      <c r="J89" s="168"/>
      <c r="K89" s="168"/>
      <c r="L89" s="168"/>
      <c r="M89" s="168"/>
      <c r="N89" s="168"/>
      <c r="O89" s="168"/>
      <c r="P89" s="168"/>
      <c r="Q89" s="168"/>
      <c r="R89" s="168"/>
      <c r="S89" s="168"/>
      <c r="T89" s="168"/>
      <c r="U89" s="168"/>
      <c r="V89" s="168"/>
      <c r="W89" s="168"/>
      <c r="X89" s="168"/>
      <c r="Y89" s="168"/>
      <c r="Z89" s="168"/>
    </row>
    <row r="90" spans="1:26" ht="15.75" customHeight="1">
      <c r="A90" s="168"/>
      <c r="B90" s="168"/>
      <c r="C90" s="168"/>
      <c r="D90" s="168"/>
      <c r="J90" s="168"/>
      <c r="K90" s="168"/>
      <c r="L90" s="168"/>
      <c r="M90" s="168"/>
      <c r="N90" s="168"/>
      <c r="O90" s="168"/>
      <c r="P90" s="168"/>
      <c r="Q90" s="168"/>
      <c r="R90" s="168"/>
      <c r="S90" s="168"/>
      <c r="T90" s="168"/>
      <c r="U90" s="168"/>
      <c r="V90" s="168"/>
      <c r="W90" s="168"/>
      <c r="X90" s="168"/>
      <c r="Y90" s="168"/>
      <c r="Z90" s="168"/>
    </row>
    <row r="91" spans="1:26" ht="15.75" customHeight="1">
      <c r="A91" s="168"/>
      <c r="B91" s="168"/>
      <c r="C91" s="168"/>
      <c r="D91" s="168"/>
      <c r="J91" s="168"/>
      <c r="K91" s="168"/>
      <c r="L91" s="168"/>
      <c r="M91" s="168"/>
      <c r="N91" s="168"/>
      <c r="O91" s="168"/>
      <c r="P91" s="168"/>
      <c r="Q91" s="168"/>
      <c r="R91" s="168"/>
      <c r="S91" s="168"/>
      <c r="T91" s="168"/>
      <c r="U91" s="168"/>
      <c r="V91" s="168"/>
      <c r="W91" s="168"/>
      <c r="X91" s="168"/>
      <c r="Y91" s="168"/>
      <c r="Z91" s="168"/>
    </row>
    <row r="92" spans="1:26" ht="15.75" customHeight="1">
      <c r="A92" s="168"/>
      <c r="B92" s="168"/>
      <c r="C92" s="168"/>
      <c r="D92" s="168"/>
      <c r="J92" s="168"/>
      <c r="K92" s="168"/>
      <c r="L92" s="168"/>
      <c r="M92" s="168"/>
      <c r="N92" s="168"/>
      <c r="O92" s="168"/>
      <c r="P92" s="168"/>
      <c r="Q92" s="168"/>
      <c r="R92" s="168"/>
      <c r="S92" s="168"/>
      <c r="T92" s="168"/>
      <c r="U92" s="168"/>
      <c r="V92" s="168"/>
      <c r="W92" s="168"/>
      <c r="X92" s="168"/>
      <c r="Y92" s="168"/>
      <c r="Z92" s="168"/>
    </row>
    <row r="93" spans="1:26" ht="15.75" customHeight="1">
      <c r="A93" s="168"/>
      <c r="B93" s="168"/>
      <c r="C93" s="168"/>
      <c r="D93" s="168"/>
      <c r="J93" s="168"/>
      <c r="K93" s="168"/>
      <c r="L93" s="168"/>
      <c r="M93" s="168"/>
      <c r="N93" s="168"/>
      <c r="O93" s="168"/>
      <c r="P93" s="168"/>
      <c r="Q93" s="168"/>
      <c r="R93" s="168"/>
      <c r="S93" s="168"/>
      <c r="T93" s="168"/>
      <c r="U93" s="168"/>
      <c r="V93" s="168"/>
      <c r="W93" s="168"/>
      <c r="X93" s="168"/>
      <c r="Y93" s="168"/>
      <c r="Z93" s="168"/>
    </row>
    <row r="94" spans="1:26" ht="15.75" customHeight="1">
      <c r="A94" s="168"/>
      <c r="B94" s="168"/>
      <c r="C94" s="168"/>
      <c r="D94" s="168"/>
      <c r="J94" s="168"/>
      <c r="K94" s="168"/>
      <c r="L94" s="168"/>
      <c r="M94" s="168"/>
      <c r="N94" s="168"/>
      <c r="O94" s="168"/>
      <c r="P94" s="168"/>
      <c r="Q94" s="168"/>
      <c r="R94" s="168"/>
      <c r="S94" s="168"/>
      <c r="T94" s="168"/>
      <c r="U94" s="168"/>
      <c r="V94" s="168"/>
      <c r="W94" s="168"/>
      <c r="X94" s="168"/>
      <c r="Y94" s="168"/>
      <c r="Z94" s="168"/>
    </row>
    <row r="95" spans="1:26" ht="15.75" customHeight="1">
      <c r="A95" s="168"/>
      <c r="B95" s="168"/>
      <c r="C95" s="168"/>
      <c r="D95" s="168"/>
      <c r="J95" s="168"/>
      <c r="K95" s="168"/>
      <c r="L95" s="168"/>
      <c r="M95" s="168"/>
      <c r="N95" s="168"/>
      <c r="O95" s="168"/>
      <c r="P95" s="168"/>
      <c r="Q95" s="168"/>
      <c r="R95" s="168"/>
      <c r="S95" s="168"/>
      <c r="T95" s="168"/>
      <c r="U95" s="168"/>
      <c r="V95" s="168"/>
      <c r="W95" s="168"/>
      <c r="X95" s="168"/>
      <c r="Y95" s="168"/>
      <c r="Z95" s="168"/>
    </row>
    <row r="96" spans="1:26" ht="15.75" customHeight="1">
      <c r="A96" s="168"/>
      <c r="B96" s="168"/>
      <c r="C96" s="168"/>
      <c r="D96" s="168"/>
      <c r="J96" s="168"/>
      <c r="K96" s="168"/>
      <c r="L96" s="168"/>
      <c r="M96" s="168"/>
      <c r="N96" s="168"/>
      <c r="O96" s="168"/>
      <c r="P96" s="168"/>
      <c r="Q96" s="168"/>
      <c r="R96" s="168"/>
      <c r="S96" s="168"/>
      <c r="T96" s="168"/>
      <c r="U96" s="168"/>
      <c r="V96" s="168"/>
      <c r="W96" s="168"/>
      <c r="X96" s="168"/>
      <c r="Y96" s="168"/>
      <c r="Z96" s="168"/>
    </row>
    <row r="97" spans="1:26" ht="15.75" customHeight="1">
      <c r="A97" s="168"/>
      <c r="B97" s="168"/>
      <c r="C97" s="168"/>
      <c r="D97" s="168"/>
      <c r="J97" s="168"/>
      <c r="K97" s="168"/>
      <c r="L97" s="168"/>
      <c r="M97" s="168"/>
      <c r="N97" s="168"/>
      <c r="O97" s="168"/>
      <c r="P97" s="168"/>
      <c r="Q97" s="168"/>
      <c r="R97" s="168"/>
      <c r="S97" s="168"/>
      <c r="T97" s="168"/>
      <c r="U97" s="168"/>
      <c r="V97" s="168"/>
      <c r="W97" s="168"/>
      <c r="X97" s="168"/>
      <c r="Y97" s="168"/>
      <c r="Z97" s="168"/>
    </row>
    <row r="98" spans="1:26" ht="15.75" customHeight="1">
      <c r="A98" s="168"/>
      <c r="B98" s="168"/>
      <c r="C98" s="168"/>
      <c r="D98" s="168"/>
      <c r="J98" s="168"/>
      <c r="K98" s="168"/>
      <c r="L98" s="168"/>
      <c r="M98" s="168"/>
      <c r="N98" s="168"/>
      <c r="O98" s="168"/>
      <c r="P98" s="168"/>
      <c r="Q98" s="168"/>
      <c r="R98" s="168"/>
      <c r="S98" s="168"/>
      <c r="T98" s="168"/>
      <c r="U98" s="168"/>
      <c r="V98" s="168"/>
      <c r="W98" s="168"/>
      <c r="X98" s="168"/>
      <c r="Y98" s="168"/>
      <c r="Z98" s="168"/>
    </row>
    <row r="99" spans="1:26" ht="15.75" customHeight="1">
      <c r="A99" s="168"/>
      <c r="B99" s="168"/>
      <c r="C99" s="168"/>
      <c r="D99" s="168"/>
      <c r="J99" s="168"/>
      <c r="K99" s="168"/>
      <c r="L99" s="168"/>
      <c r="M99" s="168"/>
      <c r="N99" s="168"/>
      <c r="O99" s="168"/>
      <c r="P99" s="168"/>
      <c r="Q99" s="168"/>
      <c r="R99" s="168"/>
      <c r="S99" s="168"/>
      <c r="T99" s="168"/>
      <c r="U99" s="168"/>
      <c r="V99" s="168"/>
      <c r="W99" s="168"/>
      <c r="X99" s="168"/>
      <c r="Y99" s="168"/>
      <c r="Z99" s="168"/>
    </row>
    <row r="100" spans="1:26" ht="15.75" customHeight="1">
      <c r="A100" s="168"/>
      <c r="B100" s="168"/>
      <c r="C100" s="168"/>
      <c r="D100" s="168"/>
      <c r="J100" s="168"/>
      <c r="K100" s="168"/>
      <c r="L100" s="168"/>
      <c r="M100" s="168"/>
      <c r="N100" s="168"/>
      <c r="O100" s="168"/>
      <c r="P100" s="168"/>
      <c r="Q100" s="168"/>
      <c r="R100" s="168"/>
      <c r="S100" s="168"/>
      <c r="T100" s="168"/>
      <c r="U100" s="168"/>
      <c r="V100" s="168"/>
      <c r="W100" s="168"/>
      <c r="X100" s="168"/>
      <c r="Y100" s="168"/>
      <c r="Z100" s="168"/>
    </row>
    <row r="101" spans="1:26" ht="15.75" customHeight="1">
      <c r="A101" s="168"/>
      <c r="B101" s="168"/>
      <c r="C101" s="168"/>
      <c r="D101" s="168"/>
      <c r="J101" s="168"/>
      <c r="K101" s="168"/>
      <c r="L101" s="168"/>
      <c r="M101" s="168"/>
      <c r="N101" s="168"/>
      <c r="O101" s="168"/>
      <c r="P101" s="168"/>
      <c r="Q101" s="168"/>
      <c r="R101" s="168"/>
      <c r="S101" s="168"/>
      <c r="T101" s="168"/>
      <c r="U101" s="168"/>
      <c r="V101" s="168"/>
      <c r="W101" s="168"/>
      <c r="X101" s="168"/>
      <c r="Y101" s="168"/>
      <c r="Z101" s="168"/>
    </row>
    <row r="102" spans="1:26" ht="15.75" customHeight="1">
      <c r="A102" s="168"/>
      <c r="B102" s="168"/>
      <c r="C102" s="168"/>
      <c r="D102" s="168"/>
      <c r="J102" s="168"/>
      <c r="K102" s="168"/>
      <c r="L102" s="168"/>
      <c r="M102" s="168"/>
      <c r="N102" s="168"/>
      <c r="O102" s="168"/>
      <c r="P102" s="168"/>
      <c r="Q102" s="168"/>
      <c r="R102" s="168"/>
      <c r="S102" s="168"/>
      <c r="T102" s="168"/>
      <c r="U102" s="168"/>
      <c r="V102" s="168"/>
      <c r="W102" s="168"/>
      <c r="X102" s="168"/>
      <c r="Y102" s="168"/>
      <c r="Z102" s="168"/>
    </row>
    <row r="103" spans="1:26" ht="15.75" customHeight="1">
      <c r="A103" s="168"/>
      <c r="B103" s="168"/>
      <c r="C103" s="168"/>
      <c r="D103" s="168"/>
      <c r="J103" s="168"/>
      <c r="K103" s="168"/>
      <c r="L103" s="168"/>
      <c r="M103" s="168"/>
      <c r="N103" s="168"/>
      <c r="O103" s="168"/>
      <c r="P103" s="168"/>
      <c r="Q103" s="168"/>
      <c r="R103" s="168"/>
      <c r="S103" s="168"/>
      <c r="T103" s="168"/>
      <c r="U103" s="168"/>
      <c r="V103" s="168"/>
      <c r="W103" s="168"/>
      <c r="X103" s="168"/>
      <c r="Y103" s="168"/>
      <c r="Z103" s="168"/>
    </row>
    <row r="104" spans="1:26" ht="15.75" customHeight="1">
      <c r="A104" s="168"/>
      <c r="B104" s="168"/>
      <c r="C104" s="168"/>
      <c r="D104" s="168"/>
      <c r="J104" s="168"/>
      <c r="K104" s="168"/>
      <c r="L104" s="168"/>
      <c r="M104" s="168"/>
      <c r="N104" s="168"/>
      <c r="O104" s="168"/>
      <c r="P104" s="168"/>
      <c r="Q104" s="168"/>
      <c r="R104" s="168"/>
      <c r="S104" s="168"/>
      <c r="T104" s="168"/>
      <c r="U104" s="168"/>
      <c r="V104" s="168"/>
      <c r="W104" s="168"/>
      <c r="X104" s="168"/>
      <c r="Y104" s="168"/>
      <c r="Z104" s="168"/>
    </row>
    <row r="105" spans="1:26" ht="15.75" customHeight="1">
      <c r="A105" s="168"/>
      <c r="B105" s="168"/>
      <c r="C105" s="168"/>
      <c r="D105" s="168"/>
      <c r="J105" s="168"/>
      <c r="K105" s="168"/>
      <c r="L105" s="168"/>
      <c r="M105" s="168"/>
      <c r="N105" s="168"/>
      <c r="O105" s="168"/>
      <c r="P105" s="168"/>
      <c r="Q105" s="168"/>
      <c r="R105" s="168"/>
      <c r="S105" s="168"/>
      <c r="T105" s="168"/>
      <c r="U105" s="168"/>
      <c r="V105" s="168"/>
      <c r="W105" s="168"/>
      <c r="X105" s="168"/>
      <c r="Y105" s="168"/>
      <c r="Z105" s="168"/>
    </row>
    <row r="106" spans="1:26" ht="15.75" customHeight="1">
      <c r="A106" s="168"/>
      <c r="B106" s="168"/>
      <c r="C106" s="168"/>
      <c r="D106" s="168"/>
      <c r="J106" s="168"/>
      <c r="K106" s="168"/>
      <c r="L106" s="168"/>
      <c r="M106" s="168"/>
      <c r="N106" s="168"/>
      <c r="O106" s="168"/>
      <c r="P106" s="168"/>
      <c r="Q106" s="168"/>
      <c r="R106" s="168"/>
      <c r="S106" s="168"/>
      <c r="T106" s="168"/>
      <c r="U106" s="168"/>
      <c r="V106" s="168"/>
      <c r="W106" s="168"/>
      <c r="X106" s="168"/>
      <c r="Y106" s="168"/>
      <c r="Z106" s="168"/>
    </row>
    <row r="107" spans="1:26" ht="15.75" customHeight="1">
      <c r="A107" s="168"/>
      <c r="B107" s="168"/>
      <c r="C107" s="168"/>
      <c r="D107" s="168"/>
      <c r="J107" s="168"/>
      <c r="K107" s="168"/>
      <c r="L107" s="168"/>
      <c r="M107" s="168"/>
      <c r="N107" s="168"/>
      <c r="O107" s="168"/>
      <c r="P107" s="168"/>
      <c r="Q107" s="168"/>
      <c r="R107" s="168"/>
      <c r="S107" s="168"/>
      <c r="T107" s="168"/>
      <c r="U107" s="168"/>
      <c r="V107" s="168"/>
      <c r="W107" s="168"/>
      <c r="X107" s="168"/>
      <c r="Y107" s="168"/>
      <c r="Z107" s="168"/>
    </row>
    <row r="108" spans="1:26" ht="15.75" customHeight="1">
      <c r="A108" s="168"/>
      <c r="B108" s="168"/>
      <c r="C108" s="168"/>
      <c r="D108" s="168"/>
      <c r="J108" s="168"/>
      <c r="K108" s="168"/>
      <c r="L108" s="168"/>
      <c r="M108" s="168"/>
      <c r="N108" s="168"/>
      <c r="O108" s="168"/>
      <c r="P108" s="168"/>
      <c r="Q108" s="168"/>
      <c r="R108" s="168"/>
      <c r="S108" s="168"/>
      <c r="T108" s="168"/>
      <c r="U108" s="168"/>
      <c r="V108" s="168"/>
      <c r="W108" s="168"/>
      <c r="X108" s="168"/>
      <c r="Y108" s="168"/>
      <c r="Z108" s="168"/>
    </row>
    <row r="109" spans="1:26" ht="15.75" customHeight="1">
      <c r="A109" s="168"/>
      <c r="B109" s="168"/>
      <c r="C109" s="168"/>
      <c r="D109" s="168"/>
      <c r="J109" s="168"/>
      <c r="K109" s="168"/>
      <c r="L109" s="168"/>
      <c r="M109" s="168"/>
      <c r="N109" s="168"/>
      <c r="O109" s="168"/>
      <c r="P109" s="168"/>
      <c r="Q109" s="168"/>
      <c r="R109" s="168"/>
      <c r="S109" s="168"/>
      <c r="T109" s="168"/>
      <c r="U109" s="168"/>
      <c r="V109" s="168"/>
      <c r="W109" s="168"/>
      <c r="X109" s="168"/>
      <c r="Y109" s="168"/>
      <c r="Z109" s="168"/>
    </row>
    <row r="110" spans="1:26" ht="15.75" customHeight="1">
      <c r="A110" s="168"/>
      <c r="B110" s="168"/>
      <c r="C110" s="168"/>
      <c r="D110" s="168"/>
      <c r="J110" s="168"/>
      <c r="K110" s="168"/>
      <c r="L110" s="168"/>
      <c r="M110" s="168"/>
      <c r="N110" s="168"/>
      <c r="O110" s="168"/>
      <c r="P110" s="168"/>
      <c r="Q110" s="168"/>
      <c r="R110" s="168"/>
      <c r="S110" s="168"/>
      <c r="T110" s="168"/>
      <c r="U110" s="168"/>
      <c r="V110" s="168"/>
      <c r="W110" s="168"/>
      <c r="X110" s="168"/>
      <c r="Y110" s="168"/>
      <c r="Z110" s="168"/>
    </row>
    <row r="111" spans="1:26" ht="15.75" customHeight="1">
      <c r="A111" s="168"/>
      <c r="B111" s="168"/>
      <c r="C111" s="168"/>
      <c r="D111" s="168"/>
      <c r="J111" s="168"/>
      <c r="K111" s="168"/>
      <c r="L111" s="168"/>
      <c r="M111" s="168"/>
      <c r="N111" s="168"/>
      <c r="O111" s="168"/>
      <c r="P111" s="168"/>
      <c r="Q111" s="168"/>
      <c r="R111" s="168"/>
      <c r="S111" s="168"/>
      <c r="T111" s="168"/>
      <c r="U111" s="168"/>
      <c r="V111" s="168"/>
      <c r="W111" s="168"/>
      <c r="X111" s="168"/>
      <c r="Y111" s="168"/>
      <c r="Z111" s="168"/>
    </row>
    <row r="112" spans="1:26" ht="15.75" customHeight="1">
      <c r="A112" s="168"/>
      <c r="B112" s="168"/>
      <c r="C112" s="168"/>
      <c r="D112" s="168"/>
      <c r="J112" s="168"/>
      <c r="K112" s="168"/>
      <c r="L112" s="168"/>
      <c r="M112" s="168"/>
      <c r="N112" s="168"/>
      <c r="O112" s="168"/>
      <c r="P112" s="168"/>
      <c r="Q112" s="168"/>
      <c r="R112" s="168"/>
      <c r="S112" s="168"/>
      <c r="T112" s="168"/>
      <c r="U112" s="168"/>
      <c r="V112" s="168"/>
      <c r="W112" s="168"/>
      <c r="X112" s="168"/>
      <c r="Y112" s="168"/>
      <c r="Z112" s="168"/>
    </row>
    <row r="113" spans="1:26" ht="15.75" customHeight="1">
      <c r="A113" s="168"/>
      <c r="B113" s="168"/>
      <c r="C113" s="168"/>
      <c r="D113" s="168"/>
      <c r="J113" s="168"/>
      <c r="K113" s="168"/>
      <c r="L113" s="168"/>
      <c r="M113" s="168"/>
      <c r="N113" s="168"/>
      <c r="O113" s="168"/>
      <c r="P113" s="168"/>
      <c r="Q113" s="168"/>
      <c r="R113" s="168"/>
      <c r="S113" s="168"/>
      <c r="T113" s="168"/>
      <c r="U113" s="168"/>
      <c r="V113" s="168"/>
      <c r="W113" s="168"/>
      <c r="X113" s="168"/>
      <c r="Y113" s="168"/>
      <c r="Z113" s="168"/>
    </row>
    <row r="114" spans="1:26" ht="15.75" customHeight="1">
      <c r="A114" s="168"/>
      <c r="B114" s="168"/>
      <c r="C114" s="168"/>
      <c r="D114" s="168"/>
      <c r="J114" s="168"/>
      <c r="K114" s="168"/>
      <c r="L114" s="168"/>
      <c r="M114" s="168"/>
      <c r="N114" s="168"/>
      <c r="O114" s="168"/>
      <c r="P114" s="168"/>
      <c r="Q114" s="168"/>
      <c r="R114" s="168"/>
      <c r="S114" s="168"/>
      <c r="T114" s="168"/>
      <c r="U114" s="168"/>
      <c r="V114" s="168"/>
      <c r="W114" s="168"/>
      <c r="X114" s="168"/>
      <c r="Y114" s="168"/>
      <c r="Z114" s="168"/>
    </row>
    <row r="115" spans="1:26" ht="15.75" customHeight="1">
      <c r="A115" s="168"/>
      <c r="B115" s="168"/>
      <c r="C115" s="168"/>
      <c r="D115" s="168"/>
      <c r="J115" s="168"/>
      <c r="K115" s="168"/>
      <c r="L115" s="168"/>
      <c r="M115" s="168"/>
      <c r="N115" s="168"/>
      <c r="O115" s="168"/>
      <c r="P115" s="168"/>
      <c r="Q115" s="168"/>
      <c r="R115" s="168"/>
      <c r="S115" s="168"/>
      <c r="T115" s="168"/>
      <c r="U115" s="168"/>
      <c r="V115" s="168"/>
      <c r="W115" s="168"/>
      <c r="X115" s="168"/>
      <c r="Y115" s="168"/>
      <c r="Z115" s="168"/>
    </row>
    <row r="116" spans="1:26" ht="15.75" customHeight="1">
      <c r="A116" s="168"/>
      <c r="B116" s="168"/>
      <c r="C116" s="168"/>
      <c r="D116" s="168"/>
      <c r="J116" s="168"/>
      <c r="K116" s="168"/>
      <c r="L116" s="168"/>
      <c r="M116" s="168"/>
      <c r="N116" s="168"/>
      <c r="O116" s="168"/>
      <c r="P116" s="168"/>
      <c r="Q116" s="168"/>
      <c r="R116" s="168"/>
      <c r="S116" s="168"/>
      <c r="T116" s="168"/>
      <c r="U116" s="168"/>
      <c r="V116" s="168"/>
      <c r="W116" s="168"/>
      <c r="X116" s="168"/>
      <c r="Y116" s="168"/>
      <c r="Z116" s="168"/>
    </row>
    <row r="117" spans="1:26" ht="15.75" customHeight="1">
      <c r="A117" s="168"/>
      <c r="B117" s="168"/>
      <c r="C117" s="168"/>
      <c r="D117" s="168"/>
      <c r="J117" s="168"/>
      <c r="K117" s="168"/>
      <c r="L117" s="168"/>
      <c r="M117" s="168"/>
      <c r="N117" s="168"/>
      <c r="O117" s="168"/>
      <c r="P117" s="168"/>
      <c r="Q117" s="168"/>
      <c r="R117" s="168"/>
      <c r="S117" s="168"/>
      <c r="T117" s="168"/>
      <c r="U117" s="168"/>
      <c r="V117" s="168"/>
      <c r="W117" s="168"/>
      <c r="X117" s="168"/>
      <c r="Y117" s="168"/>
      <c r="Z117" s="168"/>
    </row>
    <row r="118" spans="1:26" ht="15.75" customHeight="1">
      <c r="A118" s="168"/>
      <c r="B118" s="168"/>
      <c r="C118" s="168"/>
      <c r="D118" s="168"/>
      <c r="J118" s="168"/>
      <c r="K118" s="168"/>
      <c r="L118" s="168"/>
      <c r="M118" s="168"/>
      <c r="N118" s="168"/>
      <c r="O118" s="168"/>
      <c r="P118" s="168"/>
      <c r="Q118" s="168"/>
      <c r="R118" s="168"/>
      <c r="S118" s="168"/>
      <c r="T118" s="168"/>
      <c r="U118" s="168"/>
      <c r="V118" s="168"/>
      <c r="W118" s="168"/>
      <c r="X118" s="168"/>
      <c r="Y118" s="168"/>
      <c r="Z118" s="168"/>
    </row>
    <row r="119" spans="1:26" ht="15.75" customHeight="1">
      <c r="A119" s="168"/>
      <c r="B119" s="168"/>
      <c r="C119" s="168"/>
      <c r="D119" s="168"/>
      <c r="J119" s="168"/>
      <c r="K119" s="168"/>
      <c r="L119" s="168"/>
      <c r="M119" s="168"/>
      <c r="N119" s="168"/>
      <c r="O119" s="168"/>
      <c r="P119" s="168"/>
      <c r="Q119" s="168"/>
      <c r="R119" s="168"/>
      <c r="S119" s="168"/>
      <c r="T119" s="168"/>
      <c r="U119" s="168"/>
      <c r="V119" s="168"/>
      <c r="W119" s="168"/>
      <c r="X119" s="168"/>
      <c r="Y119" s="168"/>
      <c r="Z119" s="168"/>
    </row>
    <row r="120" spans="1:26" ht="15.75" customHeight="1">
      <c r="A120" s="168"/>
      <c r="B120" s="168"/>
      <c r="C120" s="168"/>
      <c r="D120" s="168"/>
      <c r="J120" s="168"/>
      <c r="K120" s="168"/>
      <c r="L120" s="168"/>
      <c r="M120" s="168"/>
      <c r="N120" s="168"/>
      <c r="O120" s="168"/>
      <c r="P120" s="168"/>
      <c r="Q120" s="168"/>
      <c r="R120" s="168"/>
      <c r="S120" s="168"/>
      <c r="T120" s="168"/>
      <c r="U120" s="168"/>
      <c r="V120" s="168"/>
      <c r="W120" s="168"/>
      <c r="X120" s="168"/>
      <c r="Y120" s="168"/>
      <c r="Z120" s="168"/>
    </row>
    <row r="121" spans="1:26" ht="15.75" customHeight="1">
      <c r="A121" s="168"/>
      <c r="B121" s="168"/>
      <c r="C121" s="168"/>
      <c r="D121" s="168"/>
      <c r="J121" s="168"/>
      <c r="K121" s="168"/>
      <c r="L121" s="168"/>
      <c r="M121" s="168"/>
      <c r="N121" s="168"/>
      <c r="O121" s="168"/>
      <c r="P121" s="168"/>
      <c r="Q121" s="168"/>
      <c r="R121" s="168"/>
      <c r="S121" s="168"/>
      <c r="T121" s="168"/>
      <c r="U121" s="168"/>
      <c r="V121" s="168"/>
      <c r="W121" s="168"/>
      <c r="X121" s="168"/>
      <c r="Y121" s="168"/>
      <c r="Z121" s="168"/>
    </row>
    <row r="122" spans="1:26" ht="15.75" customHeight="1">
      <c r="A122" s="168"/>
      <c r="B122" s="168"/>
      <c r="C122" s="168"/>
      <c r="D122" s="168"/>
      <c r="J122" s="168"/>
      <c r="K122" s="168"/>
      <c r="L122" s="168"/>
      <c r="M122" s="168"/>
      <c r="N122" s="168"/>
      <c r="O122" s="168"/>
      <c r="P122" s="168"/>
      <c r="Q122" s="168"/>
      <c r="R122" s="168"/>
      <c r="S122" s="168"/>
      <c r="T122" s="168"/>
      <c r="U122" s="168"/>
      <c r="V122" s="168"/>
      <c r="W122" s="168"/>
      <c r="X122" s="168"/>
      <c r="Y122" s="168"/>
      <c r="Z122" s="168"/>
    </row>
    <row r="123" spans="1:26" ht="15.75" customHeight="1">
      <c r="A123" s="168"/>
      <c r="B123" s="168"/>
      <c r="C123" s="168"/>
      <c r="D123" s="168"/>
      <c r="J123" s="168"/>
      <c r="K123" s="168"/>
      <c r="L123" s="168"/>
      <c r="M123" s="168"/>
      <c r="N123" s="168"/>
      <c r="O123" s="168"/>
      <c r="P123" s="168"/>
      <c r="Q123" s="168"/>
      <c r="R123" s="168"/>
      <c r="S123" s="168"/>
      <c r="T123" s="168"/>
      <c r="U123" s="168"/>
      <c r="V123" s="168"/>
      <c r="W123" s="168"/>
      <c r="X123" s="168"/>
      <c r="Y123" s="168"/>
      <c r="Z123" s="168"/>
    </row>
    <row r="124" spans="1:26" ht="15.75" customHeight="1">
      <c r="A124" s="168"/>
      <c r="B124" s="168"/>
      <c r="C124" s="168"/>
      <c r="D124" s="168"/>
      <c r="J124" s="168"/>
      <c r="K124" s="168"/>
      <c r="L124" s="168"/>
      <c r="M124" s="168"/>
      <c r="N124" s="168"/>
      <c r="O124" s="168"/>
      <c r="P124" s="168"/>
      <c r="Q124" s="168"/>
      <c r="R124" s="168"/>
      <c r="S124" s="168"/>
      <c r="T124" s="168"/>
      <c r="U124" s="168"/>
      <c r="V124" s="168"/>
      <c r="W124" s="168"/>
      <c r="X124" s="168"/>
      <c r="Y124" s="168"/>
      <c r="Z124" s="168"/>
    </row>
    <row r="125" spans="1:26" ht="15.75" customHeight="1">
      <c r="A125" s="168"/>
      <c r="B125" s="168"/>
      <c r="C125" s="168"/>
      <c r="D125" s="168"/>
      <c r="J125" s="168"/>
      <c r="K125" s="168"/>
      <c r="L125" s="168"/>
      <c r="M125" s="168"/>
      <c r="N125" s="168"/>
      <c r="O125" s="168"/>
      <c r="P125" s="168"/>
      <c r="Q125" s="168"/>
      <c r="R125" s="168"/>
      <c r="S125" s="168"/>
      <c r="T125" s="168"/>
      <c r="U125" s="168"/>
      <c r="V125" s="168"/>
      <c r="W125" s="168"/>
      <c r="X125" s="168"/>
      <c r="Y125" s="168"/>
      <c r="Z125" s="168"/>
    </row>
    <row r="126" spans="1:26" ht="15.75" customHeight="1">
      <c r="A126" s="168"/>
      <c r="B126" s="168"/>
      <c r="C126" s="168"/>
      <c r="D126" s="168"/>
      <c r="J126" s="168"/>
      <c r="K126" s="168"/>
      <c r="L126" s="168"/>
      <c r="M126" s="168"/>
      <c r="N126" s="168"/>
      <c r="O126" s="168"/>
      <c r="P126" s="168"/>
      <c r="Q126" s="168"/>
      <c r="R126" s="168"/>
      <c r="S126" s="168"/>
      <c r="T126" s="168"/>
      <c r="U126" s="168"/>
      <c r="V126" s="168"/>
      <c r="W126" s="168"/>
      <c r="X126" s="168"/>
      <c r="Y126" s="168"/>
      <c r="Z126" s="168"/>
    </row>
    <row r="127" spans="1:26" ht="15.75" customHeight="1">
      <c r="A127" s="168"/>
      <c r="B127" s="168"/>
      <c r="C127" s="168"/>
      <c r="D127" s="168"/>
      <c r="J127" s="168"/>
      <c r="K127" s="168"/>
      <c r="L127" s="168"/>
      <c r="M127" s="168"/>
      <c r="N127" s="168"/>
      <c r="O127" s="168"/>
      <c r="P127" s="168"/>
      <c r="Q127" s="168"/>
      <c r="R127" s="168"/>
      <c r="S127" s="168"/>
      <c r="T127" s="168"/>
      <c r="U127" s="168"/>
      <c r="V127" s="168"/>
      <c r="W127" s="168"/>
      <c r="X127" s="168"/>
      <c r="Y127" s="168"/>
      <c r="Z127" s="168"/>
    </row>
    <row r="128" spans="1:26" ht="15.75" customHeight="1">
      <c r="A128" s="168"/>
      <c r="B128" s="168"/>
      <c r="C128" s="168"/>
      <c r="D128" s="168"/>
      <c r="J128" s="168"/>
      <c r="K128" s="168"/>
      <c r="L128" s="168"/>
      <c r="M128" s="168"/>
      <c r="N128" s="168"/>
      <c r="O128" s="168"/>
      <c r="P128" s="168"/>
      <c r="Q128" s="168"/>
      <c r="R128" s="168"/>
      <c r="S128" s="168"/>
      <c r="T128" s="168"/>
      <c r="U128" s="168"/>
      <c r="V128" s="168"/>
      <c r="W128" s="168"/>
      <c r="X128" s="168"/>
      <c r="Y128" s="168"/>
      <c r="Z128" s="168"/>
    </row>
    <row r="129" spans="1:26" ht="15.75" customHeight="1">
      <c r="A129" s="168"/>
      <c r="B129" s="168"/>
      <c r="C129" s="168"/>
      <c r="D129" s="168"/>
      <c r="J129" s="168"/>
      <c r="K129" s="168"/>
      <c r="L129" s="168"/>
      <c r="M129" s="168"/>
      <c r="N129" s="168"/>
      <c r="O129" s="168"/>
      <c r="P129" s="168"/>
      <c r="Q129" s="168"/>
      <c r="R129" s="168"/>
      <c r="S129" s="168"/>
      <c r="T129" s="168"/>
      <c r="U129" s="168"/>
      <c r="V129" s="168"/>
      <c r="W129" s="168"/>
      <c r="X129" s="168"/>
      <c r="Y129" s="168"/>
      <c r="Z129" s="168"/>
    </row>
    <row r="130" spans="1:26" ht="15.75" customHeight="1">
      <c r="A130" s="168"/>
      <c r="B130" s="168"/>
      <c r="C130" s="168"/>
      <c r="D130" s="168"/>
      <c r="J130" s="168"/>
      <c r="K130" s="168"/>
      <c r="L130" s="168"/>
      <c r="M130" s="168"/>
      <c r="N130" s="168"/>
      <c r="O130" s="168"/>
      <c r="P130" s="168"/>
      <c r="Q130" s="168"/>
      <c r="R130" s="168"/>
      <c r="S130" s="168"/>
      <c r="T130" s="168"/>
      <c r="U130" s="168"/>
      <c r="V130" s="168"/>
      <c r="W130" s="168"/>
      <c r="X130" s="168"/>
      <c r="Y130" s="168"/>
      <c r="Z130" s="168"/>
    </row>
    <row r="131" spans="1:26" ht="15.75" customHeight="1">
      <c r="A131" s="168"/>
      <c r="B131" s="168"/>
      <c r="C131" s="168"/>
      <c r="D131" s="168"/>
      <c r="J131" s="168"/>
      <c r="K131" s="168"/>
      <c r="L131" s="168"/>
      <c r="M131" s="168"/>
      <c r="N131" s="168"/>
      <c r="O131" s="168"/>
      <c r="P131" s="168"/>
      <c r="Q131" s="168"/>
      <c r="R131" s="168"/>
      <c r="S131" s="168"/>
      <c r="T131" s="168"/>
      <c r="U131" s="168"/>
      <c r="V131" s="168"/>
      <c r="W131" s="168"/>
      <c r="X131" s="168"/>
      <c r="Y131" s="168"/>
      <c r="Z131" s="168"/>
    </row>
    <row r="132" spans="1:26" ht="15.75" customHeight="1">
      <c r="A132" s="168"/>
      <c r="B132" s="168"/>
      <c r="C132" s="168"/>
      <c r="D132" s="168"/>
      <c r="J132" s="168"/>
      <c r="K132" s="168"/>
      <c r="L132" s="168"/>
      <c r="M132" s="168"/>
      <c r="N132" s="168"/>
      <c r="O132" s="168"/>
      <c r="P132" s="168"/>
      <c r="Q132" s="168"/>
      <c r="R132" s="168"/>
      <c r="S132" s="168"/>
      <c r="T132" s="168"/>
      <c r="U132" s="168"/>
      <c r="V132" s="168"/>
      <c r="W132" s="168"/>
      <c r="X132" s="168"/>
      <c r="Y132" s="168"/>
      <c r="Z132" s="168"/>
    </row>
    <row r="133" spans="1:26" ht="15.75" customHeight="1">
      <c r="A133" s="168"/>
      <c r="B133" s="168"/>
      <c r="C133" s="168"/>
      <c r="D133" s="168"/>
      <c r="J133" s="168"/>
      <c r="K133" s="168"/>
      <c r="L133" s="168"/>
      <c r="M133" s="168"/>
      <c r="N133" s="168"/>
      <c r="O133" s="168"/>
      <c r="P133" s="168"/>
      <c r="Q133" s="168"/>
      <c r="R133" s="168"/>
      <c r="S133" s="168"/>
      <c r="T133" s="168"/>
      <c r="U133" s="168"/>
      <c r="V133" s="168"/>
      <c r="W133" s="168"/>
      <c r="X133" s="168"/>
      <c r="Y133" s="168"/>
      <c r="Z133" s="168"/>
    </row>
    <row r="134" spans="1:26" ht="15.75" customHeight="1">
      <c r="A134" s="168"/>
      <c r="B134" s="168"/>
      <c r="C134" s="168"/>
      <c r="D134" s="168"/>
      <c r="J134" s="168"/>
      <c r="K134" s="168"/>
      <c r="L134" s="168"/>
      <c r="M134" s="168"/>
      <c r="N134" s="168"/>
      <c r="O134" s="168"/>
      <c r="P134" s="168"/>
      <c r="Q134" s="168"/>
      <c r="R134" s="168"/>
      <c r="S134" s="168"/>
      <c r="T134" s="168"/>
      <c r="U134" s="168"/>
      <c r="V134" s="168"/>
      <c r="W134" s="168"/>
      <c r="X134" s="168"/>
      <c r="Y134" s="168"/>
      <c r="Z134" s="168"/>
    </row>
    <row r="135" spans="1:26" ht="15.75" customHeight="1">
      <c r="A135" s="168"/>
      <c r="B135" s="168"/>
      <c r="C135" s="168"/>
      <c r="D135" s="168"/>
      <c r="J135" s="168"/>
      <c r="K135" s="168"/>
      <c r="L135" s="168"/>
      <c r="M135" s="168"/>
      <c r="N135" s="168"/>
      <c r="O135" s="168"/>
      <c r="P135" s="168"/>
      <c r="Q135" s="168"/>
      <c r="R135" s="168"/>
      <c r="S135" s="168"/>
      <c r="T135" s="168"/>
      <c r="U135" s="168"/>
      <c r="V135" s="168"/>
      <c r="W135" s="168"/>
      <c r="X135" s="168"/>
      <c r="Y135" s="168"/>
      <c r="Z135" s="168"/>
    </row>
    <row r="136" spans="1:26" ht="15.75" customHeight="1">
      <c r="A136" s="168"/>
      <c r="B136" s="168"/>
      <c r="C136" s="168"/>
      <c r="D136" s="168"/>
      <c r="J136" s="168"/>
      <c r="K136" s="168"/>
      <c r="L136" s="168"/>
      <c r="M136" s="168"/>
      <c r="N136" s="168"/>
      <c r="O136" s="168"/>
      <c r="P136" s="168"/>
      <c r="Q136" s="168"/>
      <c r="R136" s="168"/>
      <c r="S136" s="168"/>
      <c r="T136" s="168"/>
      <c r="U136" s="168"/>
      <c r="V136" s="168"/>
      <c r="W136" s="168"/>
      <c r="X136" s="168"/>
      <c r="Y136" s="168"/>
      <c r="Z136" s="168"/>
    </row>
    <row r="137" spans="1:26" ht="15.75" customHeight="1">
      <c r="A137" s="168"/>
      <c r="B137" s="168"/>
      <c r="C137" s="168"/>
      <c r="D137" s="168"/>
      <c r="J137" s="168"/>
      <c r="K137" s="168"/>
      <c r="L137" s="168"/>
      <c r="M137" s="168"/>
      <c r="N137" s="168"/>
      <c r="O137" s="168"/>
      <c r="P137" s="168"/>
      <c r="Q137" s="168"/>
      <c r="R137" s="168"/>
      <c r="S137" s="168"/>
      <c r="T137" s="168"/>
      <c r="U137" s="168"/>
      <c r="V137" s="168"/>
      <c r="W137" s="168"/>
      <c r="X137" s="168"/>
      <c r="Y137" s="168"/>
      <c r="Z137" s="168"/>
    </row>
    <row r="138" spans="1:26" ht="15.75" customHeight="1">
      <c r="A138" s="168"/>
      <c r="B138" s="168"/>
      <c r="C138" s="168"/>
      <c r="D138" s="168"/>
      <c r="J138" s="168"/>
      <c r="K138" s="168"/>
      <c r="L138" s="168"/>
      <c r="M138" s="168"/>
      <c r="N138" s="168"/>
      <c r="O138" s="168"/>
      <c r="P138" s="168"/>
      <c r="Q138" s="168"/>
      <c r="R138" s="168"/>
      <c r="S138" s="168"/>
      <c r="T138" s="168"/>
      <c r="U138" s="168"/>
      <c r="V138" s="168"/>
      <c r="W138" s="168"/>
      <c r="X138" s="168"/>
      <c r="Y138" s="168"/>
      <c r="Z138" s="168"/>
    </row>
    <row r="139" spans="1:26" ht="15.75" customHeight="1">
      <c r="A139" s="168"/>
      <c r="B139" s="168"/>
      <c r="C139" s="168"/>
      <c r="D139" s="168"/>
      <c r="J139" s="168"/>
      <c r="K139" s="168"/>
      <c r="L139" s="168"/>
      <c r="M139" s="168"/>
      <c r="N139" s="168"/>
      <c r="O139" s="168"/>
      <c r="P139" s="168"/>
      <c r="Q139" s="168"/>
      <c r="R139" s="168"/>
      <c r="S139" s="168"/>
      <c r="T139" s="168"/>
      <c r="U139" s="168"/>
      <c r="V139" s="168"/>
      <c r="W139" s="168"/>
      <c r="X139" s="168"/>
      <c r="Y139" s="168"/>
      <c r="Z139" s="168"/>
    </row>
    <row r="140" spans="1:26" ht="15.75" customHeight="1">
      <c r="A140" s="168"/>
      <c r="B140" s="168"/>
      <c r="C140" s="168"/>
      <c r="D140" s="168"/>
      <c r="J140" s="168"/>
      <c r="K140" s="168"/>
      <c r="L140" s="168"/>
      <c r="M140" s="168"/>
      <c r="N140" s="168"/>
      <c r="O140" s="168"/>
      <c r="P140" s="168"/>
      <c r="Q140" s="168"/>
      <c r="R140" s="168"/>
      <c r="S140" s="168"/>
      <c r="T140" s="168"/>
      <c r="U140" s="168"/>
      <c r="V140" s="168"/>
      <c r="W140" s="168"/>
      <c r="X140" s="168"/>
      <c r="Y140" s="168"/>
      <c r="Z140" s="168"/>
    </row>
    <row r="141" spans="1:26" ht="15.75" customHeight="1">
      <c r="A141" s="168"/>
      <c r="B141" s="168"/>
      <c r="C141" s="168"/>
      <c r="D141" s="168"/>
      <c r="J141" s="168"/>
      <c r="K141" s="168"/>
      <c r="L141" s="168"/>
      <c r="M141" s="168"/>
      <c r="N141" s="168"/>
      <c r="O141" s="168"/>
      <c r="P141" s="168"/>
      <c r="Q141" s="168"/>
      <c r="R141" s="168"/>
      <c r="S141" s="168"/>
      <c r="T141" s="168"/>
      <c r="U141" s="168"/>
      <c r="V141" s="168"/>
      <c r="W141" s="168"/>
      <c r="X141" s="168"/>
      <c r="Y141" s="168"/>
      <c r="Z141" s="168"/>
    </row>
    <row r="142" spans="1:26" ht="15.75" customHeight="1">
      <c r="A142" s="168"/>
      <c r="B142" s="168"/>
      <c r="C142" s="168"/>
      <c r="D142" s="168"/>
      <c r="J142" s="168"/>
      <c r="K142" s="168"/>
      <c r="L142" s="168"/>
      <c r="M142" s="168"/>
      <c r="N142" s="168"/>
      <c r="O142" s="168"/>
      <c r="P142" s="168"/>
      <c r="Q142" s="168"/>
      <c r="R142" s="168"/>
      <c r="S142" s="168"/>
      <c r="T142" s="168"/>
      <c r="U142" s="168"/>
      <c r="V142" s="168"/>
      <c r="W142" s="168"/>
      <c r="X142" s="168"/>
      <c r="Y142" s="168"/>
      <c r="Z142" s="168"/>
    </row>
    <row r="143" spans="1:26" ht="15.75" customHeight="1">
      <c r="A143" s="168"/>
      <c r="B143" s="168"/>
      <c r="C143" s="168"/>
      <c r="D143" s="168"/>
      <c r="J143" s="168"/>
      <c r="K143" s="168"/>
      <c r="L143" s="168"/>
      <c r="M143" s="168"/>
      <c r="N143" s="168"/>
      <c r="O143" s="168"/>
      <c r="P143" s="168"/>
      <c r="Q143" s="168"/>
      <c r="R143" s="168"/>
      <c r="S143" s="168"/>
      <c r="T143" s="168"/>
      <c r="U143" s="168"/>
      <c r="V143" s="168"/>
      <c r="W143" s="168"/>
      <c r="X143" s="168"/>
      <c r="Y143" s="168"/>
      <c r="Z143" s="168"/>
    </row>
    <row r="144" spans="1:26" ht="15.75" customHeight="1">
      <c r="A144" s="168"/>
      <c r="B144" s="168"/>
      <c r="C144" s="168"/>
      <c r="D144" s="168"/>
      <c r="J144" s="168"/>
      <c r="K144" s="168"/>
      <c r="L144" s="168"/>
      <c r="M144" s="168"/>
      <c r="N144" s="168"/>
      <c r="O144" s="168"/>
      <c r="P144" s="168"/>
      <c r="Q144" s="168"/>
      <c r="R144" s="168"/>
      <c r="S144" s="168"/>
      <c r="T144" s="168"/>
      <c r="U144" s="168"/>
      <c r="V144" s="168"/>
      <c r="W144" s="168"/>
      <c r="X144" s="168"/>
      <c r="Y144" s="168"/>
      <c r="Z144" s="168"/>
    </row>
    <row r="145" spans="1:26" ht="15.75" customHeight="1">
      <c r="A145" s="168"/>
      <c r="B145" s="168"/>
      <c r="C145" s="168"/>
      <c r="D145" s="168"/>
      <c r="J145" s="168"/>
      <c r="K145" s="168"/>
      <c r="L145" s="168"/>
      <c r="M145" s="168"/>
      <c r="N145" s="168"/>
      <c r="O145" s="168"/>
      <c r="P145" s="168"/>
      <c r="Q145" s="168"/>
      <c r="R145" s="168"/>
      <c r="S145" s="168"/>
      <c r="T145" s="168"/>
      <c r="U145" s="168"/>
      <c r="V145" s="168"/>
      <c r="W145" s="168"/>
      <c r="X145" s="168"/>
      <c r="Y145" s="168"/>
      <c r="Z145" s="168"/>
    </row>
    <row r="146" spans="1:26" ht="15.75" customHeight="1">
      <c r="A146" s="168"/>
      <c r="B146" s="168"/>
      <c r="C146" s="168"/>
      <c r="D146" s="168"/>
      <c r="J146" s="168"/>
      <c r="K146" s="168"/>
      <c r="L146" s="168"/>
      <c r="M146" s="168"/>
      <c r="N146" s="168"/>
      <c r="O146" s="168"/>
      <c r="P146" s="168"/>
      <c r="Q146" s="168"/>
      <c r="R146" s="168"/>
      <c r="S146" s="168"/>
      <c r="T146" s="168"/>
      <c r="U146" s="168"/>
      <c r="V146" s="168"/>
      <c r="W146" s="168"/>
      <c r="X146" s="168"/>
      <c r="Y146" s="168"/>
      <c r="Z146" s="168"/>
    </row>
    <row r="147" spans="1:26" ht="15.75" customHeight="1">
      <c r="A147" s="168"/>
      <c r="B147" s="168"/>
      <c r="C147" s="168"/>
      <c r="D147" s="168"/>
      <c r="J147" s="168"/>
      <c r="K147" s="168"/>
      <c r="L147" s="168"/>
      <c r="M147" s="168"/>
      <c r="N147" s="168"/>
      <c r="O147" s="168"/>
      <c r="P147" s="168"/>
      <c r="Q147" s="168"/>
      <c r="R147" s="168"/>
      <c r="S147" s="168"/>
      <c r="T147" s="168"/>
      <c r="U147" s="168"/>
      <c r="V147" s="168"/>
      <c r="W147" s="168"/>
      <c r="X147" s="168"/>
      <c r="Y147" s="168"/>
      <c r="Z147" s="168"/>
    </row>
    <row r="148" spans="1:26" ht="15.75" customHeight="1">
      <c r="A148" s="168"/>
      <c r="B148" s="168"/>
      <c r="C148" s="168"/>
      <c r="D148" s="168"/>
      <c r="J148" s="168"/>
      <c r="K148" s="168"/>
      <c r="L148" s="168"/>
      <c r="M148" s="168"/>
      <c r="N148" s="168"/>
      <c r="O148" s="168"/>
      <c r="P148" s="168"/>
      <c r="Q148" s="168"/>
      <c r="R148" s="168"/>
      <c r="S148" s="168"/>
      <c r="T148" s="168"/>
      <c r="U148" s="168"/>
      <c r="V148" s="168"/>
      <c r="W148" s="168"/>
      <c r="X148" s="168"/>
      <c r="Y148" s="168"/>
      <c r="Z148" s="168"/>
    </row>
    <row r="149" spans="1:26" ht="15.75" customHeight="1">
      <c r="A149" s="168"/>
      <c r="B149" s="168"/>
      <c r="C149" s="168"/>
      <c r="D149" s="168"/>
      <c r="J149" s="168"/>
      <c r="K149" s="168"/>
      <c r="L149" s="168"/>
      <c r="M149" s="168"/>
      <c r="N149" s="168"/>
      <c r="O149" s="168"/>
      <c r="P149" s="168"/>
      <c r="Q149" s="168"/>
      <c r="R149" s="168"/>
      <c r="S149" s="168"/>
      <c r="T149" s="168"/>
      <c r="U149" s="168"/>
      <c r="V149" s="168"/>
      <c r="W149" s="168"/>
      <c r="X149" s="168"/>
      <c r="Y149" s="168"/>
      <c r="Z149" s="168"/>
    </row>
    <row r="150" spans="1:26" ht="15.75" customHeight="1">
      <c r="A150" s="168"/>
      <c r="B150" s="168"/>
      <c r="C150" s="168"/>
      <c r="D150" s="168"/>
      <c r="J150" s="168"/>
      <c r="K150" s="168"/>
      <c r="L150" s="168"/>
      <c r="M150" s="168"/>
      <c r="N150" s="168"/>
      <c r="O150" s="168"/>
      <c r="P150" s="168"/>
      <c r="Q150" s="168"/>
      <c r="R150" s="168"/>
      <c r="S150" s="168"/>
      <c r="T150" s="168"/>
      <c r="U150" s="168"/>
      <c r="V150" s="168"/>
      <c r="W150" s="168"/>
      <c r="X150" s="168"/>
      <c r="Y150" s="168"/>
      <c r="Z150" s="168"/>
    </row>
    <row r="151" spans="1:26" ht="15.75" customHeight="1">
      <c r="A151" s="168"/>
      <c r="B151" s="168"/>
      <c r="C151" s="168"/>
      <c r="D151" s="168"/>
      <c r="J151" s="168"/>
      <c r="K151" s="168"/>
      <c r="L151" s="168"/>
      <c r="M151" s="168"/>
      <c r="N151" s="168"/>
      <c r="O151" s="168"/>
      <c r="P151" s="168"/>
      <c r="Q151" s="168"/>
      <c r="R151" s="168"/>
      <c r="S151" s="168"/>
      <c r="T151" s="168"/>
      <c r="U151" s="168"/>
      <c r="V151" s="168"/>
      <c r="W151" s="168"/>
      <c r="X151" s="168"/>
      <c r="Y151" s="168"/>
      <c r="Z151" s="168"/>
    </row>
    <row r="152" spans="1:26" ht="15.75" customHeight="1">
      <c r="A152" s="168"/>
      <c r="B152" s="168"/>
      <c r="C152" s="168"/>
      <c r="D152" s="168"/>
      <c r="J152" s="168"/>
      <c r="K152" s="168"/>
      <c r="L152" s="168"/>
      <c r="M152" s="168"/>
      <c r="N152" s="168"/>
      <c r="O152" s="168"/>
      <c r="P152" s="168"/>
      <c r="Q152" s="168"/>
      <c r="R152" s="168"/>
      <c r="S152" s="168"/>
      <c r="T152" s="168"/>
      <c r="U152" s="168"/>
      <c r="V152" s="168"/>
      <c r="W152" s="168"/>
      <c r="X152" s="168"/>
      <c r="Y152" s="168"/>
      <c r="Z152" s="168"/>
    </row>
    <row r="153" spans="1:26" ht="15.75" customHeight="1">
      <c r="A153" s="168"/>
      <c r="B153" s="168"/>
      <c r="C153" s="168"/>
      <c r="D153" s="168"/>
      <c r="J153" s="168"/>
      <c r="K153" s="168"/>
      <c r="L153" s="168"/>
      <c r="M153" s="168"/>
      <c r="N153" s="168"/>
      <c r="O153" s="168"/>
      <c r="P153" s="168"/>
      <c r="Q153" s="168"/>
      <c r="R153" s="168"/>
      <c r="S153" s="168"/>
      <c r="T153" s="168"/>
      <c r="U153" s="168"/>
      <c r="V153" s="168"/>
      <c r="W153" s="168"/>
      <c r="X153" s="168"/>
      <c r="Y153" s="168"/>
      <c r="Z153" s="168"/>
    </row>
    <row r="154" spans="1:26" ht="15.75" customHeight="1">
      <c r="A154" s="168"/>
      <c r="B154" s="168"/>
      <c r="C154" s="168"/>
      <c r="D154" s="168"/>
      <c r="J154" s="168"/>
      <c r="K154" s="168"/>
      <c r="L154" s="168"/>
      <c r="M154" s="168"/>
      <c r="N154" s="168"/>
      <c r="O154" s="168"/>
      <c r="P154" s="168"/>
      <c r="Q154" s="168"/>
      <c r="R154" s="168"/>
      <c r="S154" s="168"/>
      <c r="T154" s="168"/>
      <c r="U154" s="168"/>
      <c r="V154" s="168"/>
      <c r="W154" s="168"/>
      <c r="X154" s="168"/>
      <c r="Y154" s="168"/>
      <c r="Z154" s="168"/>
    </row>
    <row r="155" spans="1:26" ht="15.75" customHeight="1">
      <c r="A155" s="168"/>
      <c r="B155" s="168"/>
      <c r="C155" s="168"/>
      <c r="D155" s="168"/>
      <c r="J155" s="168"/>
      <c r="K155" s="168"/>
      <c r="L155" s="168"/>
      <c r="M155" s="168"/>
      <c r="N155" s="168"/>
      <c r="O155" s="168"/>
      <c r="P155" s="168"/>
      <c r="Q155" s="168"/>
      <c r="R155" s="168"/>
      <c r="S155" s="168"/>
      <c r="T155" s="168"/>
      <c r="U155" s="168"/>
      <c r="V155" s="168"/>
      <c r="W155" s="168"/>
      <c r="X155" s="168"/>
      <c r="Y155" s="168"/>
      <c r="Z155" s="168"/>
    </row>
    <row r="156" spans="1:26" ht="15.75" customHeight="1">
      <c r="A156" s="168"/>
      <c r="B156" s="168"/>
      <c r="C156" s="168"/>
      <c r="D156" s="168"/>
      <c r="J156" s="168"/>
      <c r="K156" s="168"/>
      <c r="L156" s="168"/>
      <c r="M156" s="168"/>
      <c r="N156" s="168"/>
      <c r="O156" s="168"/>
      <c r="P156" s="168"/>
      <c r="Q156" s="168"/>
      <c r="R156" s="168"/>
      <c r="S156" s="168"/>
      <c r="T156" s="168"/>
      <c r="U156" s="168"/>
      <c r="V156" s="168"/>
      <c r="W156" s="168"/>
      <c r="X156" s="168"/>
      <c r="Y156" s="168"/>
      <c r="Z156" s="168"/>
    </row>
    <row r="157" spans="1:26" ht="15.75" customHeight="1">
      <c r="A157" s="168"/>
      <c r="B157" s="168"/>
      <c r="C157" s="168"/>
      <c r="D157" s="168"/>
      <c r="J157" s="168"/>
      <c r="K157" s="168"/>
      <c r="L157" s="168"/>
      <c r="M157" s="168"/>
      <c r="N157" s="168"/>
      <c r="O157" s="168"/>
      <c r="P157" s="168"/>
      <c r="Q157" s="168"/>
      <c r="R157" s="168"/>
      <c r="S157" s="168"/>
      <c r="T157" s="168"/>
      <c r="U157" s="168"/>
      <c r="V157" s="168"/>
      <c r="W157" s="168"/>
      <c r="X157" s="168"/>
      <c r="Y157" s="168"/>
      <c r="Z157" s="168"/>
    </row>
    <row r="158" spans="1:26" ht="15.75" customHeight="1">
      <c r="A158" s="168"/>
      <c r="B158" s="168"/>
      <c r="C158" s="168"/>
      <c r="D158" s="168"/>
      <c r="J158" s="168"/>
      <c r="K158" s="168"/>
      <c r="L158" s="168"/>
      <c r="M158" s="168"/>
      <c r="N158" s="168"/>
      <c r="O158" s="168"/>
      <c r="P158" s="168"/>
      <c r="Q158" s="168"/>
      <c r="R158" s="168"/>
      <c r="S158" s="168"/>
      <c r="T158" s="168"/>
      <c r="U158" s="168"/>
      <c r="V158" s="168"/>
      <c r="W158" s="168"/>
      <c r="X158" s="168"/>
      <c r="Y158" s="168"/>
      <c r="Z158" s="168"/>
    </row>
    <row r="159" spans="1:26" ht="15.75" customHeight="1">
      <c r="A159" s="168"/>
      <c r="B159" s="168"/>
      <c r="C159" s="168"/>
      <c r="D159" s="168"/>
      <c r="J159" s="168"/>
      <c r="K159" s="168"/>
      <c r="L159" s="168"/>
      <c r="M159" s="168"/>
      <c r="N159" s="168"/>
      <c r="O159" s="168"/>
      <c r="P159" s="168"/>
      <c r="Q159" s="168"/>
      <c r="R159" s="168"/>
      <c r="S159" s="168"/>
      <c r="T159" s="168"/>
      <c r="U159" s="168"/>
      <c r="V159" s="168"/>
      <c r="W159" s="168"/>
      <c r="X159" s="168"/>
      <c r="Y159" s="168"/>
      <c r="Z159" s="168"/>
    </row>
    <row r="160" spans="1:26" ht="15.75" customHeight="1">
      <c r="A160" s="168"/>
      <c r="B160" s="168"/>
      <c r="C160" s="168"/>
      <c r="D160" s="168"/>
      <c r="J160" s="168"/>
      <c r="K160" s="168"/>
      <c r="L160" s="168"/>
      <c r="M160" s="168"/>
      <c r="N160" s="168"/>
      <c r="O160" s="168"/>
      <c r="P160" s="168"/>
      <c r="Q160" s="168"/>
      <c r="R160" s="168"/>
      <c r="S160" s="168"/>
      <c r="T160" s="168"/>
      <c r="U160" s="168"/>
      <c r="V160" s="168"/>
      <c r="W160" s="168"/>
      <c r="X160" s="168"/>
      <c r="Y160" s="168"/>
      <c r="Z160" s="168"/>
    </row>
    <row r="161" spans="1:26" ht="15.75" customHeight="1">
      <c r="A161" s="168"/>
      <c r="B161" s="168"/>
      <c r="C161" s="168"/>
      <c r="D161" s="168"/>
      <c r="J161" s="168"/>
      <c r="K161" s="168"/>
      <c r="L161" s="168"/>
      <c r="M161" s="168"/>
      <c r="N161" s="168"/>
      <c r="O161" s="168"/>
      <c r="P161" s="168"/>
      <c r="Q161" s="168"/>
      <c r="R161" s="168"/>
      <c r="S161" s="168"/>
      <c r="T161" s="168"/>
      <c r="U161" s="168"/>
      <c r="V161" s="168"/>
      <c r="W161" s="168"/>
      <c r="X161" s="168"/>
      <c r="Y161" s="168"/>
      <c r="Z161" s="168"/>
    </row>
    <row r="162" spans="1:26" ht="15.75" customHeight="1">
      <c r="A162" s="168"/>
      <c r="B162" s="168"/>
      <c r="C162" s="168"/>
      <c r="D162" s="168"/>
      <c r="J162" s="168"/>
      <c r="K162" s="168"/>
      <c r="L162" s="168"/>
      <c r="M162" s="168"/>
      <c r="N162" s="168"/>
      <c r="O162" s="168"/>
      <c r="P162" s="168"/>
      <c r="Q162" s="168"/>
      <c r="R162" s="168"/>
      <c r="S162" s="168"/>
      <c r="T162" s="168"/>
      <c r="U162" s="168"/>
      <c r="V162" s="168"/>
      <c r="W162" s="168"/>
      <c r="X162" s="168"/>
      <c r="Y162" s="168"/>
      <c r="Z162" s="168"/>
    </row>
    <row r="163" spans="1:26" ht="15.75" customHeight="1">
      <c r="A163" s="168"/>
      <c r="B163" s="168"/>
      <c r="C163" s="168"/>
      <c r="D163" s="168"/>
      <c r="J163" s="168"/>
      <c r="K163" s="168"/>
      <c r="L163" s="168"/>
      <c r="M163" s="168"/>
      <c r="N163" s="168"/>
      <c r="O163" s="168"/>
      <c r="P163" s="168"/>
      <c r="Q163" s="168"/>
      <c r="R163" s="168"/>
      <c r="S163" s="168"/>
      <c r="T163" s="168"/>
      <c r="U163" s="168"/>
      <c r="V163" s="168"/>
      <c r="W163" s="168"/>
      <c r="X163" s="168"/>
      <c r="Y163" s="168"/>
      <c r="Z163" s="168"/>
    </row>
    <row r="164" spans="1:26" ht="15.75" customHeight="1">
      <c r="A164" s="174"/>
      <c r="B164" s="174"/>
      <c r="C164" s="174"/>
      <c r="D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174"/>
      <c r="D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174"/>
      <c r="D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174"/>
      <c r="D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174"/>
      <c r="D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174"/>
      <c r="D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174"/>
      <c r="D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174"/>
      <c r="D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174"/>
      <c r="D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174"/>
      <c r="D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174"/>
      <c r="D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174"/>
      <c r="D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174"/>
      <c r="D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174"/>
      <c r="D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174"/>
      <c r="D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174"/>
      <c r="D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174"/>
      <c r="D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174"/>
      <c r="D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174"/>
      <c r="D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174"/>
      <c r="D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174"/>
      <c r="D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174"/>
      <c r="D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174"/>
      <c r="D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174"/>
      <c r="D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174"/>
      <c r="D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174"/>
      <c r="D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174"/>
      <c r="D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174"/>
      <c r="D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174"/>
      <c r="D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174"/>
      <c r="D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174"/>
      <c r="D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174"/>
      <c r="D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174"/>
      <c r="D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174"/>
      <c r="D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174"/>
      <c r="D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174"/>
      <c r="D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174"/>
      <c r="D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174"/>
      <c r="D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174"/>
      <c r="D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174"/>
      <c r="D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174"/>
      <c r="D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174"/>
      <c r="D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174"/>
      <c r="D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174"/>
      <c r="D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174"/>
      <c r="D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174"/>
      <c r="D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174"/>
      <c r="D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174"/>
      <c r="D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174"/>
      <c r="D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174"/>
      <c r="D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174"/>
      <c r="D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174"/>
      <c r="D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174"/>
      <c r="D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174"/>
      <c r="D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174"/>
      <c r="D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174"/>
      <c r="D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174"/>
      <c r="D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174"/>
      <c r="D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174"/>
      <c r="D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174"/>
      <c r="D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174"/>
      <c r="D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174"/>
      <c r="D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174"/>
      <c r="D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174"/>
      <c r="D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174"/>
      <c r="D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174"/>
      <c r="D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174"/>
      <c r="D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174"/>
      <c r="D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174"/>
      <c r="D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174"/>
      <c r="D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174"/>
      <c r="D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174"/>
      <c r="D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174"/>
      <c r="D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174"/>
      <c r="D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174"/>
      <c r="D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174"/>
      <c r="D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174"/>
      <c r="D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174"/>
      <c r="D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174"/>
      <c r="D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174"/>
      <c r="D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174"/>
      <c r="D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174"/>
      <c r="D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174"/>
      <c r="D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174"/>
      <c r="D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174"/>
      <c r="D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174"/>
      <c r="D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174"/>
      <c r="D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174"/>
      <c r="D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174"/>
      <c r="D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174"/>
      <c r="D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174"/>
      <c r="D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174"/>
      <c r="D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174"/>
      <c r="D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174"/>
      <c r="D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174"/>
      <c r="D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174"/>
      <c r="D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174"/>
      <c r="D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174"/>
      <c r="D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174"/>
      <c r="D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174"/>
      <c r="D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174"/>
      <c r="D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174"/>
      <c r="D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174"/>
      <c r="D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174"/>
      <c r="D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174"/>
      <c r="D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174"/>
      <c r="D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174"/>
      <c r="D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174"/>
      <c r="D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174"/>
      <c r="D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174"/>
      <c r="D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174"/>
      <c r="D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174"/>
      <c r="D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174"/>
      <c r="D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174"/>
      <c r="D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174"/>
      <c r="D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174"/>
      <c r="D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174"/>
      <c r="D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174"/>
      <c r="D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174"/>
      <c r="D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174"/>
      <c r="D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174"/>
      <c r="D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174"/>
      <c r="D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174"/>
      <c r="D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174"/>
      <c r="D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174"/>
      <c r="D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174"/>
      <c r="D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174"/>
      <c r="D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174"/>
      <c r="D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174"/>
      <c r="D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174"/>
      <c r="D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174"/>
      <c r="D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174"/>
      <c r="D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174"/>
      <c r="D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174"/>
      <c r="D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174"/>
      <c r="D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174"/>
      <c r="D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174"/>
      <c r="D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174"/>
      <c r="D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174"/>
      <c r="D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174"/>
      <c r="D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174"/>
      <c r="D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174"/>
      <c r="D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174"/>
      <c r="D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174"/>
      <c r="D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174"/>
      <c r="D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174"/>
      <c r="D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174"/>
      <c r="D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174"/>
      <c r="D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174"/>
      <c r="D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174"/>
      <c r="D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174"/>
      <c r="D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174"/>
      <c r="D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174"/>
      <c r="D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174"/>
      <c r="D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174"/>
      <c r="D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174"/>
      <c r="D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174"/>
      <c r="D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174"/>
      <c r="D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174"/>
      <c r="D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174"/>
      <c r="D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174"/>
      <c r="D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174"/>
      <c r="D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174"/>
      <c r="D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174"/>
      <c r="D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174"/>
      <c r="D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174"/>
      <c r="D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174"/>
      <c r="D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174"/>
      <c r="D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174"/>
      <c r="D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174"/>
      <c r="D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174"/>
      <c r="D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174"/>
      <c r="D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174"/>
      <c r="D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174"/>
      <c r="D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174"/>
      <c r="D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174"/>
      <c r="D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174"/>
      <c r="D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174"/>
      <c r="D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174"/>
      <c r="D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174"/>
      <c r="D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174"/>
      <c r="D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174"/>
      <c r="D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174"/>
      <c r="D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174"/>
      <c r="D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174"/>
      <c r="D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174"/>
      <c r="D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174"/>
      <c r="D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174"/>
      <c r="D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174"/>
      <c r="D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174"/>
      <c r="D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174"/>
      <c r="D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174"/>
      <c r="D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174"/>
      <c r="D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174"/>
      <c r="D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174"/>
      <c r="D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174"/>
      <c r="D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174"/>
      <c r="D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174"/>
      <c r="D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174"/>
      <c r="D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174"/>
      <c r="D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174"/>
      <c r="D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174"/>
      <c r="D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174"/>
      <c r="D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174"/>
      <c r="D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174"/>
      <c r="D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174"/>
      <c r="D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174"/>
      <c r="D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174"/>
      <c r="D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174"/>
      <c r="D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174"/>
      <c r="D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174"/>
      <c r="D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174"/>
      <c r="D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174"/>
      <c r="D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174"/>
      <c r="D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174"/>
      <c r="D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174"/>
      <c r="D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174"/>
      <c r="D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174"/>
      <c r="D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174"/>
      <c r="D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174"/>
      <c r="D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174"/>
      <c r="D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174"/>
      <c r="D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174"/>
      <c r="D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174"/>
      <c r="D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174"/>
      <c r="D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174"/>
      <c r="D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174"/>
      <c r="D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174"/>
      <c r="D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174"/>
      <c r="D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174"/>
      <c r="D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174"/>
      <c r="D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174"/>
      <c r="D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174"/>
      <c r="D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174"/>
      <c r="D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174"/>
      <c r="D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174"/>
      <c r="D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174"/>
      <c r="D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174"/>
      <c r="D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174"/>
      <c r="D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174"/>
      <c r="D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174"/>
      <c r="D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174"/>
      <c r="D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174"/>
      <c r="D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174"/>
      <c r="D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174"/>
      <c r="D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174"/>
      <c r="D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174"/>
      <c r="D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174"/>
      <c r="D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174"/>
      <c r="D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174"/>
      <c r="D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174"/>
      <c r="D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174"/>
      <c r="D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174"/>
      <c r="D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174"/>
      <c r="D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174"/>
      <c r="D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174"/>
      <c r="D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174"/>
      <c r="D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174"/>
      <c r="D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174"/>
      <c r="D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174"/>
      <c r="D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174"/>
      <c r="D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174"/>
      <c r="D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174"/>
      <c r="D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174"/>
      <c r="D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174"/>
      <c r="D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174"/>
      <c r="D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174"/>
      <c r="D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174"/>
      <c r="D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174"/>
      <c r="D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174"/>
      <c r="D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174"/>
      <c r="D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174"/>
      <c r="D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174"/>
      <c r="D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174"/>
      <c r="D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174"/>
      <c r="D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174"/>
      <c r="D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174"/>
      <c r="D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174"/>
      <c r="D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174"/>
      <c r="D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174"/>
      <c r="D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174"/>
      <c r="D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174"/>
      <c r="D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174"/>
      <c r="D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174"/>
      <c r="D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174"/>
      <c r="D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174"/>
      <c r="D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174"/>
      <c r="D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174"/>
      <c r="D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174"/>
      <c r="D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174"/>
      <c r="D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174"/>
      <c r="D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174"/>
      <c r="D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174"/>
      <c r="D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174"/>
      <c r="D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174"/>
      <c r="D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174"/>
      <c r="D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174"/>
      <c r="D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174"/>
      <c r="D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174"/>
      <c r="D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174"/>
      <c r="D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174"/>
      <c r="D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174"/>
      <c r="D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174"/>
      <c r="D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174"/>
      <c r="D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174"/>
      <c r="D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174"/>
      <c r="D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174"/>
      <c r="D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174"/>
      <c r="D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174"/>
      <c r="D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174"/>
      <c r="D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174"/>
      <c r="D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174"/>
      <c r="D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174"/>
      <c r="D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174"/>
      <c r="D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174"/>
      <c r="D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174"/>
      <c r="D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174"/>
      <c r="D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174"/>
      <c r="D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174"/>
      <c r="D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174"/>
      <c r="D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174"/>
      <c r="D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174"/>
      <c r="D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174"/>
      <c r="D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174"/>
      <c r="D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174"/>
      <c r="D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174"/>
      <c r="D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174"/>
      <c r="D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174"/>
      <c r="D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174"/>
      <c r="D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174"/>
      <c r="D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174"/>
      <c r="D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174"/>
      <c r="D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174"/>
      <c r="D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174"/>
      <c r="D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174"/>
      <c r="D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174"/>
      <c r="D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174"/>
      <c r="D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174"/>
      <c r="D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174"/>
      <c r="D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174"/>
      <c r="D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174"/>
      <c r="D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174"/>
      <c r="D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174"/>
      <c r="D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174"/>
      <c r="D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174"/>
      <c r="D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174"/>
      <c r="D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174"/>
      <c r="D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174"/>
      <c r="D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174"/>
      <c r="D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174"/>
      <c r="D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174"/>
      <c r="D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174"/>
      <c r="D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174"/>
      <c r="D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174"/>
      <c r="D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174"/>
      <c r="D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174"/>
      <c r="D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174"/>
      <c r="D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174"/>
      <c r="D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174"/>
      <c r="D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174"/>
      <c r="D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174"/>
      <c r="D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174"/>
      <c r="D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174"/>
      <c r="D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174"/>
      <c r="D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174"/>
      <c r="D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174"/>
      <c r="D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174"/>
      <c r="D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174"/>
      <c r="D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174"/>
      <c r="D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174"/>
      <c r="D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174"/>
      <c r="D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174"/>
      <c r="D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174"/>
      <c r="D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174"/>
      <c r="D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174"/>
      <c r="D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174"/>
      <c r="D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174"/>
      <c r="D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174"/>
      <c r="D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174"/>
      <c r="D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174"/>
      <c r="D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174"/>
      <c r="D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174"/>
      <c r="D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174"/>
      <c r="D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174"/>
      <c r="D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174"/>
      <c r="D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174"/>
      <c r="D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174"/>
      <c r="D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174"/>
      <c r="D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174"/>
      <c r="D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174"/>
      <c r="D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174"/>
      <c r="D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174"/>
      <c r="D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174"/>
      <c r="D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174"/>
      <c r="D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174"/>
      <c r="D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174"/>
      <c r="D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174"/>
      <c r="D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174"/>
      <c r="D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174"/>
      <c r="D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174"/>
      <c r="D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174"/>
      <c r="D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174"/>
      <c r="D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174"/>
      <c r="D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174"/>
      <c r="D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174"/>
      <c r="D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174"/>
      <c r="D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174"/>
      <c r="D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174"/>
      <c r="D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174"/>
      <c r="D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174"/>
      <c r="D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174"/>
      <c r="D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174"/>
      <c r="D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174"/>
      <c r="D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174"/>
      <c r="D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174"/>
      <c r="D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174"/>
      <c r="D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174"/>
      <c r="D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174"/>
      <c r="D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174"/>
      <c r="D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174"/>
      <c r="D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174"/>
      <c r="D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174"/>
      <c r="D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174"/>
      <c r="D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174"/>
      <c r="D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174"/>
      <c r="D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174"/>
      <c r="D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174"/>
      <c r="D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174"/>
      <c r="D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174"/>
      <c r="D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174"/>
      <c r="D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174"/>
      <c r="D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174"/>
      <c r="D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174"/>
      <c r="D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174"/>
      <c r="D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174"/>
      <c r="D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174"/>
      <c r="D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174"/>
      <c r="D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174"/>
      <c r="D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174"/>
      <c r="D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174"/>
      <c r="D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174"/>
      <c r="D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174"/>
      <c r="D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174"/>
      <c r="D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174"/>
      <c r="D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174"/>
      <c r="D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174"/>
      <c r="D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174"/>
      <c r="D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174"/>
      <c r="D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174"/>
      <c r="D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174"/>
      <c r="D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174"/>
      <c r="D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174"/>
      <c r="D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174"/>
      <c r="D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174"/>
      <c r="D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174"/>
      <c r="D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174"/>
      <c r="D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174"/>
      <c r="D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174"/>
      <c r="D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174"/>
      <c r="D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174"/>
      <c r="D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174"/>
      <c r="D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174"/>
      <c r="D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174"/>
      <c r="D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174"/>
      <c r="D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174"/>
      <c r="D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174"/>
      <c r="D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174"/>
      <c r="D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174"/>
      <c r="D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174"/>
      <c r="D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174"/>
      <c r="D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174"/>
      <c r="D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174"/>
      <c r="D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174"/>
      <c r="D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174"/>
      <c r="D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174"/>
      <c r="D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174"/>
      <c r="D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174"/>
      <c r="D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174"/>
      <c r="D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174"/>
      <c r="D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174"/>
      <c r="D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174"/>
      <c r="D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174"/>
      <c r="D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174"/>
      <c r="D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174"/>
      <c r="D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174"/>
      <c r="D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174"/>
      <c r="D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174"/>
      <c r="D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174"/>
      <c r="D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174"/>
      <c r="D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174"/>
      <c r="D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174"/>
      <c r="D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174"/>
      <c r="D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174"/>
      <c r="D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174"/>
      <c r="D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174"/>
      <c r="D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174"/>
      <c r="D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174"/>
      <c r="D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174"/>
      <c r="D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174"/>
      <c r="D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174"/>
      <c r="D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174"/>
      <c r="D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174"/>
      <c r="D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174"/>
      <c r="D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174"/>
      <c r="D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174"/>
      <c r="D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174"/>
      <c r="D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174"/>
      <c r="D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174"/>
      <c r="D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174"/>
      <c r="D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174"/>
      <c r="D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174"/>
      <c r="D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174"/>
      <c r="D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174"/>
      <c r="D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174"/>
      <c r="D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174"/>
      <c r="D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174"/>
      <c r="D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174"/>
      <c r="D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174"/>
      <c r="D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174"/>
      <c r="D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174"/>
      <c r="D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174"/>
      <c r="D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174"/>
      <c r="D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174"/>
      <c r="D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174"/>
      <c r="D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174"/>
      <c r="D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174"/>
      <c r="D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174"/>
      <c r="D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174"/>
      <c r="D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174"/>
      <c r="D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174"/>
      <c r="D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174"/>
      <c r="D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174"/>
      <c r="D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174"/>
      <c r="D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174"/>
      <c r="D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174"/>
      <c r="D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174"/>
      <c r="D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174"/>
      <c r="D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174"/>
      <c r="D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174"/>
      <c r="D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174"/>
      <c r="D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174"/>
      <c r="D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174"/>
      <c r="D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174"/>
      <c r="D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174"/>
      <c r="D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174"/>
      <c r="D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174"/>
      <c r="D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174"/>
      <c r="D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174"/>
      <c r="D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174"/>
      <c r="D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174"/>
      <c r="D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174"/>
      <c r="D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174"/>
      <c r="D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174"/>
      <c r="D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174"/>
      <c r="D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174"/>
      <c r="D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174"/>
      <c r="D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174"/>
      <c r="D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174"/>
      <c r="D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174"/>
      <c r="D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174"/>
      <c r="D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174"/>
      <c r="D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174"/>
      <c r="D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174"/>
      <c r="D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174"/>
      <c r="D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174"/>
      <c r="D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174"/>
      <c r="D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174"/>
      <c r="D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174"/>
      <c r="D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174"/>
      <c r="D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174"/>
      <c r="D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174"/>
      <c r="D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174"/>
      <c r="D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174"/>
      <c r="D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174"/>
      <c r="D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174"/>
      <c r="D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174"/>
      <c r="D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174"/>
      <c r="D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174"/>
      <c r="D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174"/>
      <c r="D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174"/>
      <c r="D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174"/>
      <c r="D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174"/>
      <c r="D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174"/>
      <c r="D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174"/>
      <c r="D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174"/>
      <c r="D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174"/>
      <c r="D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174"/>
      <c r="D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174"/>
      <c r="D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174"/>
      <c r="D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174"/>
      <c r="D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174"/>
      <c r="D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174"/>
      <c r="D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174"/>
      <c r="D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174"/>
      <c r="D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174"/>
      <c r="D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174"/>
      <c r="D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174"/>
      <c r="D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174"/>
      <c r="D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174"/>
      <c r="D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174"/>
      <c r="D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174"/>
      <c r="D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174"/>
      <c r="D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174"/>
      <c r="D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174"/>
      <c r="D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174"/>
      <c r="D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174"/>
      <c r="D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174"/>
      <c r="D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174"/>
      <c r="D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174"/>
      <c r="D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174"/>
      <c r="D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174"/>
      <c r="D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174"/>
      <c r="D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174"/>
      <c r="D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174"/>
      <c r="D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174"/>
      <c r="D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174"/>
      <c r="D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174"/>
      <c r="D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174"/>
      <c r="D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174"/>
      <c r="D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174"/>
      <c r="D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174"/>
      <c r="D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174"/>
      <c r="D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174"/>
      <c r="D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174"/>
      <c r="D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174"/>
      <c r="D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174"/>
      <c r="D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174"/>
      <c r="D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174"/>
      <c r="D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174"/>
      <c r="D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174"/>
      <c r="D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174"/>
      <c r="D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174"/>
      <c r="D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174"/>
      <c r="D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174"/>
      <c r="D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174"/>
      <c r="D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174"/>
      <c r="D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174"/>
      <c r="D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174"/>
      <c r="D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174"/>
      <c r="D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174"/>
      <c r="D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174"/>
      <c r="D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174"/>
      <c r="D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174"/>
      <c r="D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174"/>
      <c r="D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174"/>
      <c r="D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174"/>
      <c r="D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174"/>
      <c r="D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174"/>
      <c r="D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174"/>
      <c r="D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174"/>
      <c r="D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174"/>
      <c r="D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174"/>
      <c r="D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174"/>
      <c r="D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174"/>
      <c r="D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174"/>
      <c r="D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174"/>
      <c r="D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174"/>
      <c r="D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174"/>
      <c r="D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174"/>
      <c r="D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174"/>
      <c r="D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174"/>
      <c r="D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174"/>
      <c r="D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174"/>
      <c r="D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174"/>
      <c r="D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174"/>
      <c r="D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174"/>
      <c r="D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174"/>
      <c r="D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174"/>
      <c r="D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174"/>
      <c r="D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174"/>
      <c r="D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174"/>
      <c r="D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174"/>
      <c r="D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174"/>
      <c r="D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174"/>
      <c r="D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174"/>
      <c r="D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174"/>
      <c r="D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174"/>
      <c r="D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174"/>
      <c r="D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174"/>
      <c r="D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174"/>
      <c r="D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174"/>
      <c r="D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174"/>
      <c r="D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174"/>
      <c r="D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174"/>
      <c r="D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174"/>
      <c r="D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174"/>
      <c r="D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174"/>
      <c r="D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174"/>
      <c r="D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174"/>
      <c r="D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174"/>
      <c r="D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174"/>
      <c r="D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174"/>
      <c r="D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174"/>
      <c r="D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174"/>
      <c r="D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174"/>
      <c r="D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174"/>
      <c r="D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174"/>
      <c r="D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174"/>
      <c r="D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174"/>
      <c r="D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174"/>
      <c r="D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174"/>
      <c r="D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174"/>
      <c r="D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174"/>
      <c r="D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174"/>
      <c r="D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174"/>
      <c r="D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174"/>
      <c r="D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174"/>
      <c r="D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174"/>
      <c r="D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174"/>
      <c r="D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174"/>
      <c r="D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174"/>
      <c r="D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174"/>
      <c r="D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174"/>
      <c r="D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174"/>
      <c r="D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174"/>
      <c r="D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174"/>
      <c r="D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174"/>
      <c r="D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174"/>
      <c r="D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174"/>
      <c r="D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174"/>
      <c r="D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174"/>
      <c r="D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174"/>
      <c r="D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174"/>
      <c r="D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174"/>
      <c r="D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174"/>
      <c r="D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174"/>
      <c r="D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174"/>
      <c r="D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174"/>
      <c r="D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174"/>
      <c r="D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174"/>
      <c r="D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174"/>
      <c r="D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174"/>
      <c r="D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174"/>
      <c r="D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174"/>
      <c r="D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174"/>
      <c r="D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174"/>
      <c r="D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174"/>
      <c r="D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174"/>
      <c r="D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174"/>
      <c r="D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174"/>
      <c r="D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174"/>
      <c r="D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174"/>
      <c r="D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174"/>
      <c r="D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174"/>
      <c r="D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174"/>
      <c r="D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174"/>
      <c r="D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174"/>
      <c r="D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174"/>
      <c r="D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174"/>
      <c r="D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174"/>
      <c r="D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174"/>
      <c r="D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174"/>
      <c r="D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174"/>
      <c r="D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174"/>
      <c r="D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174"/>
      <c r="D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174"/>
      <c r="D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174"/>
      <c r="D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174"/>
      <c r="D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174"/>
      <c r="D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174"/>
      <c r="D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174"/>
      <c r="D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174"/>
      <c r="D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174"/>
      <c r="D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174"/>
      <c r="D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174"/>
      <c r="D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174"/>
      <c r="D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174"/>
      <c r="D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174"/>
      <c r="D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174"/>
      <c r="D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174"/>
      <c r="D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174"/>
      <c r="D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174"/>
      <c r="D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174"/>
      <c r="D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174"/>
      <c r="D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174"/>
      <c r="D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174"/>
      <c r="D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174"/>
      <c r="D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174"/>
      <c r="D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174"/>
      <c r="D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174"/>
      <c r="D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174"/>
      <c r="D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174"/>
      <c r="D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174"/>
      <c r="D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174"/>
      <c r="D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174"/>
      <c r="D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174"/>
      <c r="D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174"/>
      <c r="D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174"/>
      <c r="D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174"/>
      <c r="D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174"/>
      <c r="D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174"/>
      <c r="D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174"/>
      <c r="D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174"/>
      <c r="D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174"/>
      <c r="D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174"/>
      <c r="D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174"/>
      <c r="D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174"/>
      <c r="D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174"/>
      <c r="D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174"/>
      <c r="D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174"/>
      <c r="D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174"/>
      <c r="D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174"/>
      <c r="D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174"/>
      <c r="D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174"/>
      <c r="D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174"/>
      <c r="D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174"/>
      <c r="D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174"/>
      <c r="D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174"/>
      <c r="D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174"/>
      <c r="D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174"/>
      <c r="D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174"/>
      <c r="D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174"/>
      <c r="D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174"/>
      <c r="D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174"/>
      <c r="D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174"/>
      <c r="D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174"/>
      <c r="D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174"/>
      <c r="D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174"/>
      <c r="D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174"/>
      <c r="D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174"/>
      <c r="D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174"/>
      <c r="D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174"/>
      <c r="D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174"/>
      <c r="D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174"/>
      <c r="D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174"/>
      <c r="D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174"/>
      <c r="D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174"/>
      <c r="D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174"/>
      <c r="D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174"/>
      <c r="D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174"/>
      <c r="D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174"/>
      <c r="D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174"/>
      <c r="D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174"/>
      <c r="D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174"/>
      <c r="D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174"/>
      <c r="D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174"/>
      <c r="D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174"/>
      <c r="D1000" s="174"/>
      <c r="J1000" s="174"/>
      <c r="K1000" s="174"/>
      <c r="L1000" s="174"/>
      <c r="M1000" s="174"/>
      <c r="N1000" s="174"/>
      <c r="O1000" s="174"/>
      <c r="P1000" s="174"/>
      <c r="Q1000" s="174"/>
      <c r="R1000" s="174"/>
      <c r="S1000" s="174"/>
      <c r="T1000" s="174"/>
      <c r="U1000" s="174"/>
      <c r="V1000" s="174"/>
      <c r="W1000" s="174"/>
      <c r="X1000" s="174"/>
      <c r="Y1000" s="174"/>
      <c r="Z1000" s="17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CA68-F8B3-4763-AA07-A01974AAE4FC}">
  <dimension ref="A1:Z978"/>
  <sheetViews>
    <sheetView showGridLines="0" topLeftCell="A2" workbookViewId="0">
      <selection activeCell="J35" sqref="J35"/>
    </sheetView>
  </sheetViews>
  <sheetFormatPr baseColWidth="10" defaultColWidth="13.1640625" defaultRowHeight="15" customHeight="1"/>
  <cols>
    <col min="1" max="1" width="11.5" style="143" customWidth="1"/>
    <col min="2" max="2" width="17.33203125" style="143" bestFit="1" customWidth="1"/>
    <col min="3" max="3" width="6.1640625" style="143" bestFit="1" customWidth="1"/>
    <col min="4" max="4" width="11.5" style="143" customWidth="1"/>
    <col min="5" max="5" width="13.33203125" style="143" customWidth="1"/>
    <col min="6" max="7" width="11.5" style="143" customWidth="1"/>
    <col min="8" max="8" width="27.83203125" style="143" customWidth="1"/>
    <col min="9" max="9" width="12.33203125" style="143" bestFit="1" customWidth="1"/>
    <col min="10" max="10" width="10.5" style="143" bestFit="1" customWidth="1"/>
    <col min="11" max="14" width="11.5" style="143" customWidth="1"/>
    <col min="15" max="15" width="11.5" style="167" customWidth="1"/>
    <col min="16" max="16" width="5.5" style="167" hidden="1" customWidth="1"/>
    <col min="17" max="17" width="11.5" style="167" hidden="1" customWidth="1"/>
    <col min="18" max="26" width="11.5" style="143" customWidth="1"/>
    <col min="27" max="16384" width="13.1640625" style="143"/>
  </cols>
  <sheetData>
    <row r="1" spans="1:26" ht="16" hidden="1">
      <c r="A1" s="140"/>
      <c r="B1" s="140"/>
      <c r="C1" s="141" t="s">
        <v>1088</v>
      </c>
      <c r="D1" s="140"/>
      <c r="E1" s="140"/>
      <c r="F1" s="140"/>
      <c r="G1" s="140"/>
      <c r="H1" s="140"/>
      <c r="I1" s="140"/>
      <c r="J1" s="141" t="s">
        <v>1089</v>
      </c>
      <c r="K1" s="140"/>
      <c r="L1" s="140"/>
      <c r="M1" s="140"/>
      <c r="N1" s="140"/>
      <c r="O1" s="142"/>
      <c r="P1" s="142"/>
      <c r="Q1" s="142"/>
      <c r="R1" s="140"/>
      <c r="S1" s="140"/>
      <c r="T1" s="140"/>
      <c r="U1" s="140"/>
      <c r="V1" s="140"/>
      <c r="W1" s="140"/>
      <c r="X1" s="140"/>
      <c r="Y1" s="140"/>
      <c r="Z1" s="140"/>
    </row>
    <row r="2" spans="1:26" ht="15" customHeight="1">
      <c r="A2" s="140"/>
      <c r="B2" s="140"/>
      <c r="C2" s="140"/>
      <c r="D2" s="140"/>
      <c r="E2" s="140"/>
      <c r="F2" s="140"/>
      <c r="G2" s="140"/>
      <c r="H2" s="140"/>
      <c r="I2" s="140"/>
      <c r="J2" s="140"/>
      <c r="K2" s="140"/>
      <c r="L2" s="140"/>
      <c r="M2" s="140"/>
      <c r="N2" s="140"/>
      <c r="O2" s="142"/>
      <c r="P2" s="142"/>
      <c r="Q2" s="142"/>
      <c r="R2" s="140"/>
      <c r="S2" s="140"/>
      <c r="T2" s="140"/>
      <c r="U2" s="140"/>
      <c r="V2" s="140"/>
      <c r="W2" s="140"/>
      <c r="X2" s="140"/>
      <c r="Y2" s="140"/>
      <c r="Z2" s="140"/>
    </row>
    <row r="3" spans="1:26" ht="24" customHeight="1">
      <c r="A3" s="140"/>
      <c r="B3" s="242" t="s">
        <v>1090</v>
      </c>
      <c r="C3" s="243"/>
      <c r="D3" s="243"/>
      <c r="E3" s="243"/>
      <c r="F3" s="246"/>
      <c r="G3" s="144"/>
      <c r="H3" s="251" t="s">
        <v>1091</v>
      </c>
      <c r="I3" s="243"/>
      <c r="J3" s="243"/>
      <c r="K3" s="243"/>
      <c r="L3" s="243"/>
      <c r="M3" s="252"/>
      <c r="N3" s="140"/>
      <c r="O3" s="142"/>
      <c r="P3" s="142"/>
      <c r="Q3" s="142"/>
      <c r="R3" s="140"/>
      <c r="S3" s="140"/>
      <c r="T3" s="140"/>
      <c r="U3" s="140"/>
      <c r="V3" s="140"/>
      <c r="W3" s="140"/>
      <c r="X3" s="140"/>
      <c r="Y3" s="140"/>
      <c r="Z3" s="140"/>
    </row>
    <row r="4" spans="1:26" ht="17" thickBot="1">
      <c r="A4" s="140"/>
      <c r="B4" s="244"/>
      <c r="C4" s="245"/>
      <c r="D4" s="245"/>
      <c r="E4" s="245"/>
      <c r="F4" s="247"/>
      <c r="G4" s="140"/>
      <c r="H4" s="244"/>
      <c r="I4" s="245"/>
      <c r="J4" s="245"/>
      <c r="K4" s="245"/>
      <c r="L4" s="245"/>
      <c r="M4" s="247"/>
      <c r="N4" s="140"/>
      <c r="O4" s="142"/>
      <c r="P4" s="142" t="b">
        <v>0</v>
      </c>
      <c r="Q4" s="142"/>
      <c r="R4" s="140"/>
      <c r="S4" s="140"/>
      <c r="T4" s="140"/>
      <c r="U4" s="140"/>
      <c r="V4" s="140"/>
      <c r="W4" s="140"/>
      <c r="X4" s="140"/>
      <c r="Y4" s="140"/>
      <c r="Z4" s="140"/>
    </row>
    <row r="5" spans="1:26" ht="17" thickBot="1">
      <c r="A5" s="140"/>
      <c r="B5" s="248" t="s">
        <v>1092</v>
      </c>
      <c r="C5" s="249"/>
      <c r="D5" s="249"/>
      <c r="E5" s="249"/>
      <c r="F5" s="250"/>
      <c r="G5" s="144"/>
      <c r="H5" s="248" t="s">
        <v>1093</v>
      </c>
      <c r="I5" s="249"/>
      <c r="J5" s="249"/>
      <c r="K5" s="249"/>
      <c r="L5" s="249"/>
      <c r="M5" s="250"/>
      <c r="N5" s="140"/>
      <c r="O5" s="142"/>
      <c r="P5" s="142"/>
      <c r="Q5" s="142"/>
      <c r="R5" s="140"/>
      <c r="S5" s="140"/>
      <c r="T5" s="140"/>
      <c r="U5" s="140"/>
      <c r="V5" s="140"/>
      <c r="W5" s="140"/>
      <c r="X5" s="140"/>
      <c r="Y5" s="140"/>
      <c r="Z5" s="140"/>
    </row>
    <row r="6" spans="1:26" ht="17" thickBot="1">
      <c r="A6" s="140"/>
      <c r="B6" s="145" t="s">
        <v>1094</v>
      </c>
      <c r="C6" s="146" t="s">
        <v>1095</v>
      </c>
      <c r="D6" s="147" t="s">
        <v>1096</v>
      </c>
      <c r="E6" s="147" t="s">
        <v>1097</v>
      </c>
      <c r="F6" s="148" t="s">
        <v>632</v>
      </c>
      <c r="G6" s="140"/>
      <c r="H6" s="145" t="s">
        <v>1094</v>
      </c>
      <c r="I6" s="147" t="s">
        <v>1096</v>
      </c>
      <c r="J6" s="147" t="s">
        <v>1095</v>
      </c>
      <c r="K6" s="147" t="s">
        <v>1097</v>
      </c>
      <c r="L6" s="147" t="s">
        <v>1098</v>
      </c>
      <c r="M6" s="148" t="s">
        <v>632</v>
      </c>
      <c r="N6" s="140"/>
      <c r="O6" s="142"/>
      <c r="P6" s="142"/>
      <c r="Q6" s="147" t="s">
        <v>1204</v>
      </c>
      <c r="R6" s="140"/>
      <c r="S6" s="140"/>
      <c r="T6" s="140"/>
      <c r="U6" s="140"/>
      <c r="V6" s="140"/>
      <c r="W6" s="140"/>
      <c r="X6" s="140"/>
      <c r="Y6" s="140"/>
      <c r="Z6" s="140"/>
    </row>
    <row r="7" spans="1:26" ht="16">
      <c r="A7" s="140"/>
      <c r="B7" s="149" t="s">
        <v>1114</v>
      </c>
      <c r="C7" s="149" t="s">
        <v>1099</v>
      </c>
      <c r="D7" s="150" t="s">
        <v>1068</v>
      </c>
      <c r="E7" s="151">
        <f>Status_Holds!C14</f>
        <v>0</v>
      </c>
      <c r="F7" s="210">
        <f t="shared" ref="F7:F21" si="0">IF(P$4=TRUE,E7*L7,0)</f>
        <v>0</v>
      </c>
      <c r="G7" s="140"/>
      <c r="H7" s="154" t="s">
        <v>1114</v>
      </c>
      <c r="I7" s="150" t="s">
        <v>1068</v>
      </c>
      <c r="J7" s="149" t="s">
        <v>1099</v>
      </c>
      <c r="K7" s="152"/>
      <c r="L7" s="209">
        <f>Q7*'Order Form_ Holds'!$AA$5</f>
        <v>0.38400000000000001</v>
      </c>
      <c r="M7" s="210">
        <f t="shared" ref="M7:M21" si="1">K7*L7</f>
        <v>0</v>
      </c>
      <c r="N7" s="140"/>
      <c r="O7" s="142"/>
      <c r="P7" s="142"/>
      <c r="Q7" s="153">
        <v>0.4</v>
      </c>
      <c r="R7" s="140"/>
      <c r="S7" s="140"/>
      <c r="T7" s="140"/>
      <c r="U7" s="140"/>
      <c r="V7" s="140"/>
      <c r="W7" s="140"/>
      <c r="X7" s="140"/>
      <c r="Y7" s="140"/>
      <c r="Z7" s="140"/>
    </row>
    <row r="8" spans="1:26" ht="16">
      <c r="A8" s="140"/>
      <c r="B8" s="154" t="s">
        <v>1114</v>
      </c>
      <c r="C8" s="154" t="s">
        <v>1100</v>
      </c>
      <c r="D8" s="155" t="s">
        <v>1069</v>
      </c>
      <c r="E8" s="151">
        <f>Status_Holds!C15</f>
        <v>0</v>
      </c>
      <c r="F8" s="210">
        <f t="shared" si="0"/>
        <v>0</v>
      </c>
      <c r="G8" s="140"/>
      <c r="H8" s="154" t="s">
        <v>1114</v>
      </c>
      <c r="I8" s="155" t="s">
        <v>1069</v>
      </c>
      <c r="J8" s="154" t="s">
        <v>1100</v>
      </c>
      <c r="K8" s="152"/>
      <c r="L8" s="209">
        <f>Q8*'Order Form_ Holds'!$AA$5</f>
        <v>0.48</v>
      </c>
      <c r="M8" s="210">
        <f t="shared" si="1"/>
        <v>0</v>
      </c>
      <c r="N8" s="140"/>
      <c r="O8" s="142"/>
      <c r="P8" s="142"/>
      <c r="Q8" s="156">
        <v>0.5</v>
      </c>
      <c r="R8" s="140"/>
      <c r="S8" s="140"/>
      <c r="T8" s="140"/>
      <c r="U8" s="140"/>
      <c r="V8" s="140"/>
      <c r="W8" s="140"/>
      <c r="X8" s="140"/>
      <c r="Y8" s="140"/>
      <c r="Z8" s="140"/>
    </row>
    <row r="9" spans="1:26" ht="16">
      <c r="A9" s="140"/>
      <c r="B9" s="154" t="s">
        <v>1114</v>
      </c>
      <c r="C9" s="154" t="s">
        <v>1101</v>
      </c>
      <c r="D9" s="155" t="s">
        <v>1070</v>
      </c>
      <c r="E9" s="151">
        <f>Status_Holds!C16</f>
        <v>0</v>
      </c>
      <c r="F9" s="210">
        <f t="shared" si="0"/>
        <v>0</v>
      </c>
      <c r="G9" s="140"/>
      <c r="H9" s="154" t="s">
        <v>1114</v>
      </c>
      <c r="I9" s="155" t="s">
        <v>1070</v>
      </c>
      <c r="J9" s="154" t="s">
        <v>1101</v>
      </c>
      <c r="K9" s="152"/>
      <c r="L9" s="209">
        <f>Q9*'Order Form_ Holds'!$AA$5</f>
        <v>0.57599999999999996</v>
      </c>
      <c r="M9" s="210">
        <f t="shared" si="1"/>
        <v>0</v>
      </c>
      <c r="N9" s="140"/>
      <c r="O9" s="142"/>
      <c r="P9" s="142"/>
      <c r="Q9" s="156">
        <v>0.6</v>
      </c>
      <c r="R9" s="140"/>
      <c r="S9" s="140"/>
      <c r="T9" s="140"/>
      <c r="U9" s="140"/>
      <c r="V9" s="140"/>
      <c r="W9" s="140"/>
      <c r="X9" s="140"/>
      <c r="Y9" s="140"/>
      <c r="Z9" s="140"/>
    </row>
    <row r="10" spans="1:26" ht="16">
      <c r="A10" s="140"/>
      <c r="B10" s="154" t="s">
        <v>1114</v>
      </c>
      <c r="C10" s="154" t="s">
        <v>1102</v>
      </c>
      <c r="D10" s="155" t="s">
        <v>1071</v>
      </c>
      <c r="E10" s="151">
        <f>Status_Holds!C17</f>
        <v>0</v>
      </c>
      <c r="F10" s="210">
        <f t="shared" si="0"/>
        <v>0</v>
      </c>
      <c r="G10" s="140"/>
      <c r="H10" s="154" t="s">
        <v>1114</v>
      </c>
      <c r="I10" s="155" t="s">
        <v>1071</v>
      </c>
      <c r="J10" s="154" t="s">
        <v>1102</v>
      </c>
      <c r="K10" s="152"/>
      <c r="L10" s="209">
        <f>Q10*'Order Form_ Holds'!$AA$5</f>
        <v>0.76800000000000002</v>
      </c>
      <c r="M10" s="210">
        <f t="shared" si="1"/>
        <v>0</v>
      </c>
      <c r="N10" s="140"/>
      <c r="O10" s="142"/>
      <c r="P10" s="142"/>
      <c r="Q10" s="156">
        <v>0.8</v>
      </c>
      <c r="R10" s="140"/>
      <c r="S10" s="140"/>
      <c r="T10" s="140"/>
      <c r="U10" s="140"/>
      <c r="V10" s="140"/>
      <c r="W10" s="140"/>
      <c r="X10" s="140"/>
      <c r="Y10" s="140"/>
      <c r="Z10" s="140"/>
    </row>
    <row r="11" spans="1:26" ht="16">
      <c r="A11" s="140"/>
      <c r="B11" s="154" t="s">
        <v>1114</v>
      </c>
      <c r="C11" s="154" t="s">
        <v>1103</v>
      </c>
      <c r="D11" s="155" t="s">
        <v>1072</v>
      </c>
      <c r="E11" s="151">
        <f>Status_Holds!C18</f>
        <v>0</v>
      </c>
      <c r="F11" s="210">
        <f t="shared" si="0"/>
        <v>0</v>
      </c>
      <c r="G11" s="140"/>
      <c r="H11" s="154" t="s">
        <v>1114</v>
      </c>
      <c r="I11" s="155" t="s">
        <v>1072</v>
      </c>
      <c r="J11" s="154" t="s">
        <v>1103</v>
      </c>
      <c r="K11" s="152"/>
      <c r="L11" s="209">
        <f>Q11*'Order Form_ Holds'!$AA$5</f>
        <v>0.96</v>
      </c>
      <c r="M11" s="210">
        <f t="shared" si="1"/>
        <v>0</v>
      </c>
      <c r="N11" s="140"/>
      <c r="O11" s="142"/>
      <c r="P11" s="142"/>
      <c r="Q11" s="156">
        <v>1</v>
      </c>
      <c r="R11" s="140"/>
      <c r="S11" s="140"/>
      <c r="T11" s="140"/>
      <c r="U11" s="140"/>
      <c r="V11" s="140"/>
      <c r="W11" s="140"/>
      <c r="X11" s="140"/>
      <c r="Y11" s="140"/>
      <c r="Z11" s="140"/>
    </row>
    <row r="12" spans="1:26" ht="16">
      <c r="A12" s="140"/>
      <c r="B12" s="154" t="s">
        <v>1114</v>
      </c>
      <c r="C12" s="154" t="s">
        <v>1104</v>
      </c>
      <c r="D12" s="155" t="s">
        <v>1073</v>
      </c>
      <c r="E12" s="151">
        <f>Status_Holds!C19</f>
        <v>0</v>
      </c>
      <c r="F12" s="210">
        <f t="shared" si="0"/>
        <v>0</v>
      </c>
      <c r="G12" s="140"/>
      <c r="H12" s="154" t="s">
        <v>1114</v>
      </c>
      <c r="I12" s="155" t="s">
        <v>1073</v>
      </c>
      <c r="J12" s="154" t="s">
        <v>1104</v>
      </c>
      <c r="K12" s="152"/>
      <c r="L12" s="209">
        <f>Q12*'Order Form_ Holds'!$AA$5</f>
        <v>0.96</v>
      </c>
      <c r="M12" s="210">
        <f t="shared" si="1"/>
        <v>0</v>
      </c>
      <c r="N12" s="140"/>
      <c r="O12" s="142"/>
      <c r="P12" s="142"/>
      <c r="Q12" s="156">
        <v>1</v>
      </c>
      <c r="R12" s="140"/>
      <c r="S12" s="140"/>
      <c r="T12" s="140"/>
      <c r="U12" s="140"/>
      <c r="V12" s="140"/>
      <c r="W12" s="140"/>
      <c r="X12" s="140"/>
      <c r="Y12" s="140"/>
      <c r="Z12" s="140"/>
    </row>
    <row r="13" spans="1:26" ht="16">
      <c r="A13" s="140"/>
      <c r="B13" s="154" t="s">
        <v>1114</v>
      </c>
      <c r="C13" s="154" t="s">
        <v>1105</v>
      </c>
      <c r="D13" s="155" t="s">
        <v>1074</v>
      </c>
      <c r="E13" s="151">
        <f>Status_Holds!C20</f>
        <v>0</v>
      </c>
      <c r="F13" s="210">
        <f t="shared" si="0"/>
        <v>0</v>
      </c>
      <c r="G13" s="140"/>
      <c r="H13" s="154" t="s">
        <v>1114</v>
      </c>
      <c r="I13" s="155" t="s">
        <v>1074</v>
      </c>
      <c r="J13" s="154" t="s">
        <v>1105</v>
      </c>
      <c r="K13" s="152"/>
      <c r="L13" s="209">
        <f>Q13*'Order Form_ Holds'!$AA$5</f>
        <v>1.44</v>
      </c>
      <c r="M13" s="210">
        <f t="shared" si="1"/>
        <v>0</v>
      </c>
      <c r="N13" s="140"/>
      <c r="O13" s="142"/>
      <c r="P13" s="142"/>
      <c r="Q13" s="156">
        <v>1.5</v>
      </c>
      <c r="R13" s="140"/>
      <c r="S13" s="140"/>
      <c r="T13" s="140"/>
      <c r="U13" s="140"/>
      <c r="V13" s="140"/>
      <c r="W13" s="140"/>
      <c r="X13" s="140"/>
      <c r="Y13" s="140"/>
      <c r="Z13" s="140"/>
    </row>
    <row r="14" spans="1:26" ht="16">
      <c r="A14" s="140"/>
      <c r="B14" s="154" t="s">
        <v>1114</v>
      </c>
      <c r="C14" s="154" t="s">
        <v>1106</v>
      </c>
      <c r="D14" s="155" t="s">
        <v>1075</v>
      </c>
      <c r="E14" s="151">
        <f>Status_Holds!C21</f>
        <v>0</v>
      </c>
      <c r="F14" s="210">
        <f t="shared" si="0"/>
        <v>0</v>
      </c>
      <c r="G14" s="140"/>
      <c r="H14" s="154" t="s">
        <v>1114</v>
      </c>
      <c r="I14" s="155" t="s">
        <v>1075</v>
      </c>
      <c r="J14" s="154" t="s">
        <v>1106</v>
      </c>
      <c r="K14" s="152"/>
      <c r="L14" s="209">
        <f>Q14*'Order Form_ Holds'!$AA$5</f>
        <v>1.44</v>
      </c>
      <c r="M14" s="210">
        <f t="shared" si="1"/>
        <v>0</v>
      </c>
      <c r="N14" s="140"/>
      <c r="O14" s="142"/>
      <c r="P14" s="142"/>
      <c r="Q14" s="156">
        <v>1.5</v>
      </c>
      <c r="R14" s="140"/>
      <c r="S14" s="140"/>
      <c r="T14" s="140"/>
      <c r="U14" s="140"/>
      <c r="V14" s="140"/>
      <c r="W14" s="140"/>
      <c r="X14" s="140"/>
      <c r="Y14" s="140"/>
      <c r="Z14" s="140"/>
    </row>
    <row r="15" spans="1:26" ht="16">
      <c r="A15" s="140"/>
      <c r="B15" s="154" t="s">
        <v>1114</v>
      </c>
      <c r="C15" s="154" t="s">
        <v>1107</v>
      </c>
      <c r="D15" s="155" t="s">
        <v>1076</v>
      </c>
      <c r="E15" s="151">
        <f>Status_Holds!C22</f>
        <v>0</v>
      </c>
      <c r="F15" s="210">
        <f t="shared" si="0"/>
        <v>0</v>
      </c>
      <c r="G15" s="140"/>
      <c r="H15" s="154" t="s">
        <v>1114</v>
      </c>
      <c r="I15" s="155" t="s">
        <v>1076</v>
      </c>
      <c r="J15" s="154" t="s">
        <v>1107</v>
      </c>
      <c r="K15" s="152"/>
      <c r="L15" s="209">
        <f>Q15*'Order Form_ Holds'!$AA$5</f>
        <v>3.1679999999999997</v>
      </c>
      <c r="M15" s="210">
        <f t="shared" si="1"/>
        <v>0</v>
      </c>
      <c r="N15" s="140"/>
      <c r="O15" s="142"/>
      <c r="P15" s="142"/>
      <c r="Q15" s="156">
        <v>3.3</v>
      </c>
      <c r="R15" s="140"/>
      <c r="S15" s="140"/>
      <c r="T15" s="140"/>
      <c r="U15" s="140"/>
      <c r="V15" s="140"/>
      <c r="W15" s="140"/>
      <c r="X15" s="140"/>
      <c r="Y15" s="140"/>
      <c r="Z15" s="140"/>
    </row>
    <row r="16" spans="1:26" ht="16">
      <c r="A16" s="140"/>
      <c r="B16" s="154" t="s">
        <v>1114</v>
      </c>
      <c r="C16" s="154" t="s">
        <v>1108</v>
      </c>
      <c r="D16" s="155" t="s">
        <v>1077</v>
      </c>
      <c r="E16" s="151">
        <f>Status_Holds!C23</f>
        <v>0</v>
      </c>
      <c r="F16" s="210">
        <f t="shared" si="0"/>
        <v>0</v>
      </c>
      <c r="G16" s="140"/>
      <c r="H16" s="154" t="s">
        <v>1114</v>
      </c>
      <c r="I16" s="155" t="s">
        <v>1077</v>
      </c>
      <c r="J16" s="154" t="s">
        <v>1108</v>
      </c>
      <c r="K16" s="152"/>
      <c r="L16" s="209">
        <f>Q16*'Order Form_ Holds'!$AA$5</f>
        <v>1.728</v>
      </c>
      <c r="M16" s="210">
        <f t="shared" si="1"/>
        <v>0</v>
      </c>
      <c r="N16" s="140"/>
      <c r="O16" s="142"/>
      <c r="P16" s="142"/>
      <c r="Q16" s="156">
        <v>1.8</v>
      </c>
      <c r="R16" s="140"/>
      <c r="S16" s="140"/>
      <c r="T16" s="140"/>
      <c r="U16" s="140"/>
      <c r="V16" s="140"/>
      <c r="W16" s="140"/>
      <c r="X16" s="140"/>
      <c r="Y16" s="140"/>
      <c r="Z16" s="140"/>
    </row>
    <row r="17" spans="1:26" ht="16">
      <c r="A17" s="140"/>
      <c r="B17" s="154" t="s">
        <v>1114</v>
      </c>
      <c r="C17" s="154" t="s">
        <v>1109</v>
      </c>
      <c r="D17" s="155" t="s">
        <v>1078</v>
      </c>
      <c r="E17" s="151">
        <f>Status_Holds!C24</f>
        <v>0</v>
      </c>
      <c r="F17" s="210">
        <f t="shared" si="0"/>
        <v>0</v>
      </c>
      <c r="G17" s="140"/>
      <c r="H17" s="154" t="s">
        <v>1114</v>
      </c>
      <c r="I17" s="155" t="s">
        <v>1078</v>
      </c>
      <c r="J17" s="154" t="s">
        <v>1109</v>
      </c>
      <c r="K17" s="152"/>
      <c r="L17" s="209">
        <f>Q17*'Order Form_ Holds'!$AA$5</f>
        <v>4.8</v>
      </c>
      <c r="M17" s="210">
        <f t="shared" si="1"/>
        <v>0</v>
      </c>
      <c r="N17" s="140"/>
      <c r="O17" s="142"/>
      <c r="P17" s="142"/>
      <c r="Q17" s="156">
        <v>5</v>
      </c>
      <c r="R17" s="140"/>
      <c r="S17" s="140"/>
      <c r="T17" s="140"/>
      <c r="U17" s="140"/>
      <c r="V17" s="140"/>
      <c r="W17" s="140"/>
      <c r="X17" s="140"/>
      <c r="Y17" s="140"/>
      <c r="Z17" s="140"/>
    </row>
    <row r="18" spans="1:26" ht="16">
      <c r="A18" s="140"/>
      <c r="B18" s="154" t="s">
        <v>1114</v>
      </c>
      <c r="C18" s="154" t="s">
        <v>1110</v>
      </c>
      <c r="D18" s="155" t="s">
        <v>1079</v>
      </c>
      <c r="E18" s="151">
        <f>Status_Holds!C25</f>
        <v>0</v>
      </c>
      <c r="F18" s="210">
        <f t="shared" si="0"/>
        <v>0</v>
      </c>
      <c r="G18" s="140"/>
      <c r="H18" s="154" t="s">
        <v>1114</v>
      </c>
      <c r="I18" s="155" t="s">
        <v>1079</v>
      </c>
      <c r="J18" s="154" t="s">
        <v>1110</v>
      </c>
      <c r="K18" s="152"/>
      <c r="L18" s="209">
        <f>Q18*'Order Form_ Holds'!$AA$5</f>
        <v>3.84</v>
      </c>
      <c r="M18" s="210">
        <f t="shared" si="1"/>
        <v>0</v>
      </c>
      <c r="N18" s="140"/>
      <c r="O18" s="142"/>
      <c r="P18" s="142"/>
      <c r="Q18" s="156">
        <v>4</v>
      </c>
      <c r="R18" s="140"/>
      <c r="S18" s="140"/>
      <c r="T18" s="140"/>
      <c r="U18" s="140"/>
      <c r="V18" s="140"/>
      <c r="W18" s="140"/>
      <c r="X18" s="140"/>
      <c r="Y18" s="140"/>
      <c r="Z18" s="140"/>
    </row>
    <row r="19" spans="1:26" ht="16">
      <c r="A19" s="140"/>
      <c r="B19" s="154" t="s">
        <v>1114</v>
      </c>
      <c r="C19" s="154" t="s">
        <v>1111</v>
      </c>
      <c r="D19" s="155" t="s">
        <v>1080</v>
      </c>
      <c r="E19" s="151">
        <f>Status_Holds!C26</f>
        <v>0</v>
      </c>
      <c r="F19" s="210">
        <f t="shared" si="0"/>
        <v>0</v>
      </c>
      <c r="G19" s="140"/>
      <c r="H19" s="154" t="s">
        <v>1114</v>
      </c>
      <c r="I19" s="155" t="s">
        <v>1080</v>
      </c>
      <c r="J19" s="154" t="s">
        <v>1111</v>
      </c>
      <c r="K19" s="152"/>
      <c r="L19" s="209">
        <f>Q19*'Order Form_ Holds'!$AA$5</f>
        <v>8.4480000000000004</v>
      </c>
      <c r="M19" s="210">
        <f t="shared" si="1"/>
        <v>0</v>
      </c>
      <c r="N19" s="140"/>
      <c r="O19" s="142"/>
      <c r="P19" s="142"/>
      <c r="Q19" s="156">
        <v>8.8000000000000007</v>
      </c>
      <c r="R19" s="140"/>
      <c r="S19" s="140"/>
      <c r="T19" s="140"/>
      <c r="U19" s="140"/>
      <c r="V19" s="140"/>
      <c r="W19" s="140"/>
      <c r="X19" s="140"/>
      <c r="Y19" s="140"/>
      <c r="Z19" s="140"/>
    </row>
    <row r="20" spans="1:26" ht="16">
      <c r="A20" s="140"/>
      <c r="B20" s="154" t="s">
        <v>1114</v>
      </c>
      <c r="C20" s="154" t="s">
        <v>1112</v>
      </c>
      <c r="D20" s="155" t="s">
        <v>1081</v>
      </c>
      <c r="E20" s="151">
        <f>Status_Holds!C27</f>
        <v>0</v>
      </c>
      <c r="F20" s="210">
        <f t="shared" si="0"/>
        <v>0</v>
      </c>
      <c r="G20" s="140"/>
      <c r="H20" s="154" t="s">
        <v>1114</v>
      </c>
      <c r="I20" s="158" t="s">
        <v>1081</v>
      </c>
      <c r="J20" s="157" t="s">
        <v>1112</v>
      </c>
      <c r="K20" s="159"/>
      <c r="L20" s="209">
        <f>Q20*'Order Form_ Holds'!$AA$5</f>
        <v>14.399999999999999</v>
      </c>
      <c r="M20" s="211">
        <f t="shared" si="1"/>
        <v>0</v>
      </c>
      <c r="N20" s="140"/>
      <c r="O20" s="142"/>
      <c r="P20" s="142"/>
      <c r="Q20" s="160">
        <v>15</v>
      </c>
      <c r="R20" s="140"/>
      <c r="S20" s="140"/>
      <c r="T20" s="140"/>
      <c r="U20" s="140"/>
      <c r="V20" s="140"/>
      <c r="W20" s="140"/>
      <c r="X20" s="140"/>
      <c r="Y20" s="140"/>
      <c r="Z20" s="140"/>
    </row>
    <row r="21" spans="1:26" ht="15.75" customHeight="1">
      <c r="A21" s="140"/>
      <c r="B21" s="154" t="s">
        <v>1114</v>
      </c>
      <c r="C21" s="154" t="s">
        <v>1113</v>
      </c>
      <c r="D21" s="155" t="s">
        <v>1082</v>
      </c>
      <c r="E21" s="151">
        <f>Status_Holds!C28</f>
        <v>0</v>
      </c>
      <c r="F21" s="210">
        <f t="shared" si="0"/>
        <v>0</v>
      </c>
      <c r="G21" s="140"/>
      <c r="H21" s="154" t="s">
        <v>1114</v>
      </c>
      <c r="I21" s="155" t="s">
        <v>1082</v>
      </c>
      <c r="J21" s="154" t="s">
        <v>1113</v>
      </c>
      <c r="K21" s="161"/>
      <c r="L21" s="209">
        <f>Q21*'Order Form_ Holds'!$AA$5</f>
        <v>17.28</v>
      </c>
      <c r="M21" s="212">
        <f t="shared" si="1"/>
        <v>0</v>
      </c>
      <c r="N21" s="140"/>
      <c r="O21" s="142"/>
      <c r="P21" s="142"/>
      <c r="Q21" s="156">
        <v>18</v>
      </c>
      <c r="R21" s="140"/>
      <c r="S21" s="140"/>
      <c r="T21" s="140"/>
      <c r="U21" s="140"/>
      <c r="V21" s="140"/>
      <c r="W21" s="140"/>
      <c r="X21" s="140"/>
      <c r="Y21" s="140"/>
      <c r="Z21" s="140"/>
    </row>
    <row r="22" spans="1:26" ht="15.75" customHeight="1" thickBot="1">
      <c r="A22" s="140"/>
      <c r="B22" s="162"/>
      <c r="C22" s="162"/>
      <c r="D22" s="140"/>
      <c r="E22" s="140"/>
      <c r="F22" s="216">
        <f>SUM(F7:F21)</f>
        <v>0</v>
      </c>
      <c r="G22" s="140"/>
      <c r="H22" s="163"/>
      <c r="I22" s="164"/>
      <c r="J22" s="164"/>
      <c r="K22" s="165"/>
      <c r="L22" s="213"/>
      <c r="M22" s="214">
        <f>SUM(M7:M21)</f>
        <v>0</v>
      </c>
      <c r="N22" s="140"/>
      <c r="O22" s="142"/>
      <c r="P22" s="142"/>
      <c r="Q22" s="142"/>
      <c r="R22" s="140"/>
      <c r="S22" s="140"/>
      <c r="T22" s="140"/>
      <c r="U22" s="140"/>
      <c r="V22" s="140"/>
      <c r="W22" s="140"/>
      <c r="X22" s="140"/>
      <c r="Y22" s="140"/>
      <c r="Z22" s="140"/>
    </row>
    <row r="23" spans="1:26" ht="15.75" customHeight="1" thickTop="1">
      <c r="A23" s="140"/>
      <c r="B23" s="140"/>
      <c r="C23" s="140"/>
      <c r="D23" s="140"/>
      <c r="E23" s="140"/>
      <c r="F23" s="140"/>
      <c r="G23" s="140"/>
      <c r="H23" s="163"/>
      <c r="I23" s="164"/>
      <c r="J23" s="164"/>
      <c r="K23" s="165"/>
      <c r="L23" s="162"/>
      <c r="M23" s="140"/>
      <c r="N23" s="140"/>
      <c r="O23" s="142"/>
      <c r="P23" s="142"/>
      <c r="Q23" s="142"/>
      <c r="R23" s="140"/>
      <c r="S23" s="140"/>
      <c r="T23" s="140"/>
      <c r="U23" s="140"/>
      <c r="V23" s="140"/>
      <c r="W23" s="140"/>
      <c r="X23" s="140"/>
      <c r="Y23" s="140"/>
      <c r="Z23" s="140"/>
    </row>
    <row r="24" spans="1:26" customFormat="1" ht="15.5" customHeight="1"/>
    <row r="25" spans="1:26" customFormat="1" ht="15.75" customHeight="1"/>
    <row r="26" spans="1:26" customFormat="1" ht="15.75" customHeight="1">
      <c r="B26" s="242" t="s">
        <v>1122</v>
      </c>
      <c r="C26" s="243"/>
      <c r="D26" s="243"/>
      <c r="E26" s="243"/>
      <c r="F26" s="246"/>
      <c r="H26" s="251" t="s">
        <v>1126</v>
      </c>
      <c r="I26" s="243"/>
      <c r="J26" s="243"/>
      <c r="K26" s="243"/>
      <c r="L26" s="243"/>
      <c r="M26" s="252"/>
    </row>
    <row r="27" spans="1:26" customFormat="1" ht="15.75" customHeight="1" thickBot="1">
      <c r="B27" s="244"/>
      <c r="C27" s="245"/>
      <c r="D27" s="245"/>
      <c r="E27" s="245"/>
      <c r="F27" s="247"/>
      <c r="H27" s="244"/>
      <c r="I27" s="245"/>
      <c r="J27" s="245"/>
      <c r="K27" s="245"/>
      <c r="L27" s="245"/>
      <c r="M27" s="247"/>
    </row>
    <row r="28" spans="1:26" customFormat="1" ht="15.75" customHeight="1" thickBot="1">
      <c r="B28" s="248" t="s">
        <v>1123</v>
      </c>
      <c r="C28" s="249"/>
      <c r="D28" s="249"/>
      <c r="E28" s="249"/>
      <c r="F28" s="250"/>
      <c r="H28" s="248" t="s">
        <v>1127</v>
      </c>
      <c r="I28" s="249"/>
      <c r="J28" s="249"/>
      <c r="K28" s="249"/>
      <c r="L28" s="249"/>
      <c r="M28" s="250"/>
    </row>
    <row r="29" spans="1:26" customFormat="1" ht="15.75" customHeight="1" thickBot="1">
      <c r="B29" s="145" t="s">
        <v>1094</v>
      </c>
      <c r="C29" s="146" t="s">
        <v>1095</v>
      </c>
      <c r="D29" s="147" t="s">
        <v>1124</v>
      </c>
      <c r="E29" s="147" t="s">
        <v>1125</v>
      </c>
      <c r="F29" s="148" t="s">
        <v>632</v>
      </c>
      <c r="H29" s="145" t="s">
        <v>1128</v>
      </c>
      <c r="I29" s="147" t="s">
        <v>1124</v>
      </c>
      <c r="J29" s="147" t="s">
        <v>1125</v>
      </c>
      <c r="K29" s="147" t="s">
        <v>1125</v>
      </c>
      <c r="L29" s="147" t="s">
        <v>1098</v>
      </c>
      <c r="M29" s="148" t="s">
        <v>632</v>
      </c>
      <c r="Q29" s="147" t="s">
        <v>1204</v>
      </c>
    </row>
    <row r="30" spans="1:26" customFormat="1" ht="15.75" customHeight="1">
      <c r="B30" s="149"/>
      <c r="C30" s="149"/>
      <c r="D30" s="155" t="s">
        <v>1069</v>
      </c>
      <c r="E30" s="151">
        <f>Status_Holds!C31</f>
        <v>0</v>
      </c>
      <c r="F30" s="210">
        <f t="shared" ref="F30:F31" si="2">IF(P$4=TRUE,E30*L30,0)</f>
        <v>0</v>
      </c>
      <c r="H30" s="154" t="s">
        <v>1114</v>
      </c>
      <c r="I30" s="155" t="s">
        <v>1069</v>
      </c>
      <c r="J30" s="149" t="s">
        <v>1099</v>
      </c>
      <c r="K30" s="152"/>
      <c r="L30" s="209">
        <f>Q30*'Order Form_ Holds'!$AA$5</f>
        <v>3.8399999999999997E-2</v>
      </c>
      <c r="M30" s="210">
        <f t="shared" ref="M30:M31" si="3">K30*L30</f>
        <v>0</v>
      </c>
      <c r="Q30" s="153">
        <v>0.04</v>
      </c>
    </row>
    <row r="31" spans="1:26" customFormat="1" ht="15.75" customHeight="1">
      <c r="B31" s="154"/>
      <c r="C31" s="154"/>
      <c r="D31" s="155" t="s">
        <v>1071</v>
      </c>
      <c r="E31" s="151">
        <f>Status_Holds!C32</f>
        <v>0</v>
      </c>
      <c r="F31" s="210">
        <f t="shared" si="2"/>
        <v>0</v>
      </c>
      <c r="H31" s="154" t="s">
        <v>1114</v>
      </c>
      <c r="I31" s="155" t="s">
        <v>1071</v>
      </c>
      <c r="J31" s="154" t="s">
        <v>1100</v>
      </c>
      <c r="K31" s="152"/>
      <c r="L31" s="209">
        <f>Q31*'Order Form_ Holds'!$AA$5</f>
        <v>5.7599999999999998E-2</v>
      </c>
      <c r="M31" s="210">
        <f t="shared" si="3"/>
        <v>0</v>
      </c>
      <c r="Q31" s="156">
        <v>0.06</v>
      </c>
    </row>
    <row r="32" spans="1:26" customFormat="1" ht="15.75" customHeight="1" thickBot="1">
      <c r="B32" s="162"/>
      <c r="C32" s="162"/>
      <c r="D32" s="140"/>
      <c r="E32" s="140"/>
      <c r="F32" s="216">
        <f>SUM(F30:F31)</f>
        <v>0</v>
      </c>
      <c r="L32" s="215"/>
      <c r="M32" s="214">
        <f>SUM(M30:M31)</f>
        <v>0</v>
      </c>
    </row>
    <row r="33" customFormat="1" ht="15.75" customHeight="1" thickTop="1"/>
    <row r="34" customFormat="1" ht="15.75" customHeight="1"/>
    <row r="35" customFormat="1" ht="15.75" customHeight="1"/>
    <row r="36" customFormat="1" ht="15.75" customHeight="1"/>
    <row r="37" customFormat="1" ht="15.75" customHeight="1"/>
    <row r="38" customFormat="1" ht="15.75" customHeight="1"/>
    <row r="39" customFormat="1" ht="15.75" customHeight="1"/>
    <row r="40" customFormat="1" ht="15.75" customHeight="1"/>
    <row r="41" customFormat="1" ht="15.75" customHeight="1"/>
    <row r="42" customFormat="1" ht="15.75" customHeight="1"/>
    <row r="43" customFormat="1" ht="15.75" customHeight="1"/>
    <row r="44" customFormat="1" ht="15.75" customHeight="1"/>
    <row r="45" customFormat="1" ht="15.75" customHeight="1"/>
    <row r="46" customFormat="1" ht="15.75" customHeight="1"/>
    <row r="47" customFormat="1" ht="15.75" customHeight="1"/>
    <row r="48" customFormat="1" ht="15.75" customHeight="1"/>
    <row r="49" spans="1:26" customFormat="1" ht="15.75" customHeight="1"/>
    <row r="50" spans="1:26" customFormat="1" ht="15.75" customHeight="1"/>
    <row r="51" spans="1:26" customFormat="1" ht="15.75" customHeight="1"/>
    <row r="52" spans="1:26" ht="15.75" customHeight="1">
      <c r="A52" s="140"/>
      <c r="B52" s="140"/>
      <c r="C52" s="140"/>
      <c r="D52" s="140"/>
      <c r="E52" s="140"/>
      <c r="F52" s="140"/>
      <c r="G52" s="140"/>
      <c r="H52" s="140"/>
      <c r="I52" s="140"/>
      <c r="J52" s="140"/>
      <c r="K52" s="140"/>
      <c r="L52" s="140"/>
      <c r="M52" s="140"/>
      <c r="N52" s="140"/>
      <c r="O52" s="142"/>
      <c r="P52" s="142"/>
      <c r="Q52" s="142"/>
      <c r="R52" s="140"/>
      <c r="S52" s="140"/>
      <c r="T52" s="140"/>
      <c r="U52" s="140"/>
      <c r="V52" s="140"/>
      <c r="W52" s="140"/>
      <c r="X52" s="140"/>
      <c r="Y52" s="140"/>
      <c r="Z52" s="140"/>
    </row>
    <row r="53" spans="1:26" ht="15.75" customHeight="1">
      <c r="A53" s="140"/>
      <c r="B53" s="140"/>
      <c r="C53" s="140"/>
      <c r="D53" s="140"/>
      <c r="E53" s="140"/>
      <c r="F53" s="140"/>
      <c r="G53" s="140"/>
      <c r="H53" s="140"/>
      <c r="I53" s="140"/>
      <c r="J53" s="140"/>
      <c r="K53" s="140"/>
      <c r="L53" s="140"/>
      <c r="M53" s="140"/>
      <c r="N53" s="140"/>
      <c r="O53" s="142"/>
      <c r="P53" s="142"/>
      <c r="Q53" s="142"/>
      <c r="R53" s="140"/>
      <c r="S53" s="140"/>
      <c r="T53" s="140"/>
      <c r="U53" s="140"/>
      <c r="V53" s="140"/>
      <c r="W53" s="140"/>
      <c r="X53" s="140"/>
      <c r="Y53" s="140"/>
      <c r="Z53" s="140"/>
    </row>
    <row r="54" spans="1:26" ht="15.75" customHeight="1">
      <c r="A54" s="140"/>
      <c r="B54" s="140"/>
      <c r="C54" s="140"/>
      <c r="D54" s="140"/>
      <c r="E54" s="140"/>
      <c r="F54" s="140"/>
      <c r="G54" s="140"/>
      <c r="H54" s="140"/>
      <c r="I54" s="140"/>
      <c r="J54" s="140"/>
      <c r="K54" s="140"/>
      <c r="L54" s="140"/>
      <c r="M54" s="140"/>
      <c r="N54" s="140"/>
      <c r="O54" s="142"/>
      <c r="P54" s="142"/>
      <c r="Q54" s="142"/>
      <c r="R54" s="140"/>
      <c r="S54" s="140"/>
      <c r="T54" s="140"/>
      <c r="U54" s="140"/>
      <c r="V54" s="140"/>
      <c r="W54" s="140"/>
      <c r="X54" s="140"/>
      <c r="Y54" s="140"/>
      <c r="Z54" s="140"/>
    </row>
    <row r="55" spans="1:26" ht="15.75" customHeight="1">
      <c r="A55" s="140"/>
      <c r="B55" s="140"/>
      <c r="C55" s="140"/>
      <c r="D55" s="140"/>
      <c r="E55" s="140"/>
      <c r="F55" s="140"/>
      <c r="G55" s="140"/>
      <c r="H55" s="140"/>
      <c r="I55" s="140"/>
      <c r="J55" s="140"/>
      <c r="K55" s="140"/>
      <c r="L55" s="140"/>
      <c r="M55" s="140"/>
      <c r="N55" s="140"/>
      <c r="O55" s="142"/>
      <c r="P55" s="142"/>
      <c r="Q55" s="142"/>
      <c r="R55" s="140"/>
      <c r="S55" s="140"/>
      <c r="T55" s="140"/>
      <c r="U55" s="140"/>
      <c r="V55" s="140"/>
      <c r="W55" s="140"/>
      <c r="X55" s="140"/>
      <c r="Y55" s="140"/>
      <c r="Z55" s="140"/>
    </row>
    <row r="56" spans="1:26" ht="15.75" customHeight="1">
      <c r="A56" s="140"/>
      <c r="B56" s="140"/>
      <c r="C56" s="140"/>
      <c r="D56" s="140"/>
      <c r="E56" s="140"/>
      <c r="F56" s="140"/>
      <c r="G56" s="140"/>
      <c r="H56" s="140"/>
      <c r="I56" s="140"/>
      <c r="J56" s="140"/>
      <c r="K56" s="140"/>
      <c r="L56" s="140"/>
      <c r="M56" s="140"/>
      <c r="N56" s="140"/>
      <c r="O56" s="142"/>
      <c r="P56" s="142"/>
      <c r="Q56" s="142"/>
      <c r="R56" s="140"/>
      <c r="S56" s="140"/>
      <c r="T56" s="140"/>
      <c r="U56" s="140"/>
      <c r="V56" s="140"/>
      <c r="W56" s="140"/>
      <c r="X56" s="140"/>
      <c r="Y56" s="140"/>
      <c r="Z56" s="140"/>
    </row>
    <row r="57" spans="1:26" ht="15.75" customHeight="1">
      <c r="A57" s="140"/>
      <c r="B57" s="140"/>
      <c r="C57" s="140"/>
      <c r="D57" s="140"/>
      <c r="E57" s="140"/>
      <c r="F57" s="140"/>
      <c r="G57" s="140"/>
      <c r="H57" s="140"/>
      <c r="I57" s="140"/>
      <c r="J57" s="140"/>
      <c r="K57" s="140"/>
      <c r="L57" s="140"/>
      <c r="M57" s="140"/>
      <c r="N57" s="140"/>
      <c r="O57" s="142"/>
      <c r="P57" s="142"/>
      <c r="Q57" s="142"/>
      <c r="R57" s="140"/>
      <c r="S57" s="140"/>
      <c r="T57" s="140"/>
      <c r="U57" s="140"/>
      <c r="V57" s="140"/>
      <c r="W57" s="140"/>
      <c r="X57" s="140"/>
      <c r="Y57" s="140"/>
      <c r="Z57" s="140"/>
    </row>
    <row r="58" spans="1:26" ht="15.75" customHeight="1">
      <c r="A58" s="140"/>
      <c r="B58" s="140"/>
      <c r="C58" s="140"/>
      <c r="D58" s="140"/>
      <c r="E58" s="140"/>
      <c r="F58" s="140"/>
      <c r="G58" s="140"/>
      <c r="H58" s="140"/>
      <c r="I58" s="140"/>
      <c r="J58" s="140"/>
      <c r="K58" s="140"/>
      <c r="L58" s="140"/>
      <c r="M58" s="140"/>
      <c r="N58" s="140"/>
      <c r="O58" s="142"/>
      <c r="P58" s="142"/>
      <c r="Q58" s="142"/>
      <c r="R58" s="140"/>
      <c r="S58" s="140"/>
      <c r="T58" s="140"/>
      <c r="U58" s="140"/>
      <c r="V58" s="140"/>
      <c r="W58" s="140"/>
      <c r="X58" s="140"/>
      <c r="Y58" s="140"/>
      <c r="Z58" s="140"/>
    </row>
    <row r="59" spans="1:26" ht="15.75" customHeight="1">
      <c r="A59" s="140"/>
      <c r="B59" s="140"/>
      <c r="C59" s="140"/>
      <c r="D59" s="140"/>
      <c r="E59" s="140"/>
      <c r="F59" s="140"/>
      <c r="G59" s="140"/>
      <c r="H59" s="140"/>
      <c r="I59" s="140"/>
      <c r="J59" s="140"/>
      <c r="K59" s="140"/>
      <c r="L59" s="140"/>
      <c r="M59" s="140"/>
      <c r="N59" s="140"/>
      <c r="O59" s="142"/>
      <c r="P59" s="142"/>
      <c r="Q59" s="142"/>
      <c r="R59" s="140"/>
      <c r="S59" s="140"/>
      <c r="T59" s="140"/>
      <c r="U59" s="140"/>
      <c r="V59" s="140"/>
      <c r="W59" s="140"/>
      <c r="X59" s="140"/>
      <c r="Y59" s="140"/>
      <c r="Z59" s="140"/>
    </row>
    <row r="60" spans="1:26" ht="15.75" customHeight="1">
      <c r="A60" s="140"/>
      <c r="B60" s="140"/>
      <c r="C60" s="140"/>
      <c r="D60" s="140"/>
      <c r="E60" s="140"/>
      <c r="F60" s="140"/>
      <c r="G60" s="140"/>
      <c r="H60" s="140"/>
      <c r="I60" s="140"/>
      <c r="J60" s="140"/>
      <c r="K60" s="140"/>
      <c r="L60" s="140"/>
      <c r="M60" s="140"/>
      <c r="N60" s="140"/>
      <c r="O60" s="142"/>
      <c r="P60" s="142"/>
      <c r="Q60" s="142"/>
      <c r="R60" s="140"/>
      <c r="S60" s="140"/>
      <c r="T60" s="140"/>
      <c r="U60" s="140"/>
      <c r="V60" s="140"/>
      <c r="W60" s="140"/>
      <c r="X60" s="140"/>
      <c r="Y60" s="140"/>
      <c r="Z60" s="140"/>
    </row>
    <row r="61" spans="1:26" ht="15.75" customHeight="1">
      <c r="A61" s="140"/>
      <c r="B61" s="140"/>
      <c r="C61" s="140"/>
      <c r="D61" s="140"/>
      <c r="E61" s="140"/>
      <c r="F61" s="140"/>
      <c r="G61" s="140"/>
      <c r="H61" s="140"/>
      <c r="I61" s="140"/>
      <c r="J61" s="140"/>
      <c r="K61" s="140"/>
      <c r="L61" s="140"/>
      <c r="M61" s="140"/>
      <c r="N61" s="140"/>
      <c r="O61" s="142"/>
      <c r="P61" s="142"/>
      <c r="Q61" s="142"/>
      <c r="R61" s="140"/>
      <c r="S61" s="140"/>
      <c r="T61" s="140"/>
      <c r="U61" s="140"/>
      <c r="V61" s="140"/>
      <c r="W61" s="140"/>
      <c r="X61" s="140"/>
      <c r="Y61" s="140"/>
      <c r="Z61" s="140"/>
    </row>
    <row r="62" spans="1:26" ht="15.75" customHeight="1">
      <c r="A62" s="140"/>
      <c r="B62" s="140"/>
      <c r="C62" s="140"/>
      <c r="D62" s="140"/>
      <c r="E62" s="140"/>
      <c r="F62" s="140"/>
      <c r="G62" s="140"/>
      <c r="H62" s="140"/>
      <c r="I62" s="140"/>
      <c r="J62" s="140"/>
      <c r="K62" s="140"/>
      <c r="L62" s="140"/>
      <c r="M62" s="140"/>
      <c r="N62" s="140"/>
      <c r="O62" s="142"/>
      <c r="P62" s="142"/>
      <c r="Q62" s="142"/>
      <c r="R62" s="140"/>
      <c r="S62" s="140"/>
      <c r="T62" s="140"/>
      <c r="U62" s="140"/>
      <c r="V62" s="140"/>
      <c r="W62" s="140"/>
      <c r="X62" s="140"/>
      <c r="Y62" s="140"/>
      <c r="Z62" s="140"/>
    </row>
    <row r="63" spans="1:26" ht="15.75" customHeight="1">
      <c r="A63" s="140"/>
      <c r="B63" s="140"/>
      <c r="C63" s="140"/>
      <c r="D63" s="140"/>
      <c r="E63" s="140"/>
      <c r="F63" s="140"/>
      <c r="G63" s="140"/>
      <c r="H63" s="140"/>
      <c r="I63" s="140"/>
      <c r="J63" s="140"/>
      <c r="K63" s="140"/>
      <c r="L63" s="140"/>
      <c r="M63" s="140"/>
      <c r="N63" s="140"/>
      <c r="O63" s="142"/>
      <c r="P63" s="142"/>
      <c r="Q63" s="142"/>
      <c r="R63" s="140"/>
      <c r="S63" s="140"/>
      <c r="T63" s="140"/>
      <c r="U63" s="140"/>
      <c r="V63" s="140"/>
      <c r="W63" s="140"/>
      <c r="X63" s="140"/>
      <c r="Y63" s="140"/>
      <c r="Z63" s="140"/>
    </row>
    <row r="64" spans="1:26" ht="15.75" customHeight="1">
      <c r="A64" s="140"/>
      <c r="B64" s="140"/>
      <c r="C64" s="140"/>
      <c r="D64" s="140"/>
      <c r="E64" s="140"/>
      <c r="F64" s="140"/>
      <c r="G64" s="140"/>
      <c r="H64" s="140"/>
      <c r="I64" s="140"/>
      <c r="J64" s="140"/>
      <c r="K64" s="140"/>
      <c r="L64" s="140"/>
      <c r="M64" s="140"/>
      <c r="N64" s="140"/>
      <c r="O64" s="142"/>
      <c r="P64" s="142"/>
      <c r="Q64" s="142"/>
      <c r="R64" s="140"/>
      <c r="S64" s="140"/>
      <c r="T64" s="140"/>
      <c r="U64" s="140"/>
      <c r="V64" s="140"/>
      <c r="W64" s="140"/>
      <c r="X64" s="140"/>
      <c r="Y64" s="140"/>
      <c r="Z64" s="140"/>
    </row>
    <row r="65" spans="1:26" ht="15.75" customHeight="1">
      <c r="A65" s="140"/>
      <c r="B65" s="140"/>
      <c r="C65" s="140"/>
      <c r="D65" s="140"/>
      <c r="E65" s="140"/>
      <c r="F65" s="140"/>
      <c r="G65" s="140"/>
      <c r="H65" s="140"/>
      <c r="I65" s="140"/>
      <c r="J65" s="140"/>
      <c r="K65" s="140"/>
      <c r="L65" s="140"/>
      <c r="M65" s="140"/>
      <c r="N65" s="140"/>
      <c r="O65" s="142"/>
      <c r="P65" s="142"/>
      <c r="Q65" s="142"/>
      <c r="R65" s="140"/>
      <c r="S65" s="140"/>
      <c r="T65" s="140"/>
      <c r="U65" s="140"/>
      <c r="V65" s="140"/>
      <c r="W65" s="140"/>
      <c r="X65" s="140"/>
      <c r="Y65" s="140"/>
      <c r="Z65" s="140"/>
    </row>
    <row r="66" spans="1:26" ht="15.75" customHeight="1">
      <c r="A66" s="140"/>
      <c r="B66" s="140"/>
      <c r="C66" s="140"/>
      <c r="D66" s="140"/>
      <c r="E66" s="140"/>
      <c r="F66" s="140"/>
      <c r="G66" s="140"/>
      <c r="H66" s="140"/>
      <c r="I66" s="140"/>
      <c r="J66" s="140"/>
      <c r="K66" s="140"/>
      <c r="L66" s="140"/>
      <c r="M66" s="140"/>
      <c r="N66" s="140"/>
      <c r="O66" s="142"/>
      <c r="P66" s="142"/>
      <c r="Q66" s="142"/>
      <c r="R66" s="140"/>
      <c r="S66" s="140"/>
      <c r="T66" s="140"/>
      <c r="U66" s="140"/>
      <c r="V66" s="140"/>
      <c r="W66" s="140"/>
      <c r="X66" s="140"/>
      <c r="Y66" s="140"/>
      <c r="Z66" s="140"/>
    </row>
    <row r="67" spans="1:26" ht="15.75" customHeight="1">
      <c r="A67" s="140"/>
      <c r="B67" s="140"/>
      <c r="C67" s="140"/>
      <c r="D67" s="140"/>
      <c r="E67" s="140"/>
      <c r="F67" s="140"/>
      <c r="G67" s="140"/>
      <c r="H67" s="140"/>
      <c r="I67" s="140"/>
      <c r="J67" s="140"/>
      <c r="K67" s="140"/>
      <c r="L67" s="140"/>
      <c r="M67" s="140"/>
      <c r="N67" s="140"/>
      <c r="O67" s="142"/>
      <c r="P67" s="142"/>
      <c r="Q67" s="142"/>
      <c r="R67" s="140"/>
      <c r="S67" s="140"/>
      <c r="T67" s="140"/>
      <c r="U67" s="140"/>
      <c r="V67" s="140"/>
      <c r="W67" s="140"/>
      <c r="X67" s="140"/>
      <c r="Y67" s="140"/>
      <c r="Z67" s="140"/>
    </row>
    <row r="68" spans="1:26" ht="15.75" customHeight="1">
      <c r="A68" s="140"/>
      <c r="B68" s="140"/>
      <c r="C68" s="140"/>
      <c r="D68" s="140"/>
      <c r="E68" s="140"/>
      <c r="F68" s="140"/>
      <c r="G68" s="140"/>
      <c r="H68" s="140"/>
      <c r="I68" s="140"/>
      <c r="J68" s="140"/>
      <c r="K68" s="140"/>
      <c r="L68" s="140"/>
      <c r="M68" s="140"/>
      <c r="N68" s="140"/>
      <c r="O68" s="142"/>
      <c r="P68" s="142"/>
      <c r="Q68" s="142"/>
      <c r="R68" s="140"/>
      <c r="S68" s="140"/>
      <c r="T68" s="140"/>
      <c r="U68" s="140"/>
      <c r="V68" s="140"/>
      <c r="W68" s="140"/>
      <c r="X68" s="140"/>
      <c r="Y68" s="140"/>
      <c r="Z68" s="140"/>
    </row>
    <row r="69" spans="1:26" ht="15.75" customHeight="1">
      <c r="A69" s="140"/>
      <c r="B69" s="140"/>
      <c r="C69" s="140"/>
      <c r="D69" s="140"/>
      <c r="E69" s="140"/>
      <c r="F69" s="140"/>
      <c r="G69" s="140"/>
      <c r="H69" s="140"/>
      <c r="I69" s="140"/>
      <c r="J69" s="140"/>
      <c r="K69" s="140"/>
      <c r="L69" s="140"/>
      <c r="M69" s="140"/>
      <c r="N69" s="140"/>
      <c r="O69" s="142"/>
      <c r="P69" s="142"/>
      <c r="Q69" s="142"/>
      <c r="R69" s="140"/>
      <c r="S69" s="140"/>
      <c r="T69" s="140"/>
      <c r="U69" s="140"/>
      <c r="V69" s="140"/>
      <c r="W69" s="140"/>
      <c r="X69" s="140"/>
      <c r="Y69" s="140"/>
      <c r="Z69" s="140"/>
    </row>
    <row r="70" spans="1:26" ht="15.75" customHeight="1">
      <c r="A70" s="140"/>
      <c r="B70" s="140"/>
      <c r="C70" s="140"/>
      <c r="D70" s="140"/>
      <c r="E70" s="140"/>
      <c r="F70" s="140"/>
      <c r="G70" s="140"/>
      <c r="H70" s="140"/>
      <c r="I70" s="140"/>
      <c r="J70" s="140"/>
      <c r="K70" s="140"/>
      <c r="L70" s="140"/>
      <c r="M70" s="140"/>
      <c r="N70" s="140"/>
      <c r="O70" s="142"/>
      <c r="P70" s="142"/>
      <c r="Q70" s="142"/>
      <c r="R70" s="140"/>
      <c r="S70" s="140"/>
      <c r="T70" s="140"/>
      <c r="U70" s="140"/>
      <c r="V70" s="140"/>
      <c r="W70" s="140"/>
      <c r="X70" s="140"/>
      <c r="Y70" s="140"/>
      <c r="Z70" s="140"/>
    </row>
    <row r="71" spans="1:26" ht="15.75" customHeight="1">
      <c r="A71" s="140"/>
      <c r="B71" s="140"/>
      <c r="C71" s="140"/>
      <c r="D71" s="140"/>
      <c r="E71" s="140"/>
      <c r="F71" s="140"/>
      <c r="G71" s="140"/>
      <c r="H71" s="140"/>
      <c r="I71" s="140"/>
      <c r="J71" s="140"/>
      <c r="K71" s="140"/>
      <c r="L71" s="140"/>
      <c r="M71" s="140"/>
      <c r="N71" s="140"/>
      <c r="O71" s="142"/>
      <c r="P71" s="142"/>
      <c r="Q71" s="142"/>
      <c r="R71" s="140"/>
      <c r="S71" s="140"/>
      <c r="T71" s="140"/>
      <c r="U71" s="140"/>
      <c r="V71" s="140"/>
      <c r="W71" s="140"/>
      <c r="X71" s="140"/>
      <c r="Y71" s="140"/>
      <c r="Z71" s="140"/>
    </row>
    <row r="72" spans="1:26" ht="15.75" customHeight="1">
      <c r="A72" s="140"/>
      <c r="B72" s="140"/>
      <c r="C72" s="140"/>
      <c r="D72" s="140"/>
      <c r="E72" s="140"/>
      <c r="F72" s="140"/>
      <c r="G72" s="140"/>
      <c r="H72" s="140"/>
      <c r="I72" s="140"/>
      <c r="J72" s="140"/>
      <c r="K72" s="140"/>
      <c r="L72" s="140"/>
      <c r="M72" s="140"/>
      <c r="N72" s="140"/>
      <c r="O72" s="142"/>
      <c r="P72" s="142"/>
      <c r="Q72" s="142"/>
      <c r="R72" s="140"/>
      <c r="S72" s="140"/>
      <c r="T72" s="140"/>
      <c r="U72" s="140"/>
      <c r="V72" s="140"/>
      <c r="W72" s="140"/>
      <c r="X72" s="140"/>
      <c r="Y72" s="140"/>
      <c r="Z72" s="140"/>
    </row>
    <row r="73" spans="1:26" ht="15.75" customHeight="1">
      <c r="A73" s="140"/>
      <c r="B73" s="140"/>
      <c r="C73" s="140"/>
      <c r="D73" s="140"/>
      <c r="E73" s="140"/>
      <c r="F73" s="140"/>
      <c r="G73" s="140"/>
      <c r="H73" s="140"/>
      <c r="I73" s="140"/>
      <c r="J73" s="140"/>
      <c r="K73" s="140"/>
      <c r="L73" s="140"/>
      <c r="M73" s="140"/>
      <c r="N73" s="140"/>
      <c r="O73" s="142"/>
      <c r="P73" s="142"/>
      <c r="Q73" s="142"/>
      <c r="R73" s="140"/>
      <c r="S73" s="140"/>
      <c r="T73" s="140"/>
      <c r="U73" s="140"/>
      <c r="V73" s="140"/>
      <c r="W73" s="140"/>
      <c r="X73" s="140"/>
      <c r="Y73" s="140"/>
      <c r="Z73" s="140"/>
    </row>
    <row r="74" spans="1:26" ht="15.75" customHeight="1">
      <c r="A74" s="140"/>
      <c r="B74" s="140"/>
      <c r="C74" s="140"/>
      <c r="D74" s="140"/>
      <c r="E74" s="140"/>
      <c r="F74" s="140"/>
      <c r="G74" s="140"/>
      <c r="H74" s="140"/>
      <c r="I74" s="140"/>
      <c r="J74" s="140"/>
      <c r="K74" s="140"/>
      <c r="L74" s="140"/>
      <c r="M74" s="140"/>
      <c r="N74" s="140"/>
      <c r="O74" s="142"/>
      <c r="P74" s="142"/>
      <c r="Q74" s="142"/>
      <c r="R74" s="140"/>
      <c r="S74" s="140"/>
      <c r="T74" s="140"/>
      <c r="U74" s="140"/>
      <c r="V74" s="140"/>
      <c r="W74" s="140"/>
      <c r="X74" s="140"/>
      <c r="Y74" s="140"/>
      <c r="Z74" s="140"/>
    </row>
    <row r="75" spans="1:26" ht="15.75" customHeight="1">
      <c r="A75" s="140"/>
      <c r="B75" s="140"/>
      <c r="C75" s="140"/>
      <c r="D75" s="140"/>
      <c r="E75" s="140"/>
      <c r="F75" s="140"/>
      <c r="G75" s="140"/>
      <c r="H75" s="140"/>
      <c r="I75" s="140"/>
      <c r="J75" s="140"/>
      <c r="K75" s="140"/>
      <c r="L75" s="140"/>
      <c r="M75" s="140"/>
      <c r="N75" s="140"/>
      <c r="O75" s="142"/>
      <c r="P75" s="142"/>
      <c r="Q75" s="142"/>
      <c r="R75" s="140"/>
      <c r="S75" s="140"/>
      <c r="T75" s="140"/>
      <c r="U75" s="140"/>
      <c r="V75" s="140"/>
      <c r="W75" s="140"/>
      <c r="X75" s="140"/>
      <c r="Y75" s="140"/>
      <c r="Z75" s="140"/>
    </row>
    <row r="76" spans="1:26" ht="15.75" customHeight="1">
      <c r="A76" s="140"/>
      <c r="B76" s="140"/>
      <c r="C76" s="140"/>
      <c r="D76" s="140"/>
      <c r="E76" s="140"/>
      <c r="F76" s="140"/>
      <c r="G76" s="140"/>
      <c r="H76" s="140"/>
      <c r="I76" s="140"/>
      <c r="J76" s="140"/>
      <c r="K76" s="140"/>
      <c r="L76" s="140"/>
      <c r="M76" s="140"/>
      <c r="N76" s="140"/>
      <c r="O76" s="142"/>
      <c r="P76" s="142"/>
      <c r="Q76" s="142"/>
      <c r="R76" s="140"/>
      <c r="S76" s="140"/>
      <c r="T76" s="140"/>
      <c r="U76" s="140"/>
      <c r="V76" s="140"/>
      <c r="W76" s="140"/>
      <c r="X76" s="140"/>
      <c r="Y76" s="140"/>
      <c r="Z76" s="140"/>
    </row>
    <row r="77" spans="1:26" ht="15.75" customHeight="1">
      <c r="A77" s="140"/>
      <c r="B77" s="140"/>
      <c r="C77" s="140"/>
      <c r="D77" s="140"/>
      <c r="E77" s="140"/>
      <c r="F77" s="140"/>
      <c r="G77" s="140"/>
      <c r="H77" s="140"/>
      <c r="I77" s="140"/>
      <c r="J77" s="140"/>
      <c r="K77" s="140"/>
      <c r="L77" s="140"/>
      <c r="M77" s="140"/>
      <c r="N77" s="140"/>
      <c r="O77" s="142"/>
      <c r="P77" s="142"/>
      <c r="Q77" s="142"/>
      <c r="R77" s="140"/>
      <c r="S77" s="140"/>
      <c r="T77" s="140"/>
      <c r="U77" s="140"/>
      <c r="V77" s="140"/>
      <c r="W77" s="140"/>
      <c r="X77" s="140"/>
      <c r="Y77" s="140"/>
      <c r="Z77" s="140"/>
    </row>
    <row r="78" spans="1:26" ht="15.75" customHeight="1">
      <c r="A78" s="140"/>
      <c r="B78" s="140"/>
      <c r="C78" s="140"/>
      <c r="D78" s="140"/>
      <c r="E78" s="140"/>
      <c r="F78" s="140"/>
      <c r="G78" s="140"/>
      <c r="H78" s="140"/>
      <c r="I78" s="140"/>
      <c r="J78" s="140"/>
      <c r="K78" s="140"/>
      <c r="L78" s="140"/>
      <c r="M78" s="140"/>
      <c r="N78" s="140"/>
      <c r="O78" s="142"/>
      <c r="P78" s="142"/>
      <c r="Q78" s="142"/>
      <c r="R78" s="140"/>
      <c r="S78" s="140"/>
      <c r="T78" s="140"/>
      <c r="U78" s="140"/>
      <c r="V78" s="140"/>
      <c r="W78" s="140"/>
      <c r="X78" s="140"/>
      <c r="Y78" s="140"/>
      <c r="Z78" s="140"/>
    </row>
    <row r="79" spans="1:26" ht="15.75" customHeight="1">
      <c r="A79" s="140"/>
      <c r="B79" s="140"/>
      <c r="C79" s="140"/>
      <c r="D79" s="140"/>
      <c r="E79" s="140"/>
      <c r="F79" s="140"/>
      <c r="G79" s="140"/>
      <c r="H79" s="140"/>
      <c r="I79" s="140"/>
      <c r="J79" s="140"/>
      <c r="K79" s="140"/>
      <c r="L79" s="140"/>
      <c r="M79" s="140"/>
      <c r="N79" s="140"/>
      <c r="O79" s="142"/>
      <c r="P79" s="142"/>
      <c r="Q79" s="142"/>
      <c r="R79" s="140"/>
      <c r="S79" s="140"/>
      <c r="T79" s="140"/>
      <c r="U79" s="140"/>
      <c r="V79" s="140"/>
      <c r="W79" s="140"/>
      <c r="X79" s="140"/>
      <c r="Y79" s="140"/>
      <c r="Z79" s="140"/>
    </row>
    <row r="80" spans="1:26" ht="15.75" customHeight="1">
      <c r="A80" s="140"/>
      <c r="B80" s="140"/>
      <c r="C80" s="140"/>
      <c r="D80" s="140"/>
      <c r="E80" s="140"/>
      <c r="F80" s="140"/>
      <c r="G80" s="140"/>
      <c r="H80" s="140"/>
      <c r="I80" s="140"/>
      <c r="J80" s="140"/>
      <c r="K80" s="140"/>
      <c r="L80" s="140"/>
      <c r="M80" s="140"/>
      <c r="N80" s="140"/>
      <c r="O80" s="142"/>
      <c r="P80" s="142"/>
      <c r="Q80" s="142"/>
      <c r="R80" s="140"/>
      <c r="S80" s="140"/>
      <c r="T80" s="140"/>
      <c r="U80" s="140"/>
      <c r="V80" s="140"/>
      <c r="W80" s="140"/>
      <c r="X80" s="140"/>
      <c r="Y80" s="140"/>
      <c r="Z80" s="140"/>
    </row>
    <row r="81" spans="1:26" ht="15.75" customHeight="1">
      <c r="A81" s="140"/>
      <c r="B81" s="140"/>
      <c r="C81" s="140"/>
      <c r="D81" s="140"/>
      <c r="E81" s="140"/>
      <c r="F81" s="140"/>
      <c r="G81" s="140"/>
      <c r="H81" s="140"/>
      <c r="I81" s="140"/>
      <c r="J81" s="140"/>
      <c r="K81" s="140"/>
      <c r="L81" s="140"/>
      <c r="M81" s="140"/>
      <c r="N81" s="140"/>
      <c r="O81" s="142"/>
      <c r="P81" s="142"/>
      <c r="Q81" s="142"/>
      <c r="R81" s="140"/>
      <c r="S81" s="140"/>
      <c r="T81" s="140"/>
      <c r="U81" s="140"/>
      <c r="V81" s="140"/>
      <c r="W81" s="140"/>
      <c r="X81" s="140"/>
      <c r="Y81" s="140"/>
      <c r="Z81" s="140"/>
    </row>
    <row r="82" spans="1:26" ht="15.75" customHeight="1">
      <c r="A82" s="140"/>
      <c r="B82" s="140"/>
      <c r="C82" s="140"/>
      <c r="D82" s="140"/>
      <c r="E82" s="140"/>
      <c r="F82" s="140"/>
      <c r="G82" s="140"/>
      <c r="H82" s="140"/>
      <c r="I82" s="140"/>
      <c r="J82" s="140"/>
      <c r="K82" s="140"/>
      <c r="L82" s="140"/>
      <c r="M82" s="140"/>
      <c r="N82" s="140"/>
      <c r="O82" s="142"/>
      <c r="P82" s="142"/>
      <c r="Q82" s="142"/>
      <c r="R82" s="140"/>
      <c r="S82" s="140"/>
      <c r="T82" s="140"/>
      <c r="U82" s="140"/>
      <c r="V82" s="140"/>
      <c r="W82" s="140"/>
      <c r="X82" s="140"/>
      <c r="Y82" s="140"/>
      <c r="Z82" s="140"/>
    </row>
    <row r="83" spans="1:26" ht="15.75" customHeight="1">
      <c r="A83" s="140"/>
      <c r="B83" s="140"/>
      <c r="C83" s="140"/>
      <c r="D83" s="140"/>
      <c r="E83" s="140"/>
      <c r="F83" s="140"/>
      <c r="G83" s="140"/>
      <c r="H83" s="140"/>
      <c r="I83" s="140"/>
      <c r="J83" s="140"/>
      <c r="K83" s="140"/>
      <c r="L83" s="140"/>
      <c r="M83" s="140"/>
      <c r="N83" s="140"/>
      <c r="O83" s="142"/>
      <c r="P83" s="142"/>
      <c r="Q83" s="142"/>
      <c r="R83" s="140"/>
      <c r="S83" s="140"/>
      <c r="T83" s="140"/>
      <c r="U83" s="140"/>
      <c r="V83" s="140"/>
      <c r="W83" s="140"/>
      <c r="X83" s="140"/>
      <c r="Y83" s="140"/>
      <c r="Z83" s="140"/>
    </row>
    <row r="84" spans="1:26" ht="15.75" customHeight="1">
      <c r="A84" s="140"/>
      <c r="B84" s="140"/>
      <c r="C84" s="140"/>
      <c r="D84" s="140"/>
      <c r="E84" s="140"/>
      <c r="F84" s="140"/>
      <c r="G84" s="140"/>
      <c r="H84" s="140"/>
      <c r="I84" s="140"/>
      <c r="J84" s="140"/>
      <c r="K84" s="140"/>
      <c r="L84" s="140"/>
      <c r="M84" s="140"/>
      <c r="N84" s="140"/>
      <c r="O84" s="142"/>
      <c r="P84" s="142"/>
      <c r="Q84" s="142"/>
      <c r="R84" s="140"/>
      <c r="S84" s="140"/>
      <c r="T84" s="140"/>
      <c r="U84" s="140"/>
      <c r="V84" s="140"/>
      <c r="W84" s="140"/>
      <c r="X84" s="140"/>
      <c r="Y84" s="140"/>
      <c r="Z84" s="140"/>
    </row>
    <row r="85" spans="1:26" ht="15.75" customHeight="1">
      <c r="A85" s="140"/>
      <c r="B85" s="140"/>
      <c r="C85" s="140"/>
      <c r="D85" s="140"/>
      <c r="E85" s="140"/>
      <c r="F85" s="140"/>
      <c r="G85" s="140"/>
      <c r="H85" s="140"/>
      <c r="I85" s="140"/>
      <c r="J85" s="140"/>
      <c r="K85" s="140"/>
      <c r="L85" s="140"/>
      <c r="M85" s="140"/>
      <c r="N85" s="140"/>
      <c r="O85" s="142"/>
      <c r="P85" s="142"/>
      <c r="Q85" s="142"/>
      <c r="R85" s="140"/>
      <c r="S85" s="140"/>
      <c r="T85" s="140"/>
      <c r="U85" s="140"/>
      <c r="V85" s="140"/>
      <c r="W85" s="140"/>
      <c r="X85" s="140"/>
      <c r="Y85" s="140"/>
      <c r="Z85" s="140"/>
    </row>
    <row r="86" spans="1:26" ht="15.75" customHeight="1">
      <c r="A86" s="140"/>
      <c r="B86" s="140"/>
      <c r="C86" s="140"/>
      <c r="D86" s="140"/>
      <c r="E86" s="140"/>
      <c r="F86" s="140"/>
      <c r="G86" s="140"/>
      <c r="H86" s="140"/>
      <c r="I86" s="140"/>
      <c r="J86" s="140"/>
      <c r="K86" s="140"/>
      <c r="L86" s="140"/>
      <c r="M86" s="140"/>
      <c r="N86" s="140"/>
      <c r="O86" s="142"/>
      <c r="P86" s="142"/>
      <c r="Q86" s="142"/>
      <c r="R86" s="140"/>
      <c r="S86" s="140"/>
      <c r="T86" s="140"/>
      <c r="U86" s="140"/>
      <c r="V86" s="140"/>
      <c r="W86" s="140"/>
      <c r="X86" s="140"/>
      <c r="Y86" s="140"/>
      <c r="Z86" s="140"/>
    </row>
    <row r="87" spans="1:26" ht="15.75" customHeight="1">
      <c r="A87" s="140"/>
      <c r="B87" s="140"/>
      <c r="C87" s="140"/>
      <c r="D87" s="140"/>
      <c r="E87" s="140"/>
      <c r="F87" s="140"/>
      <c r="G87" s="140"/>
      <c r="H87" s="140"/>
      <c r="I87" s="140"/>
      <c r="J87" s="140"/>
      <c r="K87" s="140"/>
      <c r="L87" s="140"/>
      <c r="M87" s="140"/>
      <c r="N87" s="140"/>
      <c r="O87" s="142"/>
      <c r="P87" s="142"/>
      <c r="Q87" s="142"/>
      <c r="R87" s="140"/>
      <c r="S87" s="140"/>
      <c r="T87" s="140"/>
      <c r="U87" s="140"/>
      <c r="V87" s="140"/>
      <c r="W87" s="140"/>
      <c r="X87" s="140"/>
      <c r="Y87" s="140"/>
      <c r="Z87" s="140"/>
    </row>
    <row r="88" spans="1:26" ht="15.75" customHeight="1">
      <c r="A88" s="140"/>
      <c r="B88" s="140"/>
      <c r="C88" s="140"/>
      <c r="D88" s="140"/>
      <c r="E88" s="140"/>
      <c r="F88" s="140"/>
      <c r="G88" s="140"/>
      <c r="H88" s="140"/>
      <c r="I88" s="140"/>
      <c r="J88" s="140"/>
      <c r="K88" s="140"/>
      <c r="L88" s="140"/>
      <c r="M88" s="140"/>
      <c r="N88" s="140"/>
      <c r="O88" s="142"/>
      <c r="P88" s="142"/>
      <c r="Q88" s="142"/>
      <c r="R88" s="140"/>
      <c r="S88" s="140"/>
      <c r="T88" s="140"/>
      <c r="U88" s="140"/>
      <c r="V88" s="140"/>
      <c r="W88" s="140"/>
      <c r="X88" s="140"/>
      <c r="Y88" s="140"/>
      <c r="Z88" s="140"/>
    </row>
    <row r="89" spans="1:26" ht="15.75" customHeight="1">
      <c r="A89" s="140"/>
      <c r="B89" s="140"/>
      <c r="C89" s="140"/>
      <c r="D89" s="140"/>
      <c r="E89" s="140"/>
      <c r="F89" s="140"/>
      <c r="G89" s="140"/>
      <c r="H89" s="140"/>
      <c r="I89" s="140"/>
      <c r="J89" s="140"/>
      <c r="K89" s="140"/>
      <c r="L89" s="140"/>
      <c r="M89" s="140"/>
      <c r="N89" s="140"/>
      <c r="O89" s="142"/>
      <c r="P89" s="142"/>
      <c r="Q89" s="142"/>
      <c r="R89" s="140"/>
      <c r="S89" s="140"/>
      <c r="T89" s="140"/>
      <c r="U89" s="140"/>
      <c r="V89" s="140"/>
      <c r="W89" s="140"/>
      <c r="X89" s="140"/>
      <c r="Y89" s="140"/>
      <c r="Z89" s="140"/>
    </row>
    <row r="90" spans="1:26" ht="15.75" customHeight="1">
      <c r="A90" s="140"/>
      <c r="B90" s="140"/>
      <c r="C90" s="140"/>
      <c r="D90" s="140"/>
      <c r="E90" s="140"/>
      <c r="F90" s="140"/>
      <c r="G90" s="140"/>
      <c r="H90" s="140"/>
      <c r="I90" s="140"/>
      <c r="J90" s="140"/>
      <c r="K90" s="140"/>
      <c r="L90" s="140"/>
      <c r="M90" s="140"/>
      <c r="N90" s="140"/>
      <c r="O90" s="142"/>
      <c r="P90" s="142"/>
      <c r="Q90" s="142"/>
      <c r="R90" s="140"/>
      <c r="S90" s="140"/>
      <c r="T90" s="140"/>
      <c r="U90" s="140"/>
      <c r="V90" s="140"/>
      <c r="W90" s="140"/>
      <c r="X90" s="140"/>
      <c r="Y90" s="140"/>
      <c r="Z90" s="140"/>
    </row>
    <row r="91" spans="1:26" ht="15.75" customHeight="1">
      <c r="A91" s="140"/>
      <c r="B91" s="140"/>
      <c r="C91" s="140"/>
      <c r="D91" s="140"/>
      <c r="E91" s="140"/>
      <c r="F91" s="140"/>
      <c r="G91" s="140"/>
      <c r="H91" s="140"/>
      <c r="I91" s="140"/>
      <c r="J91" s="140"/>
      <c r="K91" s="140"/>
      <c r="L91" s="140"/>
      <c r="M91" s="140"/>
      <c r="N91" s="140"/>
      <c r="O91" s="142"/>
      <c r="P91" s="142"/>
      <c r="Q91" s="142"/>
      <c r="R91" s="140"/>
      <c r="S91" s="140"/>
      <c r="T91" s="140"/>
      <c r="U91" s="140"/>
      <c r="V91" s="140"/>
      <c r="W91" s="140"/>
      <c r="X91" s="140"/>
      <c r="Y91" s="140"/>
      <c r="Z91" s="140"/>
    </row>
    <row r="92" spans="1:26" ht="15.75" customHeight="1">
      <c r="A92" s="140"/>
      <c r="B92" s="140"/>
      <c r="C92" s="140"/>
      <c r="D92" s="140"/>
      <c r="E92" s="140"/>
      <c r="F92" s="140"/>
      <c r="G92" s="140"/>
      <c r="H92" s="140"/>
      <c r="I92" s="140"/>
      <c r="J92" s="140"/>
      <c r="K92" s="140"/>
      <c r="L92" s="140"/>
      <c r="M92" s="140"/>
      <c r="N92" s="140"/>
      <c r="O92" s="142"/>
      <c r="P92" s="142"/>
      <c r="Q92" s="142"/>
      <c r="R92" s="140"/>
      <c r="S92" s="140"/>
      <c r="T92" s="140"/>
      <c r="U92" s="140"/>
      <c r="V92" s="140"/>
      <c r="W92" s="140"/>
      <c r="X92" s="140"/>
      <c r="Y92" s="140"/>
      <c r="Z92" s="140"/>
    </row>
    <row r="93" spans="1:26" ht="15.75" customHeight="1">
      <c r="A93" s="140"/>
      <c r="B93" s="140"/>
      <c r="C93" s="140"/>
      <c r="D93" s="140"/>
      <c r="E93" s="140"/>
      <c r="F93" s="140"/>
      <c r="G93" s="140"/>
      <c r="H93" s="140"/>
      <c r="I93" s="140"/>
      <c r="J93" s="140"/>
      <c r="K93" s="140"/>
      <c r="L93" s="140"/>
      <c r="M93" s="140"/>
      <c r="N93" s="140"/>
      <c r="O93" s="142"/>
      <c r="P93" s="142"/>
      <c r="Q93" s="142"/>
      <c r="R93" s="140"/>
      <c r="S93" s="140"/>
      <c r="T93" s="140"/>
      <c r="U93" s="140"/>
      <c r="V93" s="140"/>
      <c r="W93" s="140"/>
      <c r="X93" s="140"/>
      <c r="Y93" s="140"/>
      <c r="Z93" s="140"/>
    </row>
    <row r="94" spans="1:26" ht="15.75" customHeight="1">
      <c r="A94" s="140"/>
      <c r="B94" s="140"/>
      <c r="C94" s="140"/>
      <c r="D94" s="140"/>
      <c r="E94" s="140"/>
      <c r="F94" s="140"/>
      <c r="G94" s="140"/>
      <c r="H94" s="140"/>
      <c r="I94" s="140"/>
      <c r="J94" s="140"/>
      <c r="K94" s="140"/>
      <c r="L94" s="140"/>
      <c r="M94" s="140"/>
      <c r="N94" s="140"/>
      <c r="O94" s="142"/>
      <c r="P94" s="142"/>
      <c r="Q94" s="142"/>
      <c r="R94" s="140"/>
      <c r="S94" s="140"/>
      <c r="T94" s="140"/>
      <c r="U94" s="140"/>
      <c r="V94" s="140"/>
      <c r="W94" s="140"/>
      <c r="X94" s="140"/>
      <c r="Y94" s="140"/>
      <c r="Z94" s="140"/>
    </row>
    <row r="95" spans="1:26" ht="15.75" customHeight="1">
      <c r="A95" s="140"/>
      <c r="B95" s="140"/>
      <c r="C95" s="140"/>
      <c r="D95" s="140"/>
      <c r="E95" s="140"/>
      <c r="F95" s="140"/>
      <c r="G95" s="140"/>
      <c r="H95" s="140"/>
      <c r="I95" s="140"/>
      <c r="J95" s="140"/>
      <c r="K95" s="140"/>
      <c r="L95" s="140"/>
      <c r="M95" s="140"/>
      <c r="N95" s="140"/>
      <c r="O95" s="142"/>
      <c r="P95" s="142"/>
      <c r="Q95" s="142"/>
      <c r="R95" s="140"/>
      <c r="S95" s="140"/>
      <c r="T95" s="140"/>
      <c r="U95" s="140"/>
      <c r="V95" s="140"/>
      <c r="W95" s="140"/>
      <c r="X95" s="140"/>
      <c r="Y95" s="140"/>
      <c r="Z95" s="140"/>
    </row>
    <row r="96" spans="1:26" ht="15.75" customHeight="1">
      <c r="A96" s="140"/>
      <c r="B96" s="140"/>
      <c r="C96" s="140"/>
      <c r="D96" s="140"/>
      <c r="E96" s="140"/>
      <c r="F96" s="140"/>
      <c r="G96" s="140"/>
      <c r="H96" s="140"/>
      <c r="I96" s="140"/>
      <c r="J96" s="140"/>
      <c r="K96" s="140"/>
      <c r="L96" s="140"/>
      <c r="M96" s="140"/>
      <c r="N96" s="140"/>
      <c r="O96" s="142"/>
      <c r="P96" s="142"/>
      <c r="Q96" s="142"/>
      <c r="R96" s="140"/>
      <c r="S96" s="140"/>
      <c r="T96" s="140"/>
      <c r="U96" s="140"/>
      <c r="V96" s="140"/>
      <c r="W96" s="140"/>
      <c r="X96" s="140"/>
      <c r="Y96" s="140"/>
      <c r="Z96" s="140"/>
    </row>
    <row r="97" spans="1:26" ht="15.75" customHeight="1">
      <c r="A97" s="140"/>
      <c r="B97" s="140"/>
      <c r="C97" s="140"/>
      <c r="D97" s="140"/>
      <c r="E97" s="140"/>
      <c r="F97" s="140"/>
      <c r="G97" s="140"/>
      <c r="H97" s="140"/>
      <c r="I97" s="140"/>
      <c r="J97" s="140"/>
      <c r="K97" s="140"/>
      <c r="L97" s="140"/>
      <c r="M97" s="140"/>
      <c r="N97" s="140"/>
      <c r="O97" s="142"/>
      <c r="P97" s="142"/>
      <c r="Q97" s="142"/>
      <c r="R97" s="140"/>
      <c r="S97" s="140"/>
      <c r="T97" s="140"/>
      <c r="U97" s="140"/>
      <c r="V97" s="140"/>
      <c r="W97" s="140"/>
      <c r="X97" s="140"/>
      <c r="Y97" s="140"/>
      <c r="Z97" s="140"/>
    </row>
    <row r="98" spans="1:26" ht="15.75" customHeight="1">
      <c r="A98" s="140"/>
      <c r="B98" s="140"/>
      <c r="C98" s="140"/>
      <c r="D98" s="140"/>
      <c r="E98" s="140"/>
      <c r="F98" s="140"/>
      <c r="G98" s="140"/>
      <c r="H98" s="140"/>
      <c r="I98" s="140"/>
      <c r="J98" s="140"/>
      <c r="K98" s="140"/>
      <c r="L98" s="140"/>
      <c r="M98" s="140"/>
      <c r="N98" s="140"/>
      <c r="O98" s="142"/>
      <c r="P98" s="142"/>
      <c r="Q98" s="142"/>
      <c r="R98" s="140"/>
      <c r="S98" s="140"/>
      <c r="T98" s="140"/>
      <c r="U98" s="140"/>
      <c r="V98" s="140"/>
      <c r="W98" s="140"/>
      <c r="X98" s="140"/>
      <c r="Y98" s="140"/>
      <c r="Z98" s="140"/>
    </row>
    <row r="99" spans="1:26" ht="15.75" customHeight="1">
      <c r="A99" s="140"/>
      <c r="B99" s="140"/>
      <c r="C99" s="140"/>
      <c r="D99" s="140"/>
      <c r="E99" s="140"/>
      <c r="F99" s="140"/>
      <c r="G99" s="140"/>
      <c r="H99" s="140"/>
      <c r="I99" s="140"/>
      <c r="J99" s="140"/>
      <c r="K99" s="140"/>
      <c r="L99" s="140"/>
      <c r="M99" s="140"/>
      <c r="N99" s="140"/>
      <c r="O99" s="142"/>
      <c r="P99" s="142"/>
      <c r="Q99" s="142"/>
      <c r="R99" s="140"/>
      <c r="S99" s="140"/>
      <c r="T99" s="140"/>
      <c r="U99" s="140"/>
      <c r="V99" s="140"/>
      <c r="W99" s="140"/>
      <c r="X99" s="140"/>
      <c r="Y99" s="140"/>
      <c r="Z99" s="140"/>
    </row>
    <row r="100" spans="1:26" ht="15.75" customHeight="1">
      <c r="A100" s="140"/>
      <c r="B100" s="140"/>
      <c r="C100" s="140"/>
      <c r="D100" s="140"/>
      <c r="E100" s="140"/>
      <c r="F100" s="140"/>
      <c r="G100" s="140"/>
      <c r="H100" s="140"/>
      <c r="I100" s="140"/>
      <c r="J100" s="140"/>
      <c r="K100" s="140"/>
      <c r="L100" s="140"/>
      <c r="M100" s="140"/>
      <c r="N100" s="140"/>
      <c r="O100" s="142"/>
      <c r="P100" s="142"/>
      <c r="Q100" s="142"/>
      <c r="R100" s="140"/>
      <c r="S100" s="140"/>
      <c r="T100" s="140"/>
      <c r="U100" s="140"/>
      <c r="V100" s="140"/>
      <c r="W100" s="140"/>
      <c r="X100" s="140"/>
      <c r="Y100" s="140"/>
      <c r="Z100" s="140"/>
    </row>
    <row r="101" spans="1:26" ht="15.75" customHeight="1">
      <c r="A101" s="140"/>
      <c r="B101" s="140"/>
      <c r="C101" s="140"/>
      <c r="D101" s="140"/>
      <c r="E101" s="140"/>
      <c r="F101" s="140"/>
      <c r="G101" s="140"/>
      <c r="H101" s="140"/>
      <c r="I101" s="140"/>
      <c r="J101" s="140"/>
      <c r="K101" s="140"/>
      <c r="L101" s="140"/>
      <c r="M101" s="140"/>
      <c r="N101" s="140"/>
      <c r="O101" s="142"/>
      <c r="P101" s="142"/>
      <c r="Q101" s="142"/>
      <c r="R101" s="140"/>
      <c r="S101" s="140"/>
      <c r="T101" s="140"/>
      <c r="U101" s="140"/>
      <c r="V101" s="140"/>
      <c r="W101" s="140"/>
      <c r="X101" s="140"/>
      <c r="Y101" s="140"/>
      <c r="Z101" s="140"/>
    </row>
    <row r="102" spans="1:26" ht="15.75" customHeight="1">
      <c r="A102" s="140"/>
      <c r="B102" s="140"/>
      <c r="C102" s="140"/>
      <c r="D102" s="140"/>
      <c r="E102" s="140"/>
      <c r="F102" s="140"/>
      <c r="G102" s="140"/>
      <c r="H102" s="140"/>
      <c r="I102" s="140"/>
      <c r="J102" s="140"/>
      <c r="K102" s="140"/>
      <c r="L102" s="140"/>
      <c r="M102" s="140"/>
      <c r="N102" s="140"/>
      <c r="O102" s="142"/>
      <c r="P102" s="142"/>
      <c r="Q102" s="142"/>
      <c r="R102" s="140"/>
      <c r="S102" s="140"/>
      <c r="T102" s="140"/>
      <c r="U102" s="140"/>
      <c r="V102" s="140"/>
      <c r="W102" s="140"/>
      <c r="X102" s="140"/>
      <c r="Y102" s="140"/>
      <c r="Z102" s="140"/>
    </row>
    <row r="103" spans="1:26" ht="15.75" customHeight="1">
      <c r="A103" s="140"/>
      <c r="B103" s="140"/>
      <c r="C103" s="140"/>
      <c r="D103" s="140"/>
      <c r="E103" s="140"/>
      <c r="F103" s="140"/>
      <c r="G103" s="140"/>
      <c r="H103" s="140"/>
      <c r="I103" s="140"/>
      <c r="J103" s="140"/>
      <c r="K103" s="140"/>
      <c r="L103" s="140"/>
      <c r="M103" s="140"/>
      <c r="N103" s="140"/>
      <c r="O103" s="142"/>
      <c r="P103" s="142"/>
      <c r="Q103" s="142"/>
      <c r="R103" s="140"/>
      <c r="S103" s="140"/>
      <c r="T103" s="140"/>
      <c r="U103" s="140"/>
      <c r="V103" s="140"/>
      <c r="W103" s="140"/>
      <c r="X103" s="140"/>
      <c r="Y103" s="140"/>
      <c r="Z103" s="140"/>
    </row>
    <row r="104" spans="1:26" ht="15.75" customHeight="1">
      <c r="A104" s="140"/>
      <c r="B104" s="140"/>
      <c r="C104" s="140"/>
      <c r="D104" s="140"/>
      <c r="E104" s="140"/>
      <c r="F104" s="140"/>
      <c r="G104" s="140"/>
      <c r="H104" s="140"/>
      <c r="I104" s="140"/>
      <c r="J104" s="140"/>
      <c r="K104" s="140"/>
      <c r="L104" s="140"/>
      <c r="M104" s="140"/>
      <c r="N104" s="140"/>
      <c r="O104" s="142"/>
      <c r="P104" s="142"/>
      <c r="Q104" s="142"/>
      <c r="R104" s="140"/>
      <c r="S104" s="140"/>
      <c r="T104" s="140"/>
      <c r="U104" s="140"/>
      <c r="V104" s="140"/>
      <c r="W104" s="140"/>
      <c r="X104" s="140"/>
      <c r="Y104" s="140"/>
      <c r="Z104" s="140"/>
    </row>
    <row r="105" spans="1:26" ht="15.75" customHeight="1">
      <c r="A105" s="140"/>
      <c r="B105" s="140"/>
      <c r="C105" s="140"/>
      <c r="D105" s="140"/>
      <c r="E105" s="140"/>
      <c r="F105" s="140"/>
      <c r="G105" s="140"/>
      <c r="H105" s="140"/>
      <c r="I105" s="140"/>
      <c r="J105" s="140"/>
      <c r="K105" s="140"/>
      <c r="L105" s="140"/>
      <c r="M105" s="140"/>
      <c r="N105" s="140"/>
      <c r="O105" s="142"/>
      <c r="P105" s="142"/>
      <c r="Q105" s="142"/>
      <c r="R105" s="140"/>
      <c r="S105" s="140"/>
      <c r="T105" s="140"/>
      <c r="U105" s="140"/>
      <c r="V105" s="140"/>
      <c r="W105" s="140"/>
      <c r="X105" s="140"/>
      <c r="Y105" s="140"/>
      <c r="Z105" s="140"/>
    </row>
    <row r="106" spans="1:26" ht="15.75" customHeight="1">
      <c r="A106" s="140"/>
      <c r="B106" s="140"/>
      <c r="C106" s="140"/>
      <c r="D106" s="140"/>
      <c r="E106" s="140"/>
      <c r="F106" s="140"/>
      <c r="G106" s="140"/>
      <c r="H106" s="140"/>
      <c r="I106" s="140"/>
      <c r="J106" s="140"/>
      <c r="K106" s="140"/>
      <c r="L106" s="140"/>
      <c r="M106" s="140"/>
      <c r="N106" s="140"/>
      <c r="O106" s="142"/>
      <c r="P106" s="142"/>
      <c r="Q106" s="142"/>
      <c r="R106" s="140"/>
      <c r="S106" s="140"/>
      <c r="T106" s="140"/>
      <c r="U106" s="140"/>
      <c r="V106" s="140"/>
      <c r="W106" s="140"/>
      <c r="X106" s="140"/>
      <c r="Y106" s="140"/>
      <c r="Z106" s="140"/>
    </row>
    <row r="107" spans="1:26" ht="15.75" customHeight="1">
      <c r="A107" s="140"/>
      <c r="B107" s="140"/>
      <c r="C107" s="140"/>
      <c r="D107" s="140"/>
      <c r="E107" s="140"/>
      <c r="F107" s="140"/>
      <c r="G107" s="140"/>
      <c r="H107" s="140"/>
      <c r="I107" s="140"/>
      <c r="J107" s="140"/>
      <c r="K107" s="140"/>
      <c r="L107" s="140"/>
      <c r="M107" s="140"/>
      <c r="N107" s="140"/>
      <c r="O107" s="142"/>
      <c r="P107" s="142"/>
      <c r="Q107" s="142"/>
      <c r="R107" s="140"/>
      <c r="S107" s="140"/>
      <c r="T107" s="140"/>
      <c r="U107" s="140"/>
      <c r="V107" s="140"/>
      <c r="W107" s="140"/>
      <c r="X107" s="140"/>
      <c r="Y107" s="140"/>
      <c r="Z107" s="140"/>
    </row>
    <row r="108" spans="1:26" ht="15.75" customHeight="1">
      <c r="A108" s="140"/>
      <c r="B108" s="140"/>
      <c r="C108" s="140"/>
      <c r="D108" s="140"/>
      <c r="E108" s="140"/>
      <c r="F108" s="140"/>
      <c r="G108" s="140"/>
      <c r="H108" s="140"/>
      <c r="I108" s="140"/>
      <c r="J108" s="140"/>
      <c r="K108" s="140"/>
      <c r="L108" s="140"/>
      <c r="M108" s="140"/>
      <c r="N108" s="140"/>
      <c r="O108" s="142"/>
      <c r="P108" s="142"/>
      <c r="Q108" s="142"/>
      <c r="R108" s="140"/>
      <c r="S108" s="140"/>
      <c r="T108" s="140"/>
      <c r="U108" s="140"/>
      <c r="V108" s="140"/>
      <c r="W108" s="140"/>
      <c r="X108" s="140"/>
      <c r="Y108" s="140"/>
      <c r="Z108" s="140"/>
    </row>
    <row r="109" spans="1:26" ht="15.75" customHeight="1">
      <c r="A109" s="140"/>
      <c r="B109" s="140"/>
      <c r="C109" s="140"/>
      <c r="D109" s="140"/>
      <c r="E109" s="140"/>
      <c r="F109" s="140"/>
      <c r="G109" s="140"/>
      <c r="H109" s="140"/>
      <c r="I109" s="140"/>
      <c r="J109" s="140"/>
      <c r="K109" s="140"/>
      <c r="L109" s="140"/>
      <c r="M109" s="140"/>
      <c r="N109" s="140"/>
      <c r="O109" s="142"/>
      <c r="P109" s="142"/>
      <c r="Q109" s="142"/>
      <c r="R109" s="140"/>
      <c r="S109" s="140"/>
      <c r="T109" s="140"/>
      <c r="U109" s="140"/>
      <c r="V109" s="140"/>
      <c r="W109" s="140"/>
      <c r="X109" s="140"/>
      <c r="Y109" s="140"/>
      <c r="Z109" s="140"/>
    </row>
    <row r="110" spans="1:26" ht="15.75" customHeight="1">
      <c r="A110" s="140"/>
      <c r="B110" s="140"/>
      <c r="C110" s="140"/>
      <c r="D110" s="140"/>
      <c r="E110" s="140"/>
      <c r="F110" s="140"/>
      <c r="G110" s="140"/>
      <c r="H110" s="140"/>
      <c r="I110" s="140"/>
      <c r="J110" s="140"/>
      <c r="K110" s="140"/>
      <c r="L110" s="140"/>
      <c r="M110" s="140"/>
      <c r="N110" s="140"/>
      <c r="O110" s="142"/>
      <c r="P110" s="142"/>
      <c r="Q110" s="142"/>
      <c r="R110" s="140"/>
      <c r="S110" s="140"/>
      <c r="T110" s="140"/>
      <c r="U110" s="140"/>
      <c r="V110" s="140"/>
      <c r="W110" s="140"/>
      <c r="X110" s="140"/>
      <c r="Y110" s="140"/>
      <c r="Z110" s="140"/>
    </row>
    <row r="111" spans="1:26" ht="15.75" customHeight="1">
      <c r="A111" s="140"/>
      <c r="B111" s="140"/>
      <c r="C111" s="140"/>
      <c r="D111" s="140"/>
      <c r="E111" s="140"/>
      <c r="F111" s="140"/>
      <c r="G111" s="140"/>
      <c r="H111" s="140"/>
      <c r="I111" s="140"/>
      <c r="J111" s="140"/>
      <c r="K111" s="140"/>
      <c r="L111" s="140"/>
      <c r="M111" s="140"/>
      <c r="N111" s="140"/>
      <c r="O111" s="142"/>
      <c r="P111" s="142"/>
      <c r="Q111" s="142"/>
      <c r="R111" s="140"/>
      <c r="S111" s="140"/>
      <c r="T111" s="140"/>
      <c r="U111" s="140"/>
      <c r="V111" s="140"/>
      <c r="W111" s="140"/>
      <c r="X111" s="140"/>
      <c r="Y111" s="140"/>
      <c r="Z111" s="140"/>
    </row>
    <row r="112" spans="1:26" ht="15.75" customHeight="1">
      <c r="A112" s="140"/>
      <c r="B112" s="140"/>
      <c r="C112" s="140"/>
      <c r="D112" s="140"/>
      <c r="E112" s="140"/>
      <c r="F112" s="140"/>
      <c r="G112" s="140"/>
      <c r="H112" s="140"/>
      <c r="I112" s="140"/>
      <c r="J112" s="140"/>
      <c r="K112" s="140"/>
      <c r="L112" s="140"/>
      <c r="M112" s="140"/>
      <c r="N112" s="140"/>
      <c r="O112" s="142"/>
      <c r="P112" s="142"/>
      <c r="Q112" s="142"/>
      <c r="R112" s="140"/>
      <c r="S112" s="140"/>
      <c r="T112" s="140"/>
      <c r="U112" s="140"/>
      <c r="V112" s="140"/>
      <c r="W112" s="140"/>
      <c r="X112" s="140"/>
      <c r="Y112" s="140"/>
      <c r="Z112" s="140"/>
    </row>
    <row r="113" spans="1:26" ht="15.75" customHeight="1">
      <c r="A113" s="140"/>
      <c r="B113" s="140"/>
      <c r="C113" s="140"/>
      <c r="D113" s="140"/>
      <c r="E113" s="140"/>
      <c r="F113" s="140"/>
      <c r="G113" s="140"/>
      <c r="H113" s="140"/>
      <c r="I113" s="140"/>
      <c r="J113" s="140"/>
      <c r="K113" s="140"/>
      <c r="L113" s="140"/>
      <c r="M113" s="140"/>
      <c r="N113" s="140"/>
      <c r="O113" s="142"/>
      <c r="P113" s="142"/>
      <c r="Q113" s="142"/>
      <c r="R113" s="140"/>
      <c r="S113" s="140"/>
      <c r="T113" s="140"/>
      <c r="U113" s="140"/>
      <c r="V113" s="140"/>
      <c r="W113" s="140"/>
      <c r="X113" s="140"/>
      <c r="Y113" s="140"/>
      <c r="Z113" s="140"/>
    </row>
    <row r="114" spans="1:26" ht="15.75" customHeight="1">
      <c r="A114" s="140"/>
      <c r="B114" s="140"/>
      <c r="C114" s="140"/>
      <c r="D114" s="140"/>
      <c r="E114" s="140"/>
      <c r="F114" s="140"/>
      <c r="G114" s="140"/>
      <c r="H114" s="140"/>
      <c r="I114" s="140"/>
      <c r="J114" s="140"/>
      <c r="K114" s="140"/>
      <c r="L114" s="140"/>
      <c r="M114" s="140"/>
      <c r="N114" s="140"/>
      <c r="O114" s="142"/>
      <c r="P114" s="142"/>
      <c r="Q114" s="142"/>
      <c r="R114" s="140"/>
      <c r="S114" s="140"/>
      <c r="T114" s="140"/>
      <c r="U114" s="140"/>
      <c r="V114" s="140"/>
      <c r="W114" s="140"/>
      <c r="X114" s="140"/>
      <c r="Y114" s="140"/>
      <c r="Z114" s="140"/>
    </row>
    <row r="115" spans="1:26" ht="15.75" customHeight="1">
      <c r="A115" s="140"/>
      <c r="B115" s="140"/>
      <c r="C115" s="140"/>
      <c r="D115" s="140"/>
      <c r="E115" s="140"/>
      <c r="F115" s="140"/>
      <c r="G115" s="140"/>
      <c r="H115" s="140"/>
      <c r="I115" s="140"/>
      <c r="J115" s="140"/>
      <c r="K115" s="140"/>
      <c r="L115" s="140"/>
      <c r="M115" s="140"/>
      <c r="N115" s="140"/>
      <c r="O115" s="142"/>
      <c r="P115" s="142"/>
      <c r="Q115" s="142"/>
      <c r="R115" s="140"/>
      <c r="S115" s="140"/>
      <c r="T115" s="140"/>
      <c r="U115" s="140"/>
      <c r="V115" s="140"/>
      <c r="W115" s="140"/>
      <c r="X115" s="140"/>
      <c r="Y115" s="140"/>
      <c r="Z115" s="140"/>
    </row>
    <row r="116" spans="1:26" ht="15.75" customHeight="1">
      <c r="A116" s="140"/>
      <c r="B116" s="140"/>
      <c r="C116" s="140"/>
      <c r="D116" s="140"/>
      <c r="E116" s="140"/>
      <c r="F116" s="140"/>
      <c r="G116" s="140"/>
      <c r="H116" s="140"/>
      <c r="I116" s="140"/>
      <c r="J116" s="140"/>
      <c r="K116" s="140"/>
      <c r="L116" s="140"/>
      <c r="M116" s="140"/>
      <c r="N116" s="140"/>
      <c r="O116" s="142"/>
      <c r="P116" s="142"/>
      <c r="Q116" s="142"/>
      <c r="R116" s="140"/>
      <c r="S116" s="140"/>
      <c r="T116" s="140"/>
      <c r="U116" s="140"/>
      <c r="V116" s="140"/>
      <c r="W116" s="140"/>
      <c r="X116" s="140"/>
      <c r="Y116" s="140"/>
      <c r="Z116" s="140"/>
    </row>
    <row r="117" spans="1:26" ht="15.75" customHeight="1">
      <c r="A117" s="140"/>
      <c r="B117" s="140"/>
      <c r="C117" s="140"/>
      <c r="D117" s="140"/>
      <c r="E117" s="140"/>
      <c r="F117" s="140"/>
      <c r="G117" s="140"/>
      <c r="H117" s="140"/>
      <c r="I117" s="140"/>
      <c r="J117" s="140"/>
      <c r="K117" s="140"/>
      <c r="L117" s="140"/>
      <c r="M117" s="140"/>
      <c r="N117" s="140"/>
      <c r="O117" s="142"/>
      <c r="P117" s="142"/>
      <c r="Q117" s="142"/>
      <c r="R117" s="140"/>
      <c r="S117" s="140"/>
      <c r="T117" s="140"/>
      <c r="U117" s="140"/>
      <c r="V117" s="140"/>
      <c r="W117" s="140"/>
      <c r="X117" s="140"/>
      <c r="Y117" s="140"/>
      <c r="Z117" s="140"/>
    </row>
    <row r="118" spans="1:26" ht="15.75" customHeight="1">
      <c r="A118" s="140"/>
      <c r="B118" s="140"/>
      <c r="C118" s="140"/>
      <c r="D118" s="140"/>
      <c r="E118" s="140"/>
      <c r="F118" s="140"/>
      <c r="G118" s="140"/>
      <c r="H118" s="140"/>
      <c r="I118" s="140"/>
      <c r="J118" s="140"/>
      <c r="K118" s="140"/>
      <c r="L118" s="140"/>
      <c r="M118" s="140"/>
      <c r="N118" s="140"/>
      <c r="O118" s="142"/>
      <c r="P118" s="142"/>
      <c r="Q118" s="142"/>
      <c r="R118" s="140"/>
      <c r="S118" s="140"/>
      <c r="T118" s="140"/>
      <c r="U118" s="140"/>
      <c r="V118" s="140"/>
      <c r="W118" s="140"/>
      <c r="X118" s="140"/>
      <c r="Y118" s="140"/>
      <c r="Z118" s="140"/>
    </row>
    <row r="119" spans="1:26" ht="15.75" customHeight="1">
      <c r="A119" s="140"/>
      <c r="B119" s="140"/>
      <c r="C119" s="140"/>
      <c r="D119" s="140"/>
      <c r="E119" s="140"/>
      <c r="F119" s="140"/>
      <c r="G119" s="140"/>
      <c r="H119" s="140"/>
      <c r="I119" s="140"/>
      <c r="J119" s="140"/>
      <c r="K119" s="140"/>
      <c r="L119" s="140"/>
      <c r="M119" s="140"/>
      <c r="N119" s="140"/>
      <c r="O119" s="142"/>
      <c r="P119" s="142"/>
      <c r="Q119" s="142"/>
      <c r="R119" s="140"/>
      <c r="S119" s="140"/>
      <c r="T119" s="140"/>
      <c r="U119" s="140"/>
      <c r="V119" s="140"/>
      <c r="W119" s="140"/>
      <c r="X119" s="140"/>
      <c r="Y119" s="140"/>
      <c r="Z119" s="140"/>
    </row>
    <row r="120" spans="1:26" ht="15.75" customHeight="1">
      <c r="A120" s="140"/>
      <c r="B120" s="140"/>
      <c r="C120" s="140"/>
      <c r="D120" s="140"/>
      <c r="E120" s="140"/>
      <c r="F120" s="140"/>
      <c r="G120" s="140"/>
      <c r="H120" s="140"/>
      <c r="I120" s="140"/>
      <c r="J120" s="140"/>
      <c r="K120" s="140"/>
      <c r="L120" s="140"/>
      <c r="M120" s="140"/>
      <c r="N120" s="140"/>
      <c r="O120" s="142"/>
      <c r="P120" s="142"/>
      <c r="Q120" s="142"/>
      <c r="R120" s="140"/>
      <c r="S120" s="140"/>
      <c r="T120" s="140"/>
      <c r="U120" s="140"/>
      <c r="V120" s="140"/>
      <c r="W120" s="140"/>
      <c r="X120" s="140"/>
      <c r="Y120" s="140"/>
      <c r="Z120" s="140"/>
    </row>
    <row r="121" spans="1:26" ht="15.75" customHeight="1">
      <c r="A121" s="140"/>
      <c r="B121" s="140"/>
      <c r="C121" s="140"/>
      <c r="D121" s="140"/>
      <c r="E121" s="140"/>
      <c r="F121" s="140"/>
      <c r="G121" s="140"/>
      <c r="H121" s="140"/>
      <c r="I121" s="140"/>
      <c r="J121" s="140"/>
      <c r="K121" s="140"/>
      <c r="L121" s="140"/>
      <c r="M121" s="140"/>
      <c r="N121" s="140"/>
      <c r="O121" s="142"/>
      <c r="P121" s="142"/>
      <c r="Q121" s="142"/>
      <c r="R121" s="140"/>
      <c r="S121" s="140"/>
      <c r="T121" s="140"/>
      <c r="U121" s="140"/>
      <c r="V121" s="140"/>
      <c r="W121" s="140"/>
      <c r="X121" s="140"/>
      <c r="Y121" s="140"/>
      <c r="Z121" s="140"/>
    </row>
    <row r="122" spans="1:26" ht="15.75" customHeight="1">
      <c r="A122" s="140"/>
      <c r="B122" s="140"/>
      <c r="C122" s="140"/>
      <c r="D122" s="140"/>
      <c r="E122" s="140"/>
      <c r="F122" s="140"/>
      <c r="G122" s="140"/>
      <c r="H122" s="140"/>
      <c r="I122" s="140"/>
      <c r="J122" s="140"/>
      <c r="K122" s="140"/>
      <c r="L122" s="140"/>
      <c r="M122" s="140"/>
      <c r="N122" s="140"/>
      <c r="O122" s="142"/>
      <c r="P122" s="142"/>
      <c r="Q122" s="142"/>
      <c r="R122" s="140"/>
      <c r="S122" s="140"/>
      <c r="T122" s="140"/>
      <c r="U122" s="140"/>
      <c r="V122" s="140"/>
      <c r="W122" s="140"/>
      <c r="X122" s="140"/>
      <c r="Y122" s="140"/>
      <c r="Z122" s="140"/>
    </row>
    <row r="123" spans="1:26" ht="15.75" customHeight="1">
      <c r="A123" s="140"/>
      <c r="B123" s="140"/>
      <c r="C123" s="140"/>
      <c r="D123" s="140"/>
      <c r="E123" s="140"/>
      <c r="F123" s="140"/>
      <c r="G123" s="140"/>
      <c r="H123" s="140"/>
      <c r="I123" s="140"/>
      <c r="J123" s="140"/>
      <c r="K123" s="140"/>
      <c r="L123" s="140"/>
      <c r="M123" s="140"/>
      <c r="N123" s="140"/>
      <c r="O123" s="142"/>
      <c r="P123" s="142"/>
      <c r="Q123" s="142"/>
      <c r="R123" s="140"/>
      <c r="S123" s="140"/>
      <c r="T123" s="140"/>
      <c r="U123" s="140"/>
      <c r="V123" s="140"/>
      <c r="W123" s="140"/>
      <c r="X123" s="140"/>
      <c r="Y123" s="140"/>
      <c r="Z123" s="140"/>
    </row>
    <row r="124" spans="1:26" ht="15.75" customHeight="1">
      <c r="A124" s="140"/>
      <c r="B124" s="140"/>
      <c r="C124" s="140"/>
      <c r="D124" s="140"/>
      <c r="E124" s="140"/>
      <c r="F124" s="140"/>
      <c r="G124" s="140"/>
      <c r="H124" s="140"/>
      <c r="I124" s="140"/>
      <c r="J124" s="140"/>
      <c r="K124" s="140"/>
      <c r="L124" s="140"/>
      <c r="M124" s="140"/>
      <c r="N124" s="140"/>
      <c r="O124" s="142"/>
      <c r="P124" s="142"/>
      <c r="Q124" s="142"/>
      <c r="R124" s="140"/>
      <c r="S124" s="140"/>
      <c r="T124" s="140"/>
      <c r="U124" s="140"/>
      <c r="V124" s="140"/>
      <c r="W124" s="140"/>
      <c r="X124" s="140"/>
      <c r="Y124" s="140"/>
      <c r="Z124" s="140"/>
    </row>
    <row r="125" spans="1:26" ht="15.75" customHeight="1">
      <c r="A125" s="140"/>
      <c r="B125" s="140"/>
      <c r="C125" s="140"/>
      <c r="D125" s="140"/>
      <c r="E125" s="140"/>
      <c r="F125" s="140"/>
      <c r="G125" s="140"/>
      <c r="H125" s="140"/>
      <c r="I125" s="140"/>
      <c r="J125" s="140"/>
      <c r="K125" s="140"/>
      <c r="L125" s="140"/>
      <c r="M125" s="140"/>
      <c r="N125" s="140"/>
      <c r="O125" s="142"/>
      <c r="P125" s="142"/>
      <c r="Q125" s="142"/>
      <c r="R125" s="140"/>
      <c r="S125" s="140"/>
      <c r="T125" s="140"/>
      <c r="U125" s="140"/>
      <c r="V125" s="140"/>
      <c r="W125" s="140"/>
      <c r="X125" s="140"/>
      <c r="Y125" s="140"/>
      <c r="Z125" s="140"/>
    </row>
    <row r="126" spans="1:26" ht="15.75" customHeight="1">
      <c r="A126" s="140"/>
      <c r="B126" s="140"/>
      <c r="C126" s="140"/>
      <c r="D126" s="140"/>
      <c r="E126" s="140"/>
      <c r="F126" s="140"/>
      <c r="G126" s="140"/>
      <c r="H126" s="140"/>
      <c r="I126" s="140"/>
      <c r="J126" s="140"/>
      <c r="K126" s="140"/>
      <c r="L126" s="140"/>
      <c r="M126" s="140"/>
      <c r="N126" s="140"/>
      <c r="O126" s="142"/>
      <c r="P126" s="142"/>
      <c r="Q126" s="142"/>
      <c r="R126" s="140"/>
      <c r="S126" s="140"/>
      <c r="T126" s="140"/>
      <c r="U126" s="140"/>
      <c r="V126" s="140"/>
      <c r="W126" s="140"/>
      <c r="X126" s="140"/>
      <c r="Y126" s="140"/>
      <c r="Z126" s="140"/>
    </row>
    <row r="127" spans="1:26" ht="15.75" customHeight="1">
      <c r="A127" s="140"/>
      <c r="B127" s="140"/>
      <c r="C127" s="140"/>
      <c r="D127" s="140"/>
      <c r="E127" s="140"/>
      <c r="F127" s="140"/>
      <c r="G127" s="140"/>
      <c r="H127" s="140"/>
      <c r="I127" s="140"/>
      <c r="J127" s="140"/>
      <c r="K127" s="140"/>
      <c r="L127" s="140"/>
      <c r="M127" s="140"/>
      <c r="N127" s="140"/>
      <c r="O127" s="142"/>
      <c r="P127" s="142"/>
      <c r="Q127" s="142"/>
      <c r="R127" s="140"/>
      <c r="S127" s="140"/>
      <c r="T127" s="140"/>
      <c r="U127" s="140"/>
      <c r="V127" s="140"/>
      <c r="W127" s="140"/>
      <c r="X127" s="140"/>
      <c r="Y127" s="140"/>
      <c r="Z127" s="140"/>
    </row>
    <row r="128" spans="1:26" ht="15.75" customHeight="1">
      <c r="A128" s="140"/>
      <c r="B128" s="140"/>
      <c r="C128" s="140"/>
      <c r="D128" s="140"/>
      <c r="E128" s="140"/>
      <c r="F128" s="140"/>
      <c r="G128" s="140"/>
      <c r="H128" s="140"/>
      <c r="I128" s="140"/>
      <c r="J128" s="140"/>
      <c r="K128" s="140"/>
      <c r="L128" s="140"/>
      <c r="M128" s="140"/>
      <c r="N128" s="140"/>
      <c r="O128" s="142"/>
      <c r="P128" s="142"/>
      <c r="Q128" s="142"/>
      <c r="R128" s="140"/>
      <c r="S128" s="140"/>
      <c r="T128" s="140"/>
      <c r="U128" s="140"/>
      <c r="V128" s="140"/>
      <c r="W128" s="140"/>
      <c r="X128" s="140"/>
      <c r="Y128" s="140"/>
      <c r="Z128" s="140"/>
    </row>
    <row r="129" spans="1:26" ht="15.75" customHeight="1">
      <c r="A129" s="140"/>
      <c r="B129" s="140"/>
      <c r="C129" s="140"/>
      <c r="D129" s="140"/>
      <c r="E129" s="140"/>
      <c r="F129" s="140"/>
      <c r="G129" s="140"/>
      <c r="H129" s="140"/>
      <c r="I129" s="140"/>
      <c r="J129" s="140"/>
      <c r="K129" s="140"/>
      <c r="L129" s="140"/>
      <c r="M129" s="140"/>
      <c r="N129" s="140"/>
      <c r="O129" s="142"/>
      <c r="P129" s="142"/>
      <c r="Q129" s="142"/>
      <c r="R129" s="140"/>
      <c r="S129" s="140"/>
      <c r="T129" s="140"/>
      <c r="U129" s="140"/>
      <c r="V129" s="140"/>
      <c r="W129" s="140"/>
      <c r="X129" s="140"/>
      <c r="Y129" s="140"/>
      <c r="Z129" s="140"/>
    </row>
    <row r="130" spans="1:26" ht="15.75" customHeight="1">
      <c r="A130" s="140"/>
      <c r="B130" s="140"/>
      <c r="C130" s="140"/>
      <c r="D130" s="140"/>
      <c r="E130" s="140"/>
      <c r="F130" s="140"/>
      <c r="G130" s="140"/>
      <c r="H130" s="140"/>
      <c r="I130" s="140"/>
      <c r="J130" s="140"/>
      <c r="K130" s="140"/>
      <c r="L130" s="140"/>
      <c r="M130" s="140"/>
      <c r="N130" s="140"/>
      <c r="O130" s="142"/>
      <c r="P130" s="142"/>
      <c r="Q130" s="142"/>
      <c r="R130" s="140"/>
      <c r="S130" s="140"/>
      <c r="T130" s="140"/>
      <c r="U130" s="140"/>
      <c r="V130" s="140"/>
      <c r="W130" s="140"/>
      <c r="X130" s="140"/>
      <c r="Y130" s="140"/>
      <c r="Z130" s="140"/>
    </row>
    <row r="131" spans="1:26" ht="15.75" customHeight="1">
      <c r="A131" s="140"/>
      <c r="B131" s="140"/>
      <c r="C131" s="140"/>
      <c r="D131" s="140"/>
      <c r="E131" s="140"/>
      <c r="F131" s="140"/>
      <c r="G131" s="140"/>
      <c r="H131" s="140"/>
      <c r="I131" s="140"/>
      <c r="J131" s="140"/>
      <c r="K131" s="140"/>
      <c r="L131" s="140"/>
      <c r="M131" s="140"/>
      <c r="N131" s="140"/>
      <c r="O131" s="142"/>
      <c r="P131" s="142"/>
      <c r="Q131" s="142"/>
      <c r="R131" s="140"/>
      <c r="S131" s="140"/>
      <c r="T131" s="140"/>
      <c r="U131" s="140"/>
      <c r="V131" s="140"/>
      <c r="W131" s="140"/>
      <c r="X131" s="140"/>
      <c r="Y131" s="140"/>
      <c r="Z131" s="140"/>
    </row>
    <row r="132" spans="1:26" ht="15.75" customHeight="1">
      <c r="A132" s="140"/>
      <c r="B132" s="140"/>
      <c r="C132" s="140"/>
      <c r="D132" s="140"/>
      <c r="E132" s="140"/>
      <c r="F132" s="140"/>
      <c r="G132" s="140"/>
      <c r="H132" s="140"/>
      <c r="I132" s="140"/>
      <c r="J132" s="140"/>
      <c r="K132" s="140"/>
      <c r="L132" s="140"/>
      <c r="M132" s="140"/>
      <c r="N132" s="140"/>
      <c r="O132" s="142"/>
      <c r="P132" s="142"/>
      <c r="Q132" s="142"/>
      <c r="R132" s="140"/>
      <c r="S132" s="140"/>
      <c r="T132" s="140"/>
      <c r="U132" s="140"/>
      <c r="V132" s="140"/>
      <c r="W132" s="140"/>
      <c r="X132" s="140"/>
      <c r="Y132" s="140"/>
      <c r="Z132" s="140"/>
    </row>
    <row r="133" spans="1:26" ht="15.75" customHeight="1">
      <c r="A133" s="140"/>
      <c r="B133" s="140"/>
      <c r="C133" s="140"/>
      <c r="D133" s="140"/>
      <c r="E133" s="140"/>
      <c r="F133" s="140"/>
      <c r="G133" s="140"/>
      <c r="H133" s="140"/>
      <c r="I133" s="140"/>
      <c r="J133" s="140"/>
      <c r="K133" s="140"/>
      <c r="L133" s="140"/>
      <c r="M133" s="140"/>
      <c r="N133" s="140"/>
      <c r="O133" s="142"/>
      <c r="P133" s="142"/>
      <c r="Q133" s="142"/>
      <c r="R133" s="140"/>
      <c r="S133" s="140"/>
      <c r="T133" s="140"/>
      <c r="U133" s="140"/>
      <c r="V133" s="140"/>
      <c r="W133" s="140"/>
      <c r="X133" s="140"/>
      <c r="Y133" s="140"/>
      <c r="Z133" s="140"/>
    </row>
    <row r="134" spans="1:26" ht="15.75" customHeight="1">
      <c r="A134" s="140"/>
      <c r="B134" s="140"/>
      <c r="C134" s="140"/>
      <c r="D134" s="140"/>
      <c r="E134" s="140"/>
      <c r="F134" s="140"/>
      <c r="G134" s="140"/>
      <c r="H134" s="140"/>
      <c r="I134" s="140"/>
      <c r="J134" s="140"/>
      <c r="K134" s="140"/>
      <c r="L134" s="140"/>
      <c r="M134" s="140"/>
      <c r="N134" s="140"/>
      <c r="O134" s="142"/>
      <c r="P134" s="142"/>
      <c r="Q134" s="142"/>
      <c r="R134" s="140"/>
      <c r="S134" s="140"/>
      <c r="T134" s="140"/>
      <c r="U134" s="140"/>
      <c r="V134" s="140"/>
      <c r="W134" s="140"/>
      <c r="X134" s="140"/>
      <c r="Y134" s="140"/>
      <c r="Z134" s="140"/>
    </row>
    <row r="135" spans="1:26" ht="15.75" customHeight="1">
      <c r="A135" s="140"/>
      <c r="B135" s="140"/>
      <c r="C135" s="140"/>
      <c r="D135" s="140"/>
      <c r="E135" s="140"/>
      <c r="F135" s="140"/>
      <c r="G135" s="140"/>
      <c r="H135" s="140"/>
      <c r="I135" s="140"/>
      <c r="J135" s="140"/>
      <c r="K135" s="140"/>
      <c r="L135" s="140"/>
      <c r="M135" s="140"/>
      <c r="N135" s="140"/>
      <c r="O135" s="142"/>
      <c r="P135" s="142"/>
      <c r="Q135" s="142"/>
      <c r="R135" s="140"/>
      <c r="S135" s="140"/>
      <c r="T135" s="140"/>
      <c r="U135" s="140"/>
      <c r="V135" s="140"/>
      <c r="W135" s="140"/>
      <c r="X135" s="140"/>
      <c r="Y135" s="140"/>
      <c r="Z135" s="140"/>
    </row>
    <row r="136" spans="1:26" ht="15.75" customHeight="1">
      <c r="A136" s="140"/>
      <c r="B136" s="140"/>
      <c r="C136" s="140"/>
      <c r="D136" s="140"/>
      <c r="E136" s="140"/>
      <c r="F136" s="140"/>
      <c r="G136" s="140"/>
      <c r="H136" s="140"/>
      <c r="I136" s="140"/>
      <c r="J136" s="140"/>
      <c r="K136" s="140"/>
      <c r="L136" s="140"/>
      <c r="M136" s="140"/>
      <c r="N136" s="140"/>
      <c r="O136" s="142"/>
      <c r="P136" s="142"/>
      <c r="Q136" s="142"/>
      <c r="R136" s="140"/>
      <c r="S136" s="140"/>
      <c r="T136" s="140"/>
      <c r="U136" s="140"/>
      <c r="V136" s="140"/>
      <c r="W136" s="140"/>
      <c r="X136" s="140"/>
      <c r="Y136" s="140"/>
      <c r="Z136" s="140"/>
    </row>
    <row r="137" spans="1:26" ht="15.75" customHeight="1">
      <c r="A137" s="140"/>
      <c r="B137" s="140"/>
      <c r="C137" s="140"/>
      <c r="D137" s="140"/>
      <c r="E137" s="140"/>
      <c r="F137" s="140"/>
      <c r="G137" s="140"/>
      <c r="H137" s="140"/>
      <c r="I137" s="140"/>
      <c r="J137" s="140"/>
      <c r="K137" s="140"/>
      <c r="L137" s="140"/>
      <c r="M137" s="140"/>
      <c r="N137" s="140"/>
      <c r="O137" s="142"/>
      <c r="P137" s="142"/>
      <c r="Q137" s="142"/>
      <c r="R137" s="140"/>
      <c r="S137" s="140"/>
      <c r="T137" s="140"/>
      <c r="U137" s="140"/>
      <c r="V137" s="140"/>
      <c r="W137" s="140"/>
      <c r="X137" s="140"/>
      <c r="Y137" s="140"/>
      <c r="Z137" s="140"/>
    </row>
    <row r="138" spans="1:26" ht="15.75" customHeight="1">
      <c r="A138" s="140"/>
      <c r="B138" s="140"/>
      <c r="C138" s="140"/>
      <c r="D138" s="140"/>
      <c r="E138" s="140"/>
      <c r="F138" s="140"/>
      <c r="G138" s="140"/>
      <c r="H138" s="140"/>
      <c r="I138" s="140"/>
      <c r="J138" s="140"/>
      <c r="K138" s="140"/>
      <c r="L138" s="140"/>
      <c r="M138" s="140"/>
      <c r="N138" s="140"/>
      <c r="O138" s="142"/>
      <c r="P138" s="142"/>
      <c r="Q138" s="142"/>
      <c r="R138" s="140"/>
      <c r="S138" s="140"/>
      <c r="T138" s="140"/>
      <c r="U138" s="140"/>
      <c r="V138" s="140"/>
      <c r="W138" s="140"/>
      <c r="X138" s="140"/>
      <c r="Y138" s="140"/>
      <c r="Z138" s="140"/>
    </row>
    <row r="139" spans="1:26" ht="15.75" customHeight="1">
      <c r="A139" s="140"/>
      <c r="B139" s="140"/>
      <c r="C139" s="140"/>
      <c r="D139" s="140"/>
      <c r="E139" s="140"/>
      <c r="F139" s="140"/>
      <c r="G139" s="140"/>
      <c r="H139" s="140"/>
      <c r="I139" s="140"/>
      <c r="J139" s="140"/>
      <c r="K139" s="140"/>
      <c r="L139" s="140"/>
      <c r="M139" s="140"/>
      <c r="N139" s="140"/>
      <c r="O139" s="142"/>
      <c r="P139" s="142"/>
      <c r="Q139" s="142"/>
      <c r="R139" s="140"/>
      <c r="S139" s="140"/>
      <c r="T139" s="140"/>
      <c r="U139" s="140"/>
      <c r="V139" s="140"/>
      <c r="W139" s="140"/>
      <c r="X139" s="140"/>
      <c r="Y139" s="140"/>
      <c r="Z139" s="140"/>
    </row>
    <row r="140" spans="1:26" ht="15.75" customHeight="1">
      <c r="A140" s="140"/>
      <c r="B140" s="140"/>
      <c r="C140" s="140"/>
      <c r="D140" s="140"/>
      <c r="E140" s="140"/>
      <c r="F140" s="140"/>
      <c r="G140" s="140"/>
      <c r="H140" s="140"/>
      <c r="I140" s="140"/>
      <c r="J140" s="140"/>
      <c r="K140" s="140"/>
      <c r="L140" s="140"/>
      <c r="M140" s="140"/>
      <c r="N140" s="140"/>
      <c r="O140" s="142"/>
      <c r="P140" s="142"/>
      <c r="Q140" s="142"/>
      <c r="R140" s="140"/>
      <c r="S140" s="140"/>
      <c r="T140" s="140"/>
      <c r="U140" s="140"/>
      <c r="V140" s="140"/>
      <c r="W140" s="140"/>
      <c r="X140" s="140"/>
      <c r="Y140" s="140"/>
      <c r="Z140" s="140"/>
    </row>
    <row r="141" spans="1:26" ht="15.75" customHeight="1">
      <c r="A141" s="140"/>
      <c r="B141" s="140"/>
      <c r="C141" s="140"/>
      <c r="D141" s="140"/>
      <c r="E141" s="140"/>
      <c r="F141" s="140"/>
      <c r="G141" s="140"/>
      <c r="H141" s="140"/>
      <c r="I141" s="140"/>
      <c r="J141" s="140"/>
      <c r="K141" s="140"/>
      <c r="L141" s="140"/>
      <c r="M141" s="140"/>
      <c r="N141" s="140"/>
      <c r="O141" s="142"/>
      <c r="P141" s="142"/>
      <c r="Q141" s="142"/>
      <c r="R141" s="140"/>
      <c r="S141" s="140"/>
      <c r="T141" s="140"/>
      <c r="U141" s="140"/>
      <c r="V141" s="140"/>
      <c r="W141" s="140"/>
      <c r="X141" s="140"/>
      <c r="Y141" s="140"/>
      <c r="Z141" s="140"/>
    </row>
    <row r="142" spans="1:26" ht="15.75" customHeight="1">
      <c r="A142" s="140"/>
      <c r="B142" s="140"/>
      <c r="C142" s="140"/>
      <c r="D142" s="140"/>
      <c r="E142" s="140"/>
      <c r="F142" s="140"/>
      <c r="G142" s="140"/>
      <c r="H142" s="140"/>
      <c r="I142" s="140"/>
      <c r="J142" s="140"/>
      <c r="K142" s="140"/>
      <c r="L142" s="140"/>
      <c r="M142" s="140"/>
      <c r="N142" s="140"/>
      <c r="O142" s="142"/>
      <c r="P142" s="142"/>
      <c r="Q142" s="142"/>
      <c r="R142" s="140"/>
      <c r="S142" s="140"/>
      <c r="T142" s="140"/>
      <c r="U142" s="140"/>
      <c r="V142" s="140"/>
      <c r="W142" s="140"/>
      <c r="X142" s="140"/>
      <c r="Y142" s="140"/>
      <c r="Z142" s="140"/>
    </row>
    <row r="143" spans="1:26" ht="15.75" customHeight="1">
      <c r="A143" s="140"/>
      <c r="B143" s="140"/>
      <c r="C143" s="140"/>
      <c r="D143" s="140"/>
      <c r="E143" s="140"/>
      <c r="F143" s="140"/>
      <c r="G143" s="140"/>
      <c r="H143" s="140"/>
      <c r="I143" s="140"/>
      <c r="J143" s="140"/>
      <c r="K143" s="140"/>
      <c r="L143" s="140"/>
      <c r="M143" s="140"/>
      <c r="N143" s="140"/>
      <c r="O143" s="142"/>
      <c r="P143" s="142"/>
      <c r="Q143" s="142"/>
      <c r="R143" s="140"/>
      <c r="S143" s="140"/>
      <c r="T143" s="140"/>
      <c r="U143" s="140"/>
      <c r="V143" s="140"/>
      <c r="W143" s="140"/>
      <c r="X143" s="140"/>
      <c r="Y143" s="140"/>
      <c r="Z143" s="140"/>
    </row>
    <row r="144" spans="1:26" ht="15.75" customHeight="1">
      <c r="A144" s="140"/>
      <c r="B144" s="140"/>
      <c r="C144" s="140"/>
      <c r="D144" s="140"/>
      <c r="E144" s="140"/>
      <c r="F144" s="140"/>
      <c r="G144" s="140"/>
      <c r="H144" s="140"/>
      <c r="I144" s="140"/>
      <c r="J144" s="140"/>
      <c r="K144" s="140"/>
      <c r="L144" s="140"/>
      <c r="M144" s="140"/>
      <c r="N144" s="140"/>
      <c r="O144" s="142"/>
      <c r="P144" s="142"/>
      <c r="Q144" s="142"/>
      <c r="R144" s="140"/>
      <c r="S144" s="140"/>
      <c r="T144" s="140"/>
      <c r="U144" s="140"/>
      <c r="V144" s="140"/>
      <c r="W144" s="140"/>
      <c r="X144" s="140"/>
      <c r="Y144" s="140"/>
      <c r="Z144" s="140"/>
    </row>
    <row r="145" spans="1:26" ht="15.75" customHeight="1">
      <c r="A145" s="140"/>
      <c r="B145" s="140"/>
      <c r="C145" s="140"/>
      <c r="D145" s="140"/>
      <c r="E145" s="140"/>
      <c r="F145" s="140"/>
      <c r="G145" s="140"/>
      <c r="H145" s="140"/>
      <c r="I145" s="140"/>
      <c r="J145" s="140"/>
      <c r="K145" s="140"/>
      <c r="L145" s="140"/>
      <c r="M145" s="140"/>
      <c r="N145" s="140"/>
      <c r="O145" s="142"/>
      <c r="P145" s="142"/>
      <c r="Q145" s="142"/>
      <c r="R145" s="140"/>
      <c r="S145" s="140"/>
      <c r="T145" s="140"/>
      <c r="U145" s="140"/>
      <c r="V145" s="140"/>
      <c r="W145" s="140"/>
      <c r="X145" s="140"/>
      <c r="Y145" s="140"/>
      <c r="Z145" s="140"/>
    </row>
    <row r="146" spans="1:26" ht="15.75" customHeight="1">
      <c r="A146" s="140"/>
      <c r="B146" s="140"/>
      <c r="C146" s="140"/>
      <c r="D146" s="140"/>
      <c r="E146" s="140"/>
      <c r="F146" s="140"/>
      <c r="G146" s="140"/>
      <c r="H146" s="140"/>
      <c r="I146" s="140"/>
      <c r="J146" s="140"/>
      <c r="K146" s="140"/>
      <c r="L146" s="140"/>
      <c r="M146" s="140"/>
      <c r="N146" s="140"/>
      <c r="O146" s="142"/>
      <c r="P146" s="142"/>
      <c r="Q146" s="142"/>
      <c r="R146" s="140"/>
      <c r="S146" s="140"/>
      <c r="T146" s="140"/>
      <c r="U146" s="140"/>
      <c r="V146" s="140"/>
      <c r="W146" s="140"/>
      <c r="X146" s="140"/>
      <c r="Y146" s="140"/>
      <c r="Z146" s="140"/>
    </row>
    <row r="147" spans="1:26" ht="15.75" customHeight="1">
      <c r="A147" s="140"/>
      <c r="B147" s="140"/>
      <c r="C147" s="140"/>
      <c r="D147" s="140"/>
      <c r="E147" s="140"/>
      <c r="F147" s="140"/>
      <c r="G147" s="140"/>
      <c r="H147" s="140"/>
      <c r="I147" s="140"/>
      <c r="J147" s="140"/>
      <c r="K147" s="140"/>
      <c r="L147" s="140"/>
      <c r="M147" s="140"/>
      <c r="N147" s="140"/>
      <c r="O147" s="142"/>
      <c r="P147" s="142"/>
      <c r="Q147" s="142"/>
      <c r="R147" s="140"/>
      <c r="S147" s="140"/>
      <c r="T147" s="140"/>
      <c r="U147" s="140"/>
      <c r="V147" s="140"/>
      <c r="W147" s="140"/>
      <c r="X147" s="140"/>
      <c r="Y147" s="140"/>
      <c r="Z147" s="140"/>
    </row>
    <row r="148" spans="1:26" ht="15.75" customHeight="1">
      <c r="A148" s="140"/>
      <c r="B148" s="140"/>
      <c r="C148" s="140"/>
      <c r="D148" s="140"/>
      <c r="E148" s="140"/>
      <c r="F148" s="140"/>
      <c r="G148" s="140"/>
      <c r="H148" s="140"/>
      <c r="I148" s="140"/>
      <c r="J148" s="140"/>
      <c r="K148" s="140"/>
      <c r="L148" s="140"/>
      <c r="M148" s="140"/>
      <c r="N148" s="140"/>
      <c r="O148" s="142"/>
      <c r="P148" s="142"/>
      <c r="Q148" s="142"/>
      <c r="R148" s="140"/>
      <c r="S148" s="140"/>
      <c r="T148" s="140"/>
      <c r="U148" s="140"/>
      <c r="V148" s="140"/>
      <c r="W148" s="140"/>
      <c r="X148" s="140"/>
      <c r="Y148" s="140"/>
      <c r="Z148" s="140"/>
    </row>
    <row r="149" spans="1:26" ht="15.75" customHeight="1">
      <c r="A149" s="140"/>
      <c r="B149" s="140"/>
      <c r="C149" s="140"/>
      <c r="D149" s="140"/>
      <c r="E149" s="140"/>
      <c r="F149" s="140"/>
      <c r="G149" s="140"/>
      <c r="H149" s="140"/>
      <c r="I149" s="140"/>
      <c r="J149" s="140"/>
      <c r="K149" s="140"/>
      <c r="L149" s="140"/>
      <c r="M149" s="140"/>
      <c r="N149" s="140"/>
      <c r="O149" s="142"/>
      <c r="P149" s="142"/>
      <c r="Q149" s="142"/>
      <c r="R149" s="140"/>
      <c r="S149" s="140"/>
      <c r="T149" s="140"/>
      <c r="U149" s="140"/>
      <c r="V149" s="140"/>
      <c r="W149" s="140"/>
      <c r="X149" s="140"/>
      <c r="Y149" s="140"/>
      <c r="Z149" s="140"/>
    </row>
    <row r="150" spans="1:26" ht="15.75" customHeight="1">
      <c r="A150" s="140"/>
      <c r="B150" s="140"/>
      <c r="C150" s="140"/>
      <c r="D150" s="140"/>
      <c r="E150" s="140"/>
      <c r="F150" s="140"/>
      <c r="G150" s="140"/>
      <c r="H150" s="140"/>
      <c r="I150" s="140"/>
      <c r="J150" s="140"/>
      <c r="K150" s="140"/>
      <c r="L150" s="140"/>
      <c r="M150" s="140"/>
      <c r="N150" s="140"/>
      <c r="O150" s="142"/>
      <c r="P150" s="142"/>
      <c r="Q150" s="142"/>
      <c r="R150" s="140"/>
      <c r="S150" s="140"/>
      <c r="T150" s="140"/>
      <c r="U150" s="140"/>
      <c r="V150" s="140"/>
      <c r="W150" s="140"/>
      <c r="X150" s="140"/>
      <c r="Y150" s="140"/>
      <c r="Z150" s="140"/>
    </row>
    <row r="151" spans="1:26" ht="15.75" customHeight="1">
      <c r="A151" s="140"/>
      <c r="B151" s="140"/>
      <c r="C151" s="140"/>
      <c r="D151" s="140"/>
      <c r="E151" s="140"/>
      <c r="F151" s="140"/>
      <c r="G151" s="140"/>
      <c r="H151" s="140"/>
      <c r="I151" s="140"/>
      <c r="J151" s="140"/>
      <c r="K151" s="140"/>
      <c r="L151" s="140"/>
      <c r="M151" s="140"/>
      <c r="N151" s="140"/>
      <c r="O151" s="142"/>
      <c r="P151" s="142"/>
      <c r="Q151" s="142"/>
      <c r="R151" s="140"/>
      <c r="S151" s="140"/>
      <c r="T151" s="140"/>
      <c r="U151" s="140"/>
      <c r="V151" s="140"/>
      <c r="W151" s="140"/>
      <c r="X151" s="140"/>
      <c r="Y151" s="140"/>
      <c r="Z151" s="140"/>
    </row>
    <row r="152" spans="1:26" ht="15.75" customHeight="1">
      <c r="A152" s="140"/>
      <c r="B152" s="140"/>
      <c r="C152" s="140"/>
      <c r="D152" s="140"/>
      <c r="E152" s="140"/>
      <c r="F152" s="140"/>
      <c r="G152" s="140"/>
      <c r="H152" s="140"/>
      <c r="I152" s="140"/>
      <c r="J152" s="140"/>
      <c r="K152" s="140"/>
      <c r="L152" s="140"/>
      <c r="M152" s="140"/>
      <c r="N152" s="140"/>
      <c r="O152" s="142"/>
      <c r="P152" s="142"/>
      <c r="Q152" s="142"/>
      <c r="R152" s="140"/>
      <c r="S152" s="140"/>
      <c r="T152" s="140"/>
      <c r="U152" s="140"/>
      <c r="V152" s="140"/>
      <c r="W152" s="140"/>
      <c r="X152" s="140"/>
      <c r="Y152" s="140"/>
      <c r="Z152" s="140"/>
    </row>
    <row r="153" spans="1:26" ht="15.75" customHeight="1">
      <c r="A153" s="140"/>
      <c r="B153" s="140"/>
      <c r="C153" s="140"/>
      <c r="D153" s="140"/>
      <c r="E153" s="140"/>
      <c r="F153" s="140"/>
      <c r="G153" s="140"/>
      <c r="H153" s="140"/>
      <c r="I153" s="140"/>
      <c r="J153" s="140"/>
      <c r="K153" s="140"/>
      <c r="L153" s="140"/>
      <c r="M153" s="140"/>
      <c r="N153" s="140"/>
      <c r="O153" s="142"/>
      <c r="P153" s="142"/>
      <c r="Q153" s="142"/>
      <c r="R153" s="140"/>
      <c r="S153" s="140"/>
      <c r="T153" s="140"/>
      <c r="U153" s="140"/>
      <c r="V153" s="140"/>
      <c r="W153" s="140"/>
      <c r="X153" s="140"/>
      <c r="Y153" s="140"/>
      <c r="Z153" s="140"/>
    </row>
    <row r="154" spans="1:26" ht="15.75" customHeight="1">
      <c r="A154" s="140"/>
      <c r="B154" s="140"/>
      <c r="C154" s="140"/>
      <c r="D154" s="140"/>
      <c r="E154" s="140"/>
      <c r="F154" s="140"/>
      <c r="G154" s="140"/>
      <c r="H154" s="140"/>
      <c r="I154" s="140"/>
      <c r="J154" s="140"/>
      <c r="K154" s="140"/>
      <c r="L154" s="140"/>
      <c r="M154" s="140"/>
      <c r="N154" s="140"/>
      <c r="O154" s="142"/>
      <c r="P154" s="142"/>
      <c r="Q154" s="142"/>
      <c r="R154" s="140"/>
      <c r="S154" s="140"/>
      <c r="T154" s="140"/>
      <c r="U154" s="140"/>
      <c r="V154" s="140"/>
      <c r="W154" s="140"/>
      <c r="X154" s="140"/>
      <c r="Y154" s="140"/>
      <c r="Z154" s="140"/>
    </row>
    <row r="155" spans="1:26" ht="15.75" customHeight="1">
      <c r="A155" s="140"/>
      <c r="B155" s="140"/>
      <c r="C155" s="140"/>
      <c r="D155" s="140"/>
      <c r="E155" s="140"/>
      <c r="F155" s="140"/>
      <c r="G155" s="140"/>
      <c r="H155" s="140"/>
      <c r="I155" s="140"/>
      <c r="J155" s="140"/>
      <c r="K155" s="140"/>
      <c r="L155" s="140"/>
      <c r="M155" s="140"/>
      <c r="N155" s="140"/>
      <c r="O155" s="142"/>
      <c r="P155" s="142"/>
      <c r="Q155" s="142"/>
      <c r="R155" s="140"/>
      <c r="S155" s="140"/>
      <c r="T155" s="140"/>
      <c r="U155" s="140"/>
      <c r="V155" s="140"/>
      <c r="W155" s="140"/>
      <c r="X155" s="140"/>
      <c r="Y155" s="140"/>
      <c r="Z155" s="140"/>
    </row>
    <row r="156" spans="1:26" ht="15.75" customHeight="1">
      <c r="A156" s="140"/>
      <c r="B156" s="140"/>
      <c r="C156" s="140"/>
      <c r="D156" s="140"/>
      <c r="E156" s="140"/>
      <c r="F156" s="140"/>
      <c r="G156" s="140"/>
      <c r="H156" s="140"/>
      <c r="I156" s="140"/>
      <c r="J156" s="140"/>
      <c r="K156" s="140"/>
      <c r="L156" s="140"/>
      <c r="M156" s="140"/>
      <c r="N156" s="140"/>
      <c r="O156" s="142"/>
      <c r="P156" s="142"/>
      <c r="Q156" s="142"/>
      <c r="R156" s="140"/>
      <c r="S156" s="140"/>
      <c r="T156" s="140"/>
      <c r="U156" s="140"/>
      <c r="V156" s="140"/>
      <c r="W156" s="140"/>
      <c r="X156" s="140"/>
      <c r="Y156" s="140"/>
      <c r="Z156" s="140"/>
    </row>
    <row r="157" spans="1:26" ht="15.75" customHeight="1">
      <c r="A157" s="140"/>
      <c r="B157" s="140"/>
      <c r="C157" s="140"/>
      <c r="D157" s="140"/>
      <c r="E157" s="140"/>
      <c r="F157" s="140"/>
      <c r="G157" s="140"/>
      <c r="H157" s="140"/>
      <c r="I157" s="140"/>
      <c r="J157" s="140"/>
      <c r="K157" s="140"/>
      <c r="L157" s="140"/>
      <c r="M157" s="140"/>
      <c r="N157" s="140"/>
      <c r="O157" s="142"/>
      <c r="P157" s="142"/>
      <c r="Q157" s="142"/>
      <c r="R157" s="140"/>
      <c r="S157" s="140"/>
      <c r="T157" s="140"/>
      <c r="U157" s="140"/>
      <c r="V157" s="140"/>
      <c r="W157" s="140"/>
      <c r="X157" s="140"/>
      <c r="Y157" s="140"/>
      <c r="Z157" s="140"/>
    </row>
    <row r="158" spans="1:26" ht="15.75" customHeight="1">
      <c r="A158" s="140"/>
      <c r="B158" s="140"/>
      <c r="C158" s="140"/>
      <c r="D158" s="140"/>
      <c r="E158" s="140"/>
      <c r="F158" s="140"/>
      <c r="G158" s="140"/>
      <c r="H158" s="140"/>
      <c r="I158" s="140"/>
      <c r="J158" s="140"/>
      <c r="K158" s="140"/>
      <c r="L158" s="140"/>
      <c r="M158" s="140"/>
      <c r="N158" s="140"/>
      <c r="O158" s="142"/>
      <c r="P158" s="142"/>
      <c r="Q158" s="142"/>
      <c r="R158" s="140"/>
      <c r="S158" s="140"/>
      <c r="T158" s="140"/>
      <c r="U158" s="140"/>
      <c r="V158" s="140"/>
      <c r="W158" s="140"/>
      <c r="X158" s="140"/>
      <c r="Y158" s="140"/>
      <c r="Z158" s="140"/>
    </row>
    <row r="159" spans="1:26" ht="15.75" customHeight="1">
      <c r="A159" s="140"/>
      <c r="B159" s="140"/>
      <c r="C159" s="140"/>
      <c r="D159" s="140"/>
      <c r="E159" s="140"/>
      <c r="F159" s="140"/>
      <c r="G159" s="140"/>
      <c r="H159" s="140"/>
      <c r="I159" s="140"/>
      <c r="J159" s="140"/>
      <c r="K159" s="140"/>
      <c r="L159" s="140"/>
      <c r="M159" s="140"/>
      <c r="N159" s="140"/>
      <c r="O159" s="142"/>
      <c r="P159" s="142"/>
      <c r="Q159" s="142"/>
      <c r="R159" s="140"/>
      <c r="S159" s="140"/>
      <c r="T159" s="140"/>
      <c r="U159" s="140"/>
      <c r="V159" s="140"/>
      <c r="W159" s="140"/>
      <c r="X159" s="140"/>
      <c r="Y159" s="140"/>
      <c r="Z159" s="140"/>
    </row>
    <row r="160" spans="1:26" ht="15.75" customHeight="1">
      <c r="A160" s="140"/>
      <c r="B160" s="140"/>
      <c r="C160" s="140"/>
      <c r="D160" s="140"/>
      <c r="E160" s="140"/>
      <c r="F160" s="140"/>
      <c r="G160" s="140"/>
      <c r="H160" s="140"/>
      <c r="I160" s="140"/>
      <c r="J160" s="140"/>
      <c r="K160" s="140"/>
      <c r="L160" s="140"/>
      <c r="M160" s="140"/>
      <c r="N160" s="140"/>
      <c r="O160" s="142"/>
      <c r="P160" s="142"/>
      <c r="Q160" s="142"/>
      <c r="R160" s="140"/>
      <c r="S160" s="140"/>
      <c r="T160" s="140"/>
      <c r="U160" s="140"/>
      <c r="V160" s="140"/>
      <c r="W160" s="140"/>
      <c r="X160" s="140"/>
      <c r="Y160" s="140"/>
      <c r="Z160" s="140"/>
    </row>
    <row r="161" spans="1:26" ht="15.75" customHeight="1">
      <c r="A161" s="140"/>
      <c r="B161" s="140"/>
      <c r="C161" s="140"/>
      <c r="D161" s="140"/>
      <c r="E161" s="140"/>
      <c r="F161" s="140"/>
      <c r="G161" s="140"/>
      <c r="H161" s="140"/>
      <c r="I161" s="140"/>
      <c r="J161" s="140"/>
      <c r="K161" s="140"/>
      <c r="L161" s="140"/>
      <c r="M161" s="140"/>
      <c r="N161" s="140"/>
      <c r="O161" s="142"/>
      <c r="P161" s="142"/>
      <c r="Q161" s="142"/>
      <c r="R161" s="140"/>
      <c r="S161" s="140"/>
      <c r="T161" s="140"/>
      <c r="U161" s="140"/>
      <c r="V161" s="140"/>
      <c r="W161" s="140"/>
      <c r="X161" s="140"/>
      <c r="Y161" s="140"/>
      <c r="Z161" s="140"/>
    </row>
    <row r="162" spans="1:26" ht="15.75" customHeight="1">
      <c r="A162" s="140"/>
      <c r="B162" s="140"/>
      <c r="C162" s="140"/>
      <c r="D162" s="140"/>
      <c r="E162" s="140"/>
      <c r="F162" s="140"/>
      <c r="G162" s="140"/>
      <c r="H162" s="140"/>
      <c r="I162" s="140"/>
      <c r="J162" s="140"/>
      <c r="K162" s="140"/>
      <c r="L162" s="140"/>
      <c r="M162" s="140"/>
      <c r="N162" s="140"/>
      <c r="O162" s="142"/>
      <c r="P162" s="142"/>
      <c r="Q162" s="142"/>
      <c r="R162" s="140"/>
      <c r="S162" s="140"/>
      <c r="T162" s="140"/>
      <c r="U162" s="140"/>
      <c r="V162" s="140"/>
      <c r="W162" s="140"/>
      <c r="X162" s="140"/>
      <c r="Y162" s="140"/>
      <c r="Z162" s="140"/>
    </row>
    <row r="163" spans="1:26" ht="15.75" customHeight="1">
      <c r="A163" s="140"/>
      <c r="B163" s="140"/>
      <c r="C163" s="140"/>
      <c r="D163" s="140"/>
      <c r="E163" s="140"/>
      <c r="F163" s="140"/>
      <c r="G163" s="140"/>
      <c r="H163" s="140"/>
      <c r="I163" s="140"/>
      <c r="J163" s="140"/>
      <c r="K163" s="140"/>
      <c r="L163" s="140"/>
      <c r="M163" s="140"/>
      <c r="N163" s="140"/>
      <c r="O163" s="142"/>
      <c r="P163" s="142"/>
      <c r="Q163" s="142"/>
      <c r="R163" s="140"/>
      <c r="S163" s="140"/>
      <c r="T163" s="140"/>
      <c r="U163" s="140"/>
      <c r="V163" s="140"/>
      <c r="W163" s="140"/>
      <c r="X163" s="140"/>
      <c r="Y163" s="140"/>
      <c r="Z163" s="140"/>
    </row>
    <row r="164" spans="1:26" ht="15.75" customHeight="1">
      <c r="A164" s="140"/>
      <c r="B164" s="140"/>
      <c r="C164" s="140"/>
      <c r="D164" s="140"/>
      <c r="E164" s="140"/>
      <c r="F164" s="140"/>
      <c r="G164" s="140"/>
      <c r="H164" s="140"/>
      <c r="I164" s="140"/>
      <c r="J164" s="140"/>
      <c r="K164" s="140"/>
      <c r="L164" s="140"/>
      <c r="M164" s="140"/>
      <c r="N164" s="140"/>
      <c r="O164" s="142"/>
      <c r="P164" s="142"/>
      <c r="Q164" s="142"/>
      <c r="R164" s="140"/>
      <c r="S164" s="140"/>
      <c r="T164" s="140"/>
      <c r="U164" s="140"/>
      <c r="V164" s="140"/>
      <c r="W164" s="140"/>
      <c r="X164" s="140"/>
      <c r="Y164" s="140"/>
      <c r="Z164" s="140"/>
    </row>
    <row r="165" spans="1:26" ht="15.75" customHeight="1">
      <c r="A165" s="140"/>
      <c r="B165" s="140"/>
      <c r="C165" s="140"/>
      <c r="D165" s="140"/>
      <c r="E165" s="140"/>
      <c r="F165" s="140"/>
      <c r="G165" s="140"/>
      <c r="H165" s="140"/>
      <c r="I165" s="140"/>
      <c r="J165" s="140"/>
      <c r="K165" s="140"/>
      <c r="L165" s="140"/>
      <c r="M165" s="140"/>
      <c r="N165" s="140"/>
      <c r="O165" s="142"/>
      <c r="P165" s="142"/>
      <c r="Q165" s="142"/>
      <c r="R165" s="140"/>
      <c r="S165" s="140"/>
      <c r="T165" s="140"/>
      <c r="U165" s="140"/>
      <c r="V165" s="140"/>
      <c r="W165" s="140"/>
      <c r="X165" s="140"/>
      <c r="Y165" s="140"/>
      <c r="Z165" s="140"/>
    </row>
    <row r="166" spans="1:26" ht="15.75" customHeight="1">
      <c r="A166" s="140"/>
      <c r="B166" s="140"/>
      <c r="C166" s="140"/>
      <c r="D166" s="140"/>
      <c r="E166" s="140"/>
      <c r="F166" s="140"/>
      <c r="G166" s="140"/>
      <c r="H166" s="140"/>
      <c r="I166" s="140"/>
      <c r="J166" s="140"/>
      <c r="K166" s="140"/>
      <c r="L166" s="140"/>
      <c r="M166" s="140"/>
      <c r="N166" s="140"/>
      <c r="O166" s="142"/>
      <c r="P166" s="142"/>
      <c r="Q166" s="142"/>
      <c r="R166" s="140"/>
      <c r="S166" s="140"/>
      <c r="T166" s="140"/>
      <c r="U166" s="140"/>
      <c r="V166" s="140"/>
      <c r="W166" s="140"/>
      <c r="X166" s="140"/>
      <c r="Y166" s="140"/>
      <c r="Z166" s="140"/>
    </row>
    <row r="167" spans="1:26" ht="15.75" customHeight="1">
      <c r="A167" s="140"/>
      <c r="B167" s="140"/>
      <c r="C167" s="140"/>
      <c r="D167" s="140"/>
      <c r="E167" s="140"/>
      <c r="F167" s="140"/>
      <c r="G167" s="140"/>
      <c r="H167" s="140"/>
      <c r="I167" s="140"/>
      <c r="J167" s="140"/>
      <c r="K167" s="140"/>
      <c r="L167" s="140"/>
      <c r="M167" s="140"/>
      <c r="N167" s="140"/>
      <c r="O167" s="142"/>
      <c r="P167" s="142"/>
      <c r="Q167" s="142"/>
      <c r="R167" s="140"/>
      <c r="S167" s="140"/>
      <c r="T167" s="140"/>
      <c r="U167" s="140"/>
      <c r="V167" s="140"/>
      <c r="W167" s="140"/>
      <c r="X167" s="140"/>
      <c r="Y167" s="140"/>
      <c r="Z167" s="140"/>
    </row>
    <row r="168" spans="1:26" ht="15.75" customHeight="1">
      <c r="A168" s="140"/>
      <c r="B168" s="140"/>
      <c r="C168" s="140"/>
      <c r="D168" s="140"/>
      <c r="E168" s="140"/>
      <c r="F168" s="140"/>
      <c r="G168" s="140"/>
      <c r="H168" s="140"/>
      <c r="I168" s="140"/>
      <c r="J168" s="140"/>
      <c r="K168" s="140"/>
      <c r="L168" s="140"/>
      <c r="M168" s="140"/>
      <c r="N168" s="140"/>
      <c r="O168" s="142"/>
      <c r="P168" s="142"/>
      <c r="Q168" s="142"/>
      <c r="R168" s="140"/>
      <c r="S168" s="140"/>
      <c r="T168" s="140"/>
      <c r="U168" s="140"/>
      <c r="V168" s="140"/>
      <c r="W168" s="140"/>
      <c r="X168" s="140"/>
      <c r="Y168" s="140"/>
      <c r="Z168" s="140"/>
    </row>
    <row r="169" spans="1:26" ht="15.75" customHeight="1">
      <c r="A169" s="140"/>
      <c r="B169" s="140"/>
      <c r="C169" s="140"/>
      <c r="D169" s="140"/>
      <c r="E169" s="140"/>
      <c r="F169" s="140"/>
      <c r="G169" s="140"/>
      <c r="H169" s="140"/>
      <c r="I169" s="140"/>
      <c r="J169" s="140"/>
      <c r="K169" s="140"/>
      <c r="L169" s="140"/>
      <c r="M169" s="140"/>
      <c r="N169" s="140"/>
      <c r="O169" s="142"/>
      <c r="P169" s="142"/>
      <c r="Q169" s="142"/>
      <c r="R169" s="140"/>
      <c r="S169" s="140"/>
      <c r="T169" s="140"/>
      <c r="U169" s="140"/>
      <c r="V169" s="140"/>
      <c r="W169" s="140"/>
      <c r="X169" s="140"/>
      <c r="Y169" s="140"/>
      <c r="Z169" s="140"/>
    </row>
    <row r="170" spans="1:26" ht="15.75" customHeight="1">
      <c r="A170" s="140"/>
      <c r="B170" s="140"/>
      <c r="C170" s="140"/>
      <c r="D170" s="140"/>
      <c r="E170" s="140"/>
      <c r="F170" s="140"/>
      <c r="G170" s="140"/>
      <c r="H170" s="140"/>
      <c r="I170" s="140"/>
      <c r="J170" s="140"/>
      <c r="K170" s="140"/>
      <c r="L170" s="140"/>
      <c r="M170" s="140"/>
      <c r="N170" s="140"/>
      <c r="O170" s="142"/>
      <c r="P170" s="142"/>
      <c r="Q170" s="142"/>
      <c r="R170" s="140"/>
      <c r="S170" s="140"/>
      <c r="T170" s="140"/>
      <c r="U170" s="140"/>
      <c r="V170" s="140"/>
      <c r="W170" s="140"/>
      <c r="X170" s="140"/>
      <c r="Y170" s="140"/>
      <c r="Z170" s="140"/>
    </row>
    <row r="171" spans="1:26" ht="15.75" customHeight="1">
      <c r="A171" s="140"/>
      <c r="B171" s="140"/>
      <c r="C171" s="140"/>
      <c r="D171" s="140"/>
      <c r="E171" s="140"/>
      <c r="F171" s="140"/>
      <c r="G171" s="140"/>
      <c r="H171" s="140"/>
      <c r="I171" s="140"/>
      <c r="J171" s="140"/>
      <c r="K171" s="140"/>
      <c r="L171" s="140"/>
      <c r="M171" s="140"/>
      <c r="N171" s="140"/>
      <c r="O171" s="142"/>
      <c r="P171" s="142"/>
      <c r="Q171" s="142"/>
      <c r="R171" s="140"/>
      <c r="S171" s="140"/>
      <c r="T171" s="140"/>
      <c r="U171" s="140"/>
      <c r="V171" s="140"/>
      <c r="W171" s="140"/>
      <c r="X171" s="140"/>
      <c r="Y171" s="140"/>
      <c r="Z171" s="140"/>
    </row>
    <row r="172" spans="1:26" ht="15.75" customHeight="1">
      <c r="A172" s="140"/>
      <c r="B172" s="140"/>
      <c r="C172" s="140"/>
      <c r="D172" s="140"/>
      <c r="E172" s="140"/>
      <c r="F172" s="140"/>
      <c r="G172" s="140"/>
      <c r="H172" s="140"/>
      <c r="I172" s="140"/>
      <c r="J172" s="140"/>
      <c r="K172" s="140"/>
      <c r="L172" s="140"/>
      <c r="M172" s="140"/>
      <c r="N172" s="140"/>
      <c r="O172" s="142"/>
      <c r="P172" s="142"/>
      <c r="Q172" s="142"/>
      <c r="R172" s="140"/>
      <c r="S172" s="140"/>
      <c r="T172" s="140"/>
      <c r="U172" s="140"/>
      <c r="V172" s="140"/>
      <c r="W172" s="140"/>
      <c r="X172" s="140"/>
      <c r="Y172" s="140"/>
      <c r="Z172" s="140"/>
    </row>
    <row r="173" spans="1:26" ht="15.75" customHeight="1">
      <c r="A173" s="140"/>
      <c r="B173" s="140"/>
      <c r="C173" s="140"/>
      <c r="D173" s="140"/>
      <c r="E173" s="140"/>
      <c r="F173" s="140"/>
      <c r="G173" s="140"/>
      <c r="H173" s="140"/>
      <c r="I173" s="140"/>
      <c r="J173" s="140"/>
      <c r="K173" s="140"/>
      <c r="L173" s="140"/>
      <c r="M173" s="140"/>
      <c r="N173" s="140"/>
      <c r="O173" s="142"/>
      <c r="P173" s="142"/>
      <c r="Q173" s="142"/>
      <c r="R173" s="140"/>
      <c r="S173" s="140"/>
      <c r="T173" s="140"/>
      <c r="U173" s="140"/>
      <c r="V173" s="140"/>
      <c r="W173" s="140"/>
      <c r="X173" s="140"/>
      <c r="Y173" s="140"/>
      <c r="Z173" s="140"/>
    </row>
    <row r="174" spans="1:26" ht="15.75" customHeight="1">
      <c r="A174" s="140"/>
      <c r="B174" s="140"/>
      <c r="C174" s="140"/>
      <c r="D174" s="140"/>
      <c r="E174" s="140"/>
      <c r="F174" s="140"/>
      <c r="G174" s="140"/>
      <c r="H174" s="140"/>
      <c r="I174" s="140"/>
      <c r="J174" s="140"/>
      <c r="K174" s="140"/>
      <c r="L174" s="140"/>
      <c r="M174" s="140"/>
      <c r="N174" s="140"/>
      <c r="O174" s="142"/>
      <c r="P174" s="142"/>
      <c r="Q174" s="142"/>
      <c r="R174" s="140"/>
      <c r="S174" s="140"/>
      <c r="T174" s="140"/>
      <c r="U174" s="140"/>
      <c r="V174" s="140"/>
      <c r="W174" s="140"/>
      <c r="X174" s="140"/>
      <c r="Y174" s="140"/>
      <c r="Z174" s="140"/>
    </row>
    <row r="175" spans="1:26" ht="15.75" customHeight="1">
      <c r="A175" s="140"/>
      <c r="B175" s="140"/>
      <c r="C175" s="140"/>
      <c r="D175" s="140"/>
      <c r="E175" s="140"/>
      <c r="F175" s="140"/>
      <c r="G175" s="140"/>
      <c r="H175" s="140"/>
      <c r="I175" s="140"/>
      <c r="J175" s="140"/>
      <c r="K175" s="140"/>
      <c r="L175" s="140"/>
      <c r="M175" s="140"/>
      <c r="N175" s="140"/>
      <c r="O175" s="142"/>
      <c r="P175" s="142"/>
      <c r="Q175" s="142"/>
      <c r="R175" s="140"/>
      <c r="S175" s="140"/>
      <c r="T175" s="140"/>
      <c r="U175" s="140"/>
      <c r="V175" s="140"/>
      <c r="W175" s="140"/>
      <c r="X175" s="140"/>
      <c r="Y175" s="140"/>
      <c r="Z175" s="140"/>
    </row>
    <row r="176" spans="1:26" ht="15.75" customHeight="1">
      <c r="A176" s="140"/>
      <c r="B176" s="140"/>
      <c r="C176" s="140"/>
      <c r="D176" s="140"/>
      <c r="E176" s="140"/>
      <c r="F176" s="140"/>
      <c r="G176" s="140"/>
      <c r="H176" s="140"/>
      <c r="I176" s="140"/>
      <c r="J176" s="140"/>
      <c r="K176" s="140"/>
      <c r="L176" s="140"/>
      <c r="M176" s="140"/>
      <c r="N176" s="140"/>
      <c r="O176" s="142"/>
      <c r="P176" s="142"/>
      <c r="Q176" s="142"/>
      <c r="R176" s="140"/>
      <c r="S176" s="140"/>
      <c r="T176" s="140"/>
      <c r="U176" s="140"/>
      <c r="V176" s="140"/>
      <c r="W176" s="140"/>
      <c r="X176" s="140"/>
      <c r="Y176" s="140"/>
      <c r="Z176" s="140"/>
    </row>
    <row r="177" spans="1:26" ht="15.75" customHeight="1">
      <c r="A177" s="140"/>
      <c r="B177" s="140"/>
      <c r="C177" s="140"/>
      <c r="D177" s="140"/>
      <c r="E177" s="140"/>
      <c r="F177" s="140"/>
      <c r="G177" s="140"/>
      <c r="H177" s="140"/>
      <c r="I177" s="140"/>
      <c r="J177" s="140"/>
      <c r="K177" s="140"/>
      <c r="L177" s="140"/>
      <c r="M177" s="140"/>
      <c r="N177" s="140"/>
      <c r="O177" s="142"/>
      <c r="P177" s="142"/>
      <c r="Q177" s="142"/>
      <c r="R177" s="140"/>
      <c r="S177" s="140"/>
      <c r="T177" s="140"/>
      <c r="U177" s="140"/>
      <c r="V177" s="140"/>
      <c r="W177" s="140"/>
      <c r="X177" s="140"/>
      <c r="Y177" s="140"/>
      <c r="Z177" s="140"/>
    </row>
    <row r="178" spans="1:26" ht="15.75" customHeight="1">
      <c r="A178" s="140"/>
      <c r="B178" s="140"/>
      <c r="C178" s="140"/>
      <c r="D178" s="140"/>
      <c r="E178" s="140"/>
      <c r="F178" s="140"/>
      <c r="G178" s="140"/>
      <c r="H178" s="140"/>
      <c r="I178" s="140"/>
      <c r="J178" s="140"/>
      <c r="K178" s="140"/>
      <c r="L178" s="140"/>
      <c r="M178" s="140"/>
      <c r="N178" s="140"/>
      <c r="O178" s="142"/>
      <c r="P178" s="142"/>
      <c r="Q178" s="142"/>
      <c r="R178" s="144"/>
      <c r="S178" s="144"/>
      <c r="T178" s="144"/>
      <c r="U178" s="144"/>
      <c r="V178" s="144"/>
      <c r="W178" s="144"/>
      <c r="X178" s="144"/>
      <c r="Y178" s="144"/>
      <c r="Z178" s="144"/>
    </row>
    <row r="179" spans="1:26" ht="15.75" customHeight="1">
      <c r="A179" s="144"/>
      <c r="B179" s="144"/>
      <c r="C179" s="144"/>
      <c r="D179" s="144"/>
      <c r="E179" s="144"/>
      <c r="F179" s="144"/>
      <c r="G179" s="144"/>
      <c r="H179" s="144"/>
      <c r="I179" s="144"/>
      <c r="J179" s="144"/>
      <c r="K179" s="144"/>
      <c r="L179" s="144"/>
      <c r="M179" s="144"/>
      <c r="N179" s="144"/>
      <c r="O179" s="166"/>
      <c r="P179" s="166"/>
      <c r="Q179" s="166"/>
      <c r="R179" s="144"/>
      <c r="S179" s="144"/>
      <c r="T179" s="144"/>
      <c r="U179" s="144"/>
      <c r="V179" s="144"/>
      <c r="W179" s="144"/>
      <c r="X179" s="144"/>
      <c r="Y179" s="144"/>
      <c r="Z179" s="144"/>
    </row>
    <row r="180" spans="1:26" ht="15.75" customHeight="1">
      <c r="A180" s="144"/>
      <c r="B180" s="144"/>
      <c r="C180" s="144"/>
      <c r="D180" s="144"/>
      <c r="E180" s="144"/>
      <c r="F180" s="144"/>
      <c r="G180" s="144"/>
      <c r="H180" s="144"/>
      <c r="I180" s="144"/>
      <c r="J180" s="144"/>
      <c r="K180" s="144"/>
      <c r="L180" s="144"/>
      <c r="M180" s="144"/>
      <c r="N180" s="144"/>
      <c r="O180" s="166"/>
      <c r="P180" s="166"/>
      <c r="Q180" s="166"/>
      <c r="R180" s="144"/>
      <c r="S180" s="144"/>
      <c r="T180" s="144"/>
      <c r="U180" s="144"/>
      <c r="V180" s="144"/>
      <c r="W180" s="144"/>
      <c r="X180" s="144"/>
      <c r="Y180" s="144"/>
      <c r="Z180" s="144"/>
    </row>
    <row r="181" spans="1:26" ht="15.75" customHeight="1">
      <c r="A181" s="144"/>
      <c r="B181" s="144"/>
      <c r="C181" s="144"/>
      <c r="D181" s="144"/>
      <c r="E181" s="144"/>
      <c r="F181" s="144"/>
      <c r="G181" s="144"/>
      <c r="H181" s="144"/>
      <c r="I181" s="144"/>
      <c r="J181" s="144"/>
      <c r="K181" s="144"/>
      <c r="L181" s="144"/>
      <c r="M181" s="144"/>
      <c r="N181" s="144"/>
      <c r="O181" s="166"/>
      <c r="P181" s="166"/>
      <c r="Q181" s="166"/>
      <c r="R181" s="144"/>
      <c r="S181" s="144"/>
      <c r="T181" s="144"/>
      <c r="U181" s="144"/>
      <c r="V181" s="144"/>
      <c r="W181" s="144"/>
      <c r="X181" s="144"/>
      <c r="Y181" s="144"/>
      <c r="Z181" s="144"/>
    </row>
    <row r="182" spans="1:26" ht="15.75" customHeight="1">
      <c r="A182" s="144"/>
      <c r="B182" s="144"/>
      <c r="C182" s="144"/>
      <c r="D182" s="144"/>
      <c r="E182" s="144"/>
      <c r="F182" s="144"/>
      <c r="G182" s="144"/>
      <c r="H182" s="144"/>
      <c r="I182" s="144"/>
      <c r="J182" s="144"/>
      <c r="K182" s="144"/>
      <c r="L182" s="144"/>
      <c r="M182" s="144"/>
      <c r="N182" s="144"/>
      <c r="O182" s="166"/>
      <c r="P182" s="166"/>
      <c r="Q182" s="166"/>
      <c r="R182" s="144"/>
      <c r="S182" s="144"/>
      <c r="T182" s="144"/>
      <c r="U182" s="144"/>
      <c r="V182" s="144"/>
      <c r="W182" s="144"/>
      <c r="X182" s="144"/>
      <c r="Y182" s="144"/>
      <c r="Z182" s="144"/>
    </row>
    <row r="183" spans="1:26" ht="15.75" customHeight="1">
      <c r="A183" s="144"/>
      <c r="B183" s="144"/>
      <c r="C183" s="144"/>
      <c r="D183" s="144"/>
      <c r="E183" s="144"/>
      <c r="F183" s="144"/>
      <c r="G183" s="144"/>
      <c r="H183" s="144"/>
      <c r="I183" s="144"/>
      <c r="J183" s="144"/>
      <c r="K183" s="144"/>
      <c r="L183" s="144"/>
      <c r="M183" s="144"/>
      <c r="N183" s="144"/>
      <c r="O183" s="166"/>
      <c r="P183" s="166"/>
      <c r="Q183" s="166"/>
      <c r="R183" s="144"/>
      <c r="S183" s="144"/>
      <c r="T183" s="144"/>
      <c r="U183" s="144"/>
      <c r="V183" s="144"/>
      <c r="W183" s="144"/>
      <c r="X183" s="144"/>
      <c r="Y183" s="144"/>
      <c r="Z183" s="144"/>
    </row>
    <row r="184" spans="1:26" ht="15.75" customHeight="1">
      <c r="A184" s="144"/>
      <c r="B184" s="144"/>
      <c r="C184" s="144"/>
      <c r="D184" s="144"/>
      <c r="E184" s="144"/>
      <c r="F184" s="144"/>
      <c r="G184" s="144"/>
      <c r="H184" s="144"/>
      <c r="I184" s="144"/>
      <c r="J184" s="144"/>
      <c r="K184" s="144"/>
      <c r="L184" s="144"/>
      <c r="M184" s="144"/>
      <c r="N184" s="144"/>
      <c r="O184" s="166"/>
      <c r="P184" s="166"/>
      <c r="Q184" s="166"/>
      <c r="R184" s="144"/>
      <c r="S184" s="144"/>
      <c r="T184" s="144"/>
      <c r="U184" s="144"/>
      <c r="V184" s="144"/>
      <c r="W184" s="144"/>
      <c r="X184" s="144"/>
      <c r="Y184" s="144"/>
      <c r="Z184" s="144"/>
    </row>
    <row r="185" spans="1:26" ht="15.75" customHeight="1">
      <c r="A185" s="144"/>
      <c r="B185" s="144"/>
      <c r="C185" s="144"/>
      <c r="D185" s="144"/>
      <c r="E185" s="144"/>
      <c r="F185" s="144"/>
      <c r="G185" s="144"/>
      <c r="H185" s="144"/>
      <c r="I185" s="144"/>
      <c r="J185" s="144"/>
      <c r="K185" s="144"/>
      <c r="L185" s="144"/>
      <c r="M185" s="144"/>
      <c r="N185" s="144"/>
      <c r="O185" s="166"/>
      <c r="P185" s="166"/>
      <c r="Q185" s="166"/>
      <c r="R185" s="144"/>
      <c r="S185" s="144"/>
      <c r="T185" s="144"/>
      <c r="U185" s="144"/>
      <c r="V185" s="144"/>
      <c r="W185" s="144"/>
      <c r="X185" s="144"/>
      <c r="Y185" s="144"/>
      <c r="Z185" s="144"/>
    </row>
    <row r="186" spans="1:26" ht="15.75" customHeight="1">
      <c r="A186" s="144"/>
      <c r="B186" s="144"/>
      <c r="C186" s="144"/>
      <c r="D186" s="144"/>
      <c r="E186" s="144"/>
      <c r="F186" s="144"/>
      <c r="G186" s="144"/>
      <c r="H186" s="144"/>
      <c r="I186" s="144"/>
      <c r="J186" s="144"/>
      <c r="K186" s="144"/>
      <c r="L186" s="144"/>
      <c r="M186" s="144"/>
      <c r="N186" s="144"/>
      <c r="O186" s="166"/>
      <c r="P186" s="166"/>
      <c r="Q186" s="166"/>
      <c r="R186" s="144"/>
      <c r="S186" s="144"/>
      <c r="T186" s="144"/>
      <c r="U186" s="144"/>
      <c r="V186" s="144"/>
      <c r="W186" s="144"/>
      <c r="X186" s="144"/>
      <c r="Y186" s="144"/>
      <c r="Z186" s="144"/>
    </row>
    <row r="187" spans="1:26" ht="15.75" customHeight="1">
      <c r="A187" s="144"/>
      <c r="B187" s="144"/>
      <c r="C187" s="144"/>
      <c r="D187" s="144"/>
      <c r="E187" s="144"/>
      <c r="F187" s="144"/>
      <c r="G187" s="144"/>
      <c r="H187" s="144"/>
      <c r="I187" s="144"/>
      <c r="J187" s="144"/>
      <c r="K187" s="144"/>
      <c r="L187" s="144"/>
      <c r="M187" s="144"/>
      <c r="N187" s="144"/>
      <c r="O187" s="166"/>
      <c r="P187" s="166"/>
      <c r="Q187" s="166"/>
      <c r="R187" s="144"/>
      <c r="S187" s="144"/>
      <c r="T187" s="144"/>
      <c r="U187" s="144"/>
      <c r="V187" s="144"/>
      <c r="W187" s="144"/>
      <c r="X187" s="144"/>
      <c r="Y187" s="144"/>
      <c r="Z187" s="144"/>
    </row>
    <row r="188" spans="1:26" ht="15.75" customHeight="1">
      <c r="A188" s="144"/>
      <c r="B188" s="144"/>
      <c r="C188" s="144"/>
      <c r="D188" s="144"/>
      <c r="E188" s="144"/>
      <c r="F188" s="144"/>
      <c r="G188" s="144"/>
      <c r="H188" s="144"/>
      <c r="I188" s="144"/>
      <c r="J188" s="144"/>
      <c r="K188" s="144"/>
      <c r="L188" s="144"/>
      <c r="M188" s="144"/>
      <c r="N188" s="144"/>
      <c r="O188" s="166"/>
      <c r="P188" s="166"/>
      <c r="Q188" s="166"/>
      <c r="R188" s="144"/>
      <c r="S188" s="144"/>
      <c r="T188" s="144"/>
      <c r="U188" s="144"/>
      <c r="V188" s="144"/>
      <c r="W188" s="144"/>
      <c r="X188" s="144"/>
      <c r="Y188" s="144"/>
      <c r="Z188" s="144"/>
    </row>
    <row r="189" spans="1:26" ht="15.75" customHeight="1">
      <c r="A189" s="144"/>
      <c r="B189" s="144"/>
      <c r="C189" s="144"/>
      <c r="D189" s="144"/>
      <c r="E189" s="144"/>
      <c r="F189" s="144"/>
      <c r="G189" s="144"/>
      <c r="H189" s="144"/>
      <c r="I189" s="144"/>
      <c r="J189" s="144"/>
      <c r="K189" s="144"/>
      <c r="L189" s="144"/>
      <c r="M189" s="144"/>
      <c r="N189" s="144"/>
      <c r="O189" s="166"/>
      <c r="P189" s="166"/>
      <c r="Q189" s="166"/>
      <c r="R189" s="144"/>
      <c r="S189" s="144"/>
      <c r="T189" s="144"/>
      <c r="U189" s="144"/>
      <c r="V189" s="144"/>
      <c r="W189" s="144"/>
      <c r="X189" s="144"/>
      <c r="Y189" s="144"/>
      <c r="Z189" s="144"/>
    </row>
    <row r="190" spans="1:26" ht="15.75" customHeight="1">
      <c r="A190" s="144"/>
      <c r="B190" s="144"/>
      <c r="C190" s="144"/>
      <c r="D190" s="144"/>
      <c r="E190" s="144"/>
      <c r="F190" s="144"/>
      <c r="G190" s="144"/>
      <c r="H190" s="144"/>
      <c r="I190" s="144"/>
      <c r="J190" s="144"/>
      <c r="K190" s="144"/>
      <c r="L190" s="144"/>
      <c r="M190" s="144"/>
      <c r="N190" s="144"/>
      <c r="O190" s="166"/>
      <c r="P190" s="166"/>
      <c r="Q190" s="166"/>
      <c r="R190" s="144"/>
      <c r="S190" s="144"/>
      <c r="T190" s="144"/>
      <c r="U190" s="144"/>
      <c r="V190" s="144"/>
      <c r="W190" s="144"/>
      <c r="X190" s="144"/>
      <c r="Y190" s="144"/>
      <c r="Z190" s="144"/>
    </row>
    <row r="191" spans="1:26" ht="15.75" customHeight="1">
      <c r="A191" s="144"/>
      <c r="B191" s="144"/>
      <c r="C191" s="144"/>
      <c r="D191" s="144"/>
      <c r="E191" s="144"/>
      <c r="F191" s="144"/>
      <c r="G191" s="144"/>
      <c r="H191" s="144"/>
      <c r="I191" s="144"/>
      <c r="J191" s="144"/>
      <c r="K191" s="144"/>
      <c r="L191" s="144"/>
      <c r="M191" s="144"/>
      <c r="N191" s="144"/>
      <c r="O191" s="166"/>
      <c r="P191" s="166"/>
      <c r="Q191" s="166"/>
      <c r="R191" s="144"/>
      <c r="S191" s="144"/>
      <c r="T191" s="144"/>
      <c r="U191" s="144"/>
      <c r="V191" s="144"/>
      <c r="W191" s="144"/>
      <c r="X191" s="144"/>
      <c r="Y191" s="144"/>
      <c r="Z191" s="144"/>
    </row>
    <row r="192" spans="1:26" ht="15.75" customHeight="1">
      <c r="A192" s="144"/>
      <c r="B192" s="144"/>
      <c r="C192" s="144"/>
      <c r="D192" s="144"/>
      <c r="E192" s="144"/>
      <c r="F192" s="144"/>
      <c r="G192" s="144"/>
      <c r="H192" s="144"/>
      <c r="I192" s="144"/>
      <c r="J192" s="144"/>
      <c r="K192" s="144"/>
      <c r="L192" s="144"/>
      <c r="M192" s="144"/>
      <c r="N192" s="144"/>
      <c r="O192" s="166"/>
      <c r="P192" s="166"/>
      <c r="Q192" s="166"/>
      <c r="R192" s="144"/>
      <c r="S192" s="144"/>
      <c r="T192" s="144"/>
      <c r="U192" s="144"/>
      <c r="V192" s="144"/>
      <c r="W192" s="144"/>
      <c r="X192" s="144"/>
      <c r="Y192" s="144"/>
      <c r="Z192" s="144"/>
    </row>
    <row r="193" spans="1:26" ht="15.75" customHeight="1">
      <c r="A193" s="144"/>
      <c r="B193" s="144"/>
      <c r="C193" s="144"/>
      <c r="D193" s="144"/>
      <c r="E193" s="144"/>
      <c r="F193" s="144"/>
      <c r="G193" s="144"/>
      <c r="H193" s="144"/>
      <c r="I193" s="144"/>
      <c r="J193" s="144"/>
      <c r="K193" s="144"/>
      <c r="L193" s="144"/>
      <c r="M193" s="144"/>
      <c r="N193" s="144"/>
      <c r="O193" s="166"/>
      <c r="P193" s="166"/>
      <c r="Q193" s="166"/>
      <c r="R193" s="144"/>
      <c r="S193" s="144"/>
      <c r="T193" s="144"/>
      <c r="U193" s="144"/>
      <c r="V193" s="144"/>
      <c r="W193" s="144"/>
      <c r="X193" s="144"/>
      <c r="Y193" s="144"/>
      <c r="Z193" s="144"/>
    </row>
    <row r="194" spans="1:26" ht="15.75" customHeight="1">
      <c r="A194" s="144"/>
      <c r="B194" s="144"/>
      <c r="C194" s="144"/>
      <c r="D194" s="144"/>
      <c r="E194" s="144"/>
      <c r="F194" s="144"/>
      <c r="G194" s="144"/>
      <c r="H194" s="144"/>
      <c r="I194" s="144"/>
      <c r="J194" s="144"/>
      <c r="K194" s="144"/>
      <c r="L194" s="144"/>
      <c r="M194" s="144"/>
      <c r="N194" s="144"/>
      <c r="O194" s="166"/>
      <c r="P194" s="166"/>
      <c r="Q194" s="166"/>
      <c r="R194" s="144"/>
      <c r="S194" s="144"/>
      <c r="T194" s="144"/>
      <c r="U194" s="144"/>
      <c r="V194" s="144"/>
      <c r="W194" s="144"/>
      <c r="X194" s="144"/>
      <c r="Y194" s="144"/>
      <c r="Z194" s="144"/>
    </row>
    <row r="195" spans="1:26" ht="15.75" customHeight="1">
      <c r="A195" s="144"/>
      <c r="B195" s="144"/>
      <c r="C195" s="144"/>
      <c r="D195" s="144"/>
      <c r="E195" s="144"/>
      <c r="F195" s="144"/>
      <c r="G195" s="144"/>
      <c r="H195" s="144"/>
      <c r="I195" s="144"/>
      <c r="J195" s="144"/>
      <c r="K195" s="144"/>
      <c r="L195" s="144"/>
      <c r="M195" s="144"/>
      <c r="N195" s="144"/>
      <c r="O195" s="166"/>
      <c r="P195" s="166"/>
      <c r="Q195" s="166"/>
      <c r="R195" s="144"/>
      <c r="S195" s="144"/>
      <c r="T195" s="144"/>
      <c r="U195" s="144"/>
      <c r="V195" s="144"/>
      <c r="W195" s="144"/>
      <c r="X195" s="144"/>
      <c r="Y195" s="144"/>
      <c r="Z195" s="144"/>
    </row>
    <row r="196" spans="1:26" ht="15.75" customHeight="1">
      <c r="A196" s="144"/>
      <c r="B196" s="144"/>
      <c r="C196" s="144"/>
      <c r="D196" s="144"/>
      <c r="E196" s="144"/>
      <c r="F196" s="144"/>
      <c r="G196" s="144"/>
      <c r="H196" s="144"/>
      <c r="I196" s="144"/>
      <c r="J196" s="144"/>
      <c r="K196" s="144"/>
      <c r="L196" s="144"/>
      <c r="M196" s="144"/>
      <c r="N196" s="144"/>
      <c r="O196" s="166"/>
      <c r="P196" s="166"/>
      <c r="Q196" s="166"/>
      <c r="R196" s="144"/>
      <c r="S196" s="144"/>
      <c r="T196" s="144"/>
      <c r="U196" s="144"/>
      <c r="V196" s="144"/>
      <c r="W196" s="144"/>
      <c r="X196" s="144"/>
      <c r="Y196" s="144"/>
      <c r="Z196" s="144"/>
    </row>
    <row r="197" spans="1:26" ht="15.75" customHeight="1">
      <c r="A197" s="144"/>
      <c r="B197" s="144"/>
      <c r="C197" s="144"/>
      <c r="D197" s="144"/>
      <c r="E197" s="144"/>
      <c r="F197" s="144"/>
      <c r="G197" s="144"/>
      <c r="H197" s="144"/>
      <c r="I197" s="144"/>
      <c r="J197" s="144"/>
      <c r="K197" s="144"/>
      <c r="L197" s="144"/>
      <c r="M197" s="144"/>
      <c r="N197" s="144"/>
      <c r="O197" s="166"/>
      <c r="P197" s="166"/>
      <c r="Q197" s="166"/>
      <c r="R197" s="144"/>
      <c r="S197" s="144"/>
      <c r="T197" s="144"/>
      <c r="U197" s="144"/>
      <c r="V197" s="144"/>
      <c r="W197" s="144"/>
      <c r="X197" s="144"/>
      <c r="Y197" s="144"/>
      <c r="Z197" s="144"/>
    </row>
    <row r="198" spans="1:26" ht="15.75" customHeight="1">
      <c r="A198" s="144"/>
      <c r="B198" s="144"/>
      <c r="C198" s="144"/>
      <c r="D198" s="144"/>
      <c r="E198" s="144"/>
      <c r="F198" s="144"/>
      <c r="G198" s="144"/>
      <c r="H198" s="144"/>
      <c r="I198" s="144"/>
      <c r="J198" s="144"/>
      <c r="K198" s="144"/>
      <c r="L198" s="144"/>
      <c r="M198" s="144"/>
      <c r="N198" s="144"/>
      <c r="O198" s="166"/>
      <c r="P198" s="166"/>
      <c r="Q198" s="166"/>
      <c r="R198" s="144"/>
      <c r="S198" s="144"/>
      <c r="T198" s="144"/>
      <c r="U198" s="144"/>
      <c r="V198" s="144"/>
      <c r="W198" s="144"/>
      <c r="X198" s="144"/>
      <c r="Y198" s="144"/>
      <c r="Z198" s="144"/>
    </row>
    <row r="199" spans="1:26" ht="15.75" customHeight="1">
      <c r="A199" s="144"/>
      <c r="B199" s="144"/>
      <c r="C199" s="144"/>
      <c r="D199" s="144"/>
      <c r="E199" s="144"/>
      <c r="F199" s="144"/>
      <c r="G199" s="144"/>
      <c r="H199" s="144"/>
      <c r="I199" s="144"/>
      <c r="J199" s="144"/>
      <c r="K199" s="144"/>
      <c r="L199" s="144"/>
      <c r="M199" s="144"/>
      <c r="N199" s="144"/>
      <c r="O199" s="166"/>
      <c r="P199" s="166"/>
      <c r="Q199" s="166"/>
      <c r="R199" s="144"/>
      <c r="S199" s="144"/>
      <c r="T199" s="144"/>
      <c r="U199" s="144"/>
      <c r="V199" s="144"/>
      <c r="W199" s="144"/>
      <c r="X199" s="144"/>
      <c r="Y199" s="144"/>
      <c r="Z199" s="144"/>
    </row>
    <row r="200" spans="1:26" ht="15.75" customHeight="1">
      <c r="A200" s="144"/>
      <c r="B200" s="144"/>
      <c r="C200" s="144"/>
      <c r="D200" s="144"/>
      <c r="E200" s="144"/>
      <c r="F200" s="144"/>
      <c r="G200" s="144"/>
      <c r="H200" s="144"/>
      <c r="I200" s="144"/>
      <c r="J200" s="144"/>
      <c r="K200" s="144"/>
      <c r="L200" s="144"/>
      <c r="M200" s="144"/>
      <c r="N200" s="144"/>
      <c r="O200" s="166"/>
      <c r="P200" s="166"/>
      <c r="Q200" s="166"/>
      <c r="R200" s="144"/>
      <c r="S200" s="144"/>
      <c r="T200" s="144"/>
      <c r="U200" s="144"/>
      <c r="V200" s="144"/>
      <c r="W200" s="144"/>
      <c r="X200" s="144"/>
      <c r="Y200" s="144"/>
      <c r="Z200" s="144"/>
    </row>
    <row r="201" spans="1:26" ht="15.75" customHeight="1">
      <c r="A201" s="144"/>
      <c r="B201" s="144"/>
      <c r="C201" s="144"/>
      <c r="D201" s="144"/>
      <c r="E201" s="144"/>
      <c r="F201" s="144"/>
      <c r="G201" s="144"/>
      <c r="H201" s="144"/>
      <c r="I201" s="144"/>
      <c r="J201" s="144"/>
      <c r="K201" s="144"/>
      <c r="L201" s="144"/>
      <c r="M201" s="144"/>
      <c r="N201" s="144"/>
      <c r="O201" s="166"/>
      <c r="P201" s="166"/>
      <c r="Q201" s="166"/>
      <c r="R201" s="144"/>
      <c r="S201" s="144"/>
      <c r="T201" s="144"/>
      <c r="U201" s="144"/>
      <c r="V201" s="144"/>
      <c r="W201" s="144"/>
      <c r="X201" s="144"/>
      <c r="Y201" s="144"/>
      <c r="Z201" s="144"/>
    </row>
    <row r="202" spans="1:26" ht="15.75" customHeight="1">
      <c r="A202" s="144"/>
      <c r="B202" s="144"/>
      <c r="C202" s="144"/>
      <c r="D202" s="144"/>
      <c r="E202" s="144"/>
      <c r="F202" s="144"/>
      <c r="G202" s="144"/>
      <c r="H202" s="144"/>
      <c r="I202" s="144"/>
      <c r="J202" s="144"/>
      <c r="K202" s="144"/>
      <c r="L202" s="144"/>
      <c r="M202" s="144"/>
      <c r="N202" s="144"/>
      <c r="O202" s="166"/>
      <c r="P202" s="166"/>
      <c r="Q202" s="166"/>
      <c r="R202" s="144"/>
      <c r="S202" s="144"/>
      <c r="T202" s="144"/>
      <c r="U202" s="144"/>
      <c r="V202" s="144"/>
      <c r="W202" s="144"/>
      <c r="X202" s="144"/>
      <c r="Y202" s="144"/>
      <c r="Z202" s="144"/>
    </row>
    <row r="203" spans="1:26" ht="15.75" customHeight="1">
      <c r="A203" s="144"/>
      <c r="B203" s="144"/>
      <c r="C203" s="144"/>
      <c r="D203" s="144"/>
      <c r="E203" s="144"/>
      <c r="F203" s="144"/>
      <c r="G203" s="144"/>
      <c r="H203" s="144"/>
      <c r="I203" s="144"/>
      <c r="J203" s="144"/>
      <c r="K203" s="144"/>
      <c r="L203" s="144"/>
      <c r="M203" s="144"/>
      <c r="N203" s="144"/>
      <c r="O203" s="166"/>
      <c r="P203" s="166"/>
      <c r="Q203" s="166"/>
      <c r="R203" s="144"/>
      <c r="S203" s="144"/>
      <c r="T203" s="144"/>
      <c r="U203" s="144"/>
      <c r="V203" s="144"/>
      <c r="W203" s="144"/>
      <c r="X203" s="144"/>
      <c r="Y203" s="144"/>
      <c r="Z203" s="144"/>
    </row>
    <row r="204" spans="1:26" ht="15.75" customHeight="1">
      <c r="A204" s="144"/>
      <c r="B204" s="144"/>
      <c r="C204" s="144"/>
      <c r="D204" s="144"/>
      <c r="E204" s="144"/>
      <c r="F204" s="144"/>
      <c r="G204" s="144"/>
      <c r="H204" s="144"/>
      <c r="I204" s="144"/>
      <c r="J204" s="144"/>
      <c r="K204" s="144"/>
      <c r="L204" s="144"/>
      <c r="M204" s="144"/>
      <c r="N204" s="144"/>
      <c r="O204" s="166"/>
      <c r="P204" s="166"/>
      <c r="Q204" s="166"/>
      <c r="R204" s="144"/>
      <c r="S204" s="144"/>
      <c r="T204" s="144"/>
      <c r="U204" s="144"/>
      <c r="V204" s="144"/>
      <c r="W204" s="144"/>
      <c r="X204" s="144"/>
      <c r="Y204" s="144"/>
      <c r="Z204" s="144"/>
    </row>
    <row r="205" spans="1:26" ht="15.75" customHeight="1">
      <c r="A205" s="144"/>
      <c r="B205" s="144"/>
      <c r="C205" s="144"/>
      <c r="D205" s="144"/>
      <c r="E205" s="144"/>
      <c r="F205" s="144"/>
      <c r="G205" s="144"/>
      <c r="H205" s="144"/>
      <c r="I205" s="144"/>
      <c r="J205" s="144"/>
      <c r="K205" s="144"/>
      <c r="L205" s="144"/>
      <c r="M205" s="144"/>
      <c r="N205" s="144"/>
      <c r="O205" s="166"/>
      <c r="P205" s="166"/>
      <c r="Q205" s="166"/>
      <c r="R205" s="144"/>
      <c r="S205" s="144"/>
      <c r="T205" s="144"/>
      <c r="U205" s="144"/>
      <c r="V205" s="144"/>
      <c r="W205" s="144"/>
      <c r="X205" s="144"/>
      <c r="Y205" s="144"/>
      <c r="Z205" s="144"/>
    </row>
    <row r="206" spans="1:26" ht="15.75" customHeight="1">
      <c r="A206" s="144"/>
      <c r="B206" s="144"/>
      <c r="C206" s="144"/>
      <c r="D206" s="144"/>
      <c r="E206" s="144"/>
      <c r="F206" s="144"/>
      <c r="G206" s="144"/>
      <c r="H206" s="144"/>
      <c r="I206" s="144"/>
      <c r="J206" s="144"/>
      <c r="K206" s="144"/>
      <c r="L206" s="144"/>
      <c r="M206" s="144"/>
      <c r="N206" s="144"/>
      <c r="O206" s="166"/>
      <c r="P206" s="166"/>
      <c r="Q206" s="166"/>
      <c r="R206" s="144"/>
      <c r="S206" s="144"/>
      <c r="T206" s="144"/>
      <c r="U206" s="144"/>
      <c r="V206" s="144"/>
      <c r="W206" s="144"/>
      <c r="X206" s="144"/>
      <c r="Y206" s="144"/>
      <c r="Z206" s="144"/>
    </row>
    <row r="207" spans="1:26" ht="15.75" customHeight="1">
      <c r="A207" s="144"/>
      <c r="B207" s="144"/>
      <c r="C207" s="144"/>
      <c r="D207" s="144"/>
      <c r="E207" s="144"/>
      <c r="F207" s="144"/>
      <c r="G207" s="144"/>
      <c r="H207" s="144"/>
      <c r="I207" s="144"/>
      <c r="J207" s="144"/>
      <c r="K207" s="144"/>
      <c r="L207" s="144"/>
      <c r="M207" s="144"/>
      <c r="N207" s="144"/>
      <c r="O207" s="166"/>
      <c r="P207" s="166"/>
      <c r="Q207" s="166"/>
      <c r="R207" s="144"/>
      <c r="S207" s="144"/>
      <c r="T207" s="144"/>
      <c r="U207" s="144"/>
      <c r="V207" s="144"/>
      <c r="W207" s="144"/>
      <c r="X207" s="144"/>
      <c r="Y207" s="144"/>
      <c r="Z207" s="144"/>
    </row>
    <row r="208" spans="1:26" ht="15.75" customHeight="1">
      <c r="A208" s="144"/>
      <c r="B208" s="144"/>
      <c r="C208" s="144"/>
      <c r="D208" s="144"/>
      <c r="E208" s="144"/>
      <c r="F208" s="144"/>
      <c r="G208" s="144"/>
      <c r="H208" s="144"/>
      <c r="I208" s="144"/>
      <c r="J208" s="144"/>
      <c r="K208" s="144"/>
      <c r="L208" s="144"/>
      <c r="M208" s="144"/>
      <c r="N208" s="144"/>
      <c r="O208" s="166"/>
      <c r="P208" s="166"/>
      <c r="Q208" s="166"/>
      <c r="R208" s="144"/>
      <c r="S208" s="144"/>
      <c r="T208" s="144"/>
      <c r="U208" s="144"/>
      <c r="V208" s="144"/>
      <c r="W208" s="144"/>
      <c r="X208" s="144"/>
      <c r="Y208" s="144"/>
      <c r="Z208" s="144"/>
    </row>
    <row r="209" spans="1:26" ht="15.75" customHeight="1">
      <c r="A209" s="144"/>
      <c r="B209" s="144"/>
      <c r="C209" s="144"/>
      <c r="D209" s="144"/>
      <c r="E209" s="144"/>
      <c r="F209" s="144"/>
      <c r="G209" s="144"/>
      <c r="H209" s="144"/>
      <c r="I209" s="144"/>
      <c r="J209" s="144"/>
      <c r="K209" s="144"/>
      <c r="L209" s="144"/>
      <c r="M209" s="144"/>
      <c r="N209" s="144"/>
      <c r="O209" s="166"/>
      <c r="P209" s="166"/>
      <c r="Q209" s="166"/>
      <c r="R209" s="144"/>
      <c r="S209" s="144"/>
      <c r="T209" s="144"/>
      <c r="U209" s="144"/>
      <c r="V209" s="144"/>
      <c r="W209" s="144"/>
      <c r="X209" s="144"/>
      <c r="Y209" s="144"/>
      <c r="Z209" s="144"/>
    </row>
    <row r="210" spans="1:26" ht="15.75" customHeight="1">
      <c r="A210" s="144"/>
      <c r="B210" s="144"/>
      <c r="C210" s="144"/>
      <c r="D210" s="144"/>
      <c r="E210" s="144"/>
      <c r="F210" s="144"/>
      <c r="G210" s="144"/>
      <c r="H210" s="144"/>
      <c r="I210" s="144"/>
      <c r="J210" s="144"/>
      <c r="K210" s="144"/>
      <c r="L210" s="144"/>
      <c r="M210" s="144"/>
      <c r="N210" s="144"/>
      <c r="O210" s="166"/>
      <c r="P210" s="166"/>
      <c r="Q210" s="166"/>
      <c r="R210" s="144"/>
      <c r="S210" s="144"/>
      <c r="T210" s="144"/>
      <c r="U210" s="144"/>
      <c r="V210" s="144"/>
      <c r="W210" s="144"/>
      <c r="X210" s="144"/>
      <c r="Y210" s="144"/>
      <c r="Z210" s="144"/>
    </row>
    <row r="211" spans="1:26" ht="15.75" customHeight="1">
      <c r="A211" s="144"/>
      <c r="B211" s="144"/>
      <c r="C211" s="144"/>
      <c r="D211" s="144"/>
      <c r="E211" s="144"/>
      <c r="F211" s="144"/>
      <c r="G211" s="144"/>
      <c r="H211" s="144"/>
      <c r="I211" s="144"/>
      <c r="J211" s="144"/>
      <c r="K211" s="144"/>
      <c r="L211" s="144"/>
      <c r="M211" s="144"/>
      <c r="N211" s="144"/>
      <c r="O211" s="166"/>
      <c r="P211" s="166"/>
      <c r="Q211" s="166"/>
      <c r="R211" s="144"/>
      <c r="S211" s="144"/>
      <c r="T211" s="144"/>
      <c r="U211" s="144"/>
      <c r="V211" s="144"/>
      <c r="W211" s="144"/>
      <c r="X211" s="144"/>
      <c r="Y211" s="144"/>
      <c r="Z211" s="144"/>
    </row>
    <row r="212" spans="1:26" ht="15.75" customHeight="1">
      <c r="A212" s="144"/>
      <c r="B212" s="144"/>
      <c r="C212" s="144"/>
      <c r="D212" s="144"/>
      <c r="E212" s="144"/>
      <c r="F212" s="144"/>
      <c r="G212" s="144"/>
      <c r="H212" s="144"/>
      <c r="I212" s="144"/>
      <c r="J212" s="144"/>
      <c r="K212" s="144"/>
      <c r="L212" s="144"/>
      <c r="M212" s="144"/>
      <c r="N212" s="144"/>
      <c r="O212" s="166"/>
      <c r="P212" s="166"/>
      <c r="Q212" s="166"/>
      <c r="R212" s="144"/>
      <c r="S212" s="144"/>
      <c r="T212" s="144"/>
      <c r="U212" s="144"/>
      <c r="V212" s="144"/>
      <c r="W212" s="144"/>
      <c r="X212" s="144"/>
      <c r="Y212" s="144"/>
      <c r="Z212" s="144"/>
    </row>
    <row r="213" spans="1:26" ht="15.75" customHeight="1">
      <c r="A213" s="144"/>
      <c r="B213" s="144"/>
      <c r="C213" s="144"/>
      <c r="D213" s="144"/>
      <c r="E213" s="144"/>
      <c r="F213" s="144"/>
      <c r="G213" s="144"/>
      <c r="H213" s="144"/>
      <c r="I213" s="144"/>
      <c r="J213" s="144"/>
      <c r="K213" s="144"/>
      <c r="L213" s="144"/>
      <c r="M213" s="144"/>
      <c r="N213" s="144"/>
      <c r="O213" s="166"/>
      <c r="P213" s="166"/>
      <c r="Q213" s="166"/>
      <c r="R213" s="144"/>
      <c r="S213" s="144"/>
      <c r="T213" s="144"/>
      <c r="U213" s="144"/>
      <c r="V213" s="144"/>
      <c r="W213" s="144"/>
      <c r="X213" s="144"/>
      <c r="Y213" s="144"/>
      <c r="Z213" s="144"/>
    </row>
    <row r="214" spans="1:26" ht="15.75" customHeight="1">
      <c r="A214" s="144"/>
      <c r="B214" s="144"/>
      <c r="C214" s="144"/>
      <c r="D214" s="144"/>
      <c r="E214" s="144"/>
      <c r="F214" s="144"/>
      <c r="G214" s="144"/>
      <c r="H214" s="144"/>
      <c r="I214" s="144"/>
      <c r="J214" s="144"/>
      <c r="K214" s="144"/>
      <c r="L214" s="144"/>
      <c r="M214" s="144"/>
      <c r="N214" s="144"/>
      <c r="O214" s="166"/>
      <c r="P214" s="166"/>
      <c r="Q214" s="166"/>
      <c r="R214" s="144"/>
      <c r="S214" s="144"/>
      <c r="T214" s="144"/>
      <c r="U214" s="144"/>
      <c r="V214" s="144"/>
      <c r="W214" s="144"/>
      <c r="X214" s="144"/>
      <c r="Y214" s="144"/>
      <c r="Z214" s="144"/>
    </row>
    <row r="215" spans="1:26" ht="15.75" customHeight="1">
      <c r="A215" s="144"/>
      <c r="B215" s="144"/>
      <c r="C215" s="144"/>
      <c r="D215" s="144"/>
      <c r="E215" s="144"/>
      <c r="F215" s="144"/>
      <c r="G215" s="144"/>
      <c r="H215" s="144"/>
      <c r="I215" s="144"/>
      <c r="J215" s="144"/>
      <c r="K215" s="144"/>
      <c r="L215" s="144"/>
      <c r="M215" s="144"/>
      <c r="N215" s="144"/>
      <c r="O215" s="166"/>
      <c r="P215" s="166"/>
      <c r="Q215" s="166"/>
      <c r="R215" s="144"/>
      <c r="S215" s="144"/>
      <c r="T215" s="144"/>
      <c r="U215" s="144"/>
      <c r="V215" s="144"/>
      <c r="W215" s="144"/>
      <c r="X215" s="144"/>
      <c r="Y215" s="144"/>
      <c r="Z215" s="144"/>
    </row>
    <row r="216" spans="1:26" ht="15.75" customHeight="1">
      <c r="A216" s="144"/>
      <c r="B216" s="144"/>
      <c r="C216" s="144"/>
      <c r="D216" s="144"/>
      <c r="E216" s="144"/>
      <c r="F216" s="144"/>
      <c r="G216" s="144"/>
      <c r="H216" s="144"/>
      <c r="I216" s="144"/>
      <c r="J216" s="144"/>
      <c r="K216" s="144"/>
      <c r="L216" s="144"/>
      <c r="M216" s="144"/>
      <c r="N216" s="144"/>
      <c r="O216" s="166"/>
      <c r="P216" s="166"/>
      <c r="Q216" s="166"/>
      <c r="R216" s="144"/>
      <c r="S216" s="144"/>
      <c r="T216" s="144"/>
      <c r="U216" s="144"/>
      <c r="V216" s="144"/>
      <c r="W216" s="144"/>
      <c r="X216" s="144"/>
      <c r="Y216" s="144"/>
      <c r="Z216" s="144"/>
    </row>
    <row r="217" spans="1:26" ht="15.75" customHeight="1">
      <c r="A217" s="144"/>
      <c r="B217" s="144"/>
      <c r="C217" s="144"/>
      <c r="D217" s="144"/>
      <c r="E217" s="144"/>
      <c r="F217" s="144"/>
      <c r="G217" s="144"/>
      <c r="H217" s="144"/>
      <c r="I217" s="144"/>
      <c r="J217" s="144"/>
      <c r="K217" s="144"/>
      <c r="L217" s="144"/>
      <c r="M217" s="144"/>
      <c r="N217" s="144"/>
      <c r="O217" s="166"/>
      <c r="P217" s="166"/>
      <c r="Q217" s="166"/>
      <c r="R217" s="144"/>
      <c r="S217" s="144"/>
      <c r="T217" s="144"/>
      <c r="U217" s="144"/>
      <c r="V217" s="144"/>
      <c r="W217" s="144"/>
      <c r="X217" s="144"/>
      <c r="Y217" s="144"/>
      <c r="Z217" s="144"/>
    </row>
    <row r="218" spans="1:26" ht="15.75" customHeight="1">
      <c r="A218" s="144"/>
      <c r="B218" s="144"/>
      <c r="C218" s="144"/>
      <c r="D218" s="144"/>
      <c r="E218" s="144"/>
      <c r="F218" s="144"/>
      <c r="G218" s="144"/>
      <c r="H218" s="144"/>
      <c r="I218" s="144"/>
      <c r="J218" s="144"/>
      <c r="K218" s="144"/>
      <c r="L218" s="144"/>
      <c r="M218" s="144"/>
      <c r="N218" s="144"/>
      <c r="O218" s="166"/>
      <c r="P218" s="166"/>
      <c r="Q218" s="166"/>
      <c r="R218" s="144"/>
      <c r="S218" s="144"/>
      <c r="T218" s="144"/>
      <c r="U218" s="144"/>
      <c r="V218" s="144"/>
      <c r="W218" s="144"/>
      <c r="X218" s="144"/>
      <c r="Y218" s="144"/>
      <c r="Z218" s="144"/>
    </row>
    <row r="219" spans="1:26" ht="15.75" customHeight="1">
      <c r="A219" s="144"/>
      <c r="B219" s="144"/>
      <c r="C219" s="144"/>
      <c r="D219" s="144"/>
      <c r="E219" s="144"/>
      <c r="F219" s="144"/>
      <c r="G219" s="144"/>
      <c r="H219" s="144"/>
      <c r="I219" s="144"/>
      <c r="J219" s="144"/>
      <c r="K219" s="144"/>
      <c r="L219" s="144"/>
      <c r="M219" s="144"/>
      <c r="N219" s="144"/>
      <c r="O219" s="166"/>
      <c r="P219" s="166"/>
      <c r="Q219" s="166"/>
      <c r="R219" s="144"/>
      <c r="S219" s="144"/>
      <c r="T219" s="144"/>
      <c r="U219" s="144"/>
      <c r="V219" s="144"/>
      <c r="W219" s="144"/>
      <c r="X219" s="144"/>
      <c r="Y219" s="144"/>
      <c r="Z219" s="144"/>
    </row>
    <row r="220" spans="1:26" ht="15.75" customHeight="1">
      <c r="A220" s="144"/>
      <c r="B220" s="144"/>
      <c r="C220" s="144"/>
      <c r="D220" s="144"/>
      <c r="E220" s="144"/>
      <c r="F220" s="144"/>
      <c r="G220" s="144"/>
      <c r="H220" s="144"/>
      <c r="I220" s="144"/>
      <c r="J220" s="144"/>
      <c r="K220" s="144"/>
      <c r="L220" s="144"/>
      <c r="M220" s="144"/>
      <c r="N220" s="144"/>
      <c r="O220" s="166"/>
      <c r="P220" s="166"/>
      <c r="Q220" s="166"/>
      <c r="R220" s="144"/>
      <c r="S220" s="144"/>
      <c r="T220" s="144"/>
      <c r="U220" s="144"/>
      <c r="V220" s="144"/>
      <c r="W220" s="144"/>
      <c r="X220" s="144"/>
      <c r="Y220" s="144"/>
      <c r="Z220" s="144"/>
    </row>
    <row r="221" spans="1:26" ht="15.75" customHeight="1">
      <c r="A221" s="144"/>
      <c r="B221" s="144"/>
      <c r="C221" s="144"/>
      <c r="D221" s="144"/>
      <c r="E221" s="144"/>
      <c r="F221" s="144"/>
      <c r="G221" s="144"/>
      <c r="H221" s="144"/>
      <c r="I221" s="144"/>
      <c r="J221" s="144"/>
      <c r="K221" s="144"/>
      <c r="L221" s="144"/>
      <c r="M221" s="144"/>
      <c r="N221" s="144"/>
      <c r="O221" s="166"/>
      <c r="P221" s="166"/>
      <c r="Q221" s="166"/>
      <c r="R221" s="144"/>
      <c r="S221" s="144"/>
      <c r="T221" s="144"/>
      <c r="U221" s="144"/>
      <c r="V221" s="144"/>
      <c r="W221" s="144"/>
      <c r="X221" s="144"/>
      <c r="Y221" s="144"/>
      <c r="Z221" s="144"/>
    </row>
    <row r="222" spans="1:26" ht="15.75" customHeight="1">
      <c r="A222" s="144"/>
      <c r="B222" s="144"/>
      <c r="C222" s="144"/>
      <c r="D222" s="144"/>
      <c r="E222" s="144"/>
      <c r="F222" s="144"/>
      <c r="G222" s="144"/>
      <c r="H222" s="144"/>
      <c r="I222" s="144"/>
      <c r="J222" s="144"/>
      <c r="K222" s="144"/>
      <c r="L222" s="144"/>
      <c r="M222" s="144"/>
      <c r="N222" s="144"/>
      <c r="O222" s="166"/>
      <c r="P222" s="166"/>
      <c r="Q222" s="166"/>
      <c r="R222" s="144"/>
      <c r="S222" s="144"/>
      <c r="T222" s="144"/>
      <c r="U222" s="144"/>
      <c r="V222" s="144"/>
      <c r="W222" s="144"/>
      <c r="X222" s="144"/>
      <c r="Y222" s="144"/>
      <c r="Z222" s="144"/>
    </row>
    <row r="223" spans="1:26" ht="15.75" customHeight="1">
      <c r="A223" s="144"/>
      <c r="B223" s="144"/>
      <c r="C223" s="144"/>
      <c r="D223" s="144"/>
      <c r="E223" s="144"/>
      <c r="F223" s="144"/>
      <c r="G223" s="144"/>
      <c r="H223" s="144"/>
      <c r="I223" s="144"/>
      <c r="J223" s="144"/>
      <c r="K223" s="144"/>
      <c r="L223" s="144"/>
      <c r="M223" s="144"/>
      <c r="N223" s="144"/>
      <c r="O223" s="166"/>
      <c r="P223" s="166"/>
      <c r="Q223" s="166"/>
      <c r="R223" s="144"/>
      <c r="S223" s="144"/>
      <c r="T223" s="144"/>
      <c r="U223" s="144"/>
      <c r="V223" s="144"/>
      <c r="W223" s="144"/>
      <c r="X223" s="144"/>
      <c r="Y223" s="144"/>
      <c r="Z223" s="144"/>
    </row>
    <row r="224" spans="1:26" ht="15.75" customHeight="1">
      <c r="A224" s="144"/>
      <c r="B224" s="144"/>
      <c r="C224" s="144"/>
      <c r="D224" s="144"/>
      <c r="E224" s="144"/>
      <c r="F224" s="144"/>
      <c r="G224" s="144"/>
      <c r="H224" s="144"/>
      <c r="I224" s="144"/>
      <c r="J224" s="144"/>
      <c r="K224" s="144"/>
      <c r="L224" s="144"/>
      <c r="M224" s="144"/>
      <c r="N224" s="144"/>
      <c r="O224" s="166"/>
      <c r="P224" s="166"/>
      <c r="Q224" s="166"/>
      <c r="R224" s="144"/>
      <c r="S224" s="144"/>
      <c r="T224" s="144"/>
      <c r="U224" s="144"/>
      <c r="V224" s="144"/>
      <c r="W224" s="144"/>
      <c r="X224" s="144"/>
      <c r="Y224" s="144"/>
      <c r="Z224" s="144"/>
    </row>
    <row r="225" spans="1:26" ht="15.75" customHeight="1">
      <c r="A225" s="144"/>
      <c r="B225" s="144"/>
      <c r="C225" s="144"/>
      <c r="D225" s="144"/>
      <c r="E225" s="144"/>
      <c r="F225" s="144"/>
      <c r="G225" s="144"/>
      <c r="H225" s="144"/>
      <c r="I225" s="144"/>
      <c r="J225" s="144"/>
      <c r="K225" s="144"/>
      <c r="L225" s="144"/>
      <c r="M225" s="144"/>
      <c r="N225" s="144"/>
      <c r="O225" s="166"/>
      <c r="P225" s="166"/>
      <c r="Q225" s="166"/>
      <c r="R225" s="144"/>
      <c r="S225" s="144"/>
      <c r="T225" s="144"/>
      <c r="U225" s="144"/>
      <c r="V225" s="144"/>
      <c r="W225" s="144"/>
      <c r="X225" s="144"/>
      <c r="Y225" s="144"/>
      <c r="Z225" s="144"/>
    </row>
    <row r="226" spans="1:26" ht="15.75" customHeight="1">
      <c r="A226" s="144"/>
      <c r="B226" s="144"/>
      <c r="C226" s="144"/>
      <c r="D226" s="144"/>
      <c r="E226" s="144"/>
      <c r="F226" s="144"/>
      <c r="G226" s="144"/>
      <c r="H226" s="144"/>
      <c r="I226" s="144"/>
      <c r="J226" s="144"/>
      <c r="K226" s="144"/>
      <c r="L226" s="144"/>
      <c r="M226" s="144"/>
      <c r="N226" s="144"/>
      <c r="O226" s="166"/>
      <c r="P226" s="166"/>
      <c r="Q226" s="166"/>
      <c r="R226" s="144"/>
      <c r="S226" s="144"/>
      <c r="T226" s="144"/>
      <c r="U226" s="144"/>
      <c r="V226" s="144"/>
      <c r="W226" s="144"/>
      <c r="X226" s="144"/>
      <c r="Y226" s="144"/>
      <c r="Z226" s="144"/>
    </row>
    <row r="227" spans="1:26" ht="15.75" customHeight="1">
      <c r="A227" s="144"/>
      <c r="B227" s="144"/>
      <c r="C227" s="144"/>
      <c r="D227" s="144"/>
      <c r="E227" s="144"/>
      <c r="F227" s="144"/>
      <c r="G227" s="144"/>
      <c r="H227" s="144"/>
      <c r="I227" s="144"/>
      <c r="J227" s="144"/>
      <c r="K227" s="144"/>
      <c r="L227" s="144"/>
      <c r="M227" s="144"/>
      <c r="N227" s="144"/>
      <c r="O227" s="166"/>
      <c r="P227" s="166"/>
      <c r="Q227" s="166"/>
      <c r="R227" s="144"/>
      <c r="S227" s="144"/>
      <c r="T227" s="144"/>
      <c r="U227" s="144"/>
      <c r="V227" s="144"/>
      <c r="W227" s="144"/>
      <c r="X227" s="144"/>
      <c r="Y227" s="144"/>
      <c r="Z227" s="144"/>
    </row>
    <row r="228" spans="1:26" ht="15.75" customHeight="1">
      <c r="A228" s="144"/>
      <c r="B228" s="144"/>
      <c r="C228" s="144"/>
      <c r="D228" s="144"/>
      <c r="E228" s="144"/>
      <c r="F228" s="144"/>
      <c r="G228" s="144"/>
      <c r="H228" s="144"/>
      <c r="I228" s="144"/>
      <c r="J228" s="144"/>
      <c r="K228" s="144"/>
      <c r="L228" s="144"/>
      <c r="M228" s="144"/>
      <c r="N228" s="144"/>
      <c r="O228" s="166"/>
      <c r="P228" s="166"/>
      <c r="Q228" s="166"/>
      <c r="R228" s="144"/>
      <c r="S228" s="144"/>
      <c r="T228" s="144"/>
      <c r="U228" s="144"/>
      <c r="V228" s="144"/>
      <c r="W228" s="144"/>
      <c r="X228" s="144"/>
      <c r="Y228" s="144"/>
      <c r="Z228" s="144"/>
    </row>
    <row r="229" spans="1:26" ht="15.75" customHeight="1">
      <c r="A229" s="144"/>
      <c r="B229" s="144"/>
      <c r="C229" s="144"/>
      <c r="D229" s="144"/>
      <c r="E229" s="144"/>
      <c r="F229" s="144"/>
      <c r="G229" s="144"/>
      <c r="H229" s="144"/>
      <c r="I229" s="144"/>
      <c r="J229" s="144"/>
      <c r="K229" s="144"/>
      <c r="L229" s="144"/>
      <c r="M229" s="144"/>
      <c r="N229" s="144"/>
      <c r="O229" s="166"/>
      <c r="P229" s="166"/>
      <c r="Q229" s="166"/>
      <c r="R229" s="144"/>
      <c r="S229" s="144"/>
      <c r="T229" s="144"/>
      <c r="U229" s="144"/>
      <c r="V229" s="144"/>
      <c r="W229" s="144"/>
      <c r="X229" s="144"/>
      <c r="Y229" s="144"/>
      <c r="Z229" s="144"/>
    </row>
    <row r="230" spans="1:26" ht="15.75" customHeight="1">
      <c r="A230" s="144"/>
      <c r="B230" s="144"/>
      <c r="C230" s="144"/>
      <c r="D230" s="144"/>
      <c r="E230" s="144"/>
      <c r="F230" s="144"/>
      <c r="G230" s="144"/>
      <c r="H230" s="144"/>
      <c r="I230" s="144"/>
      <c r="J230" s="144"/>
      <c r="K230" s="144"/>
      <c r="L230" s="144"/>
      <c r="M230" s="144"/>
      <c r="N230" s="144"/>
      <c r="O230" s="166"/>
      <c r="P230" s="166"/>
      <c r="Q230" s="166"/>
      <c r="R230" s="144"/>
      <c r="S230" s="144"/>
      <c r="T230" s="144"/>
      <c r="U230" s="144"/>
      <c r="V230" s="144"/>
      <c r="W230" s="144"/>
      <c r="X230" s="144"/>
      <c r="Y230" s="144"/>
      <c r="Z230" s="144"/>
    </row>
    <row r="231" spans="1:26" ht="15.75" customHeight="1">
      <c r="A231" s="144"/>
      <c r="B231" s="144"/>
      <c r="C231" s="144"/>
      <c r="D231" s="144"/>
      <c r="E231" s="144"/>
      <c r="F231" s="144"/>
      <c r="G231" s="144"/>
      <c r="H231" s="144"/>
      <c r="I231" s="144"/>
      <c r="J231" s="144"/>
      <c r="K231" s="144"/>
      <c r="L231" s="144"/>
      <c r="M231" s="144"/>
      <c r="N231" s="144"/>
      <c r="O231" s="166"/>
      <c r="P231" s="166"/>
      <c r="Q231" s="166"/>
      <c r="R231" s="144"/>
      <c r="S231" s="144"/>
      <c r="T231" s="144"/>
      <c r="U231" s="144"/>
      <c r="V231" s="144"/>
      <c r="W231" s="144"/>
      <c r="X231" s="144"/>
      <c r="Y231" s="144"/>
      <c r="Z231" s="144"/>
    </row>
    <row r="232" spans="1:26" ht="15.75" customHeight="1">
      <c r="A232" s="144"/>
      <c r="B232" s="144"/>
      <c r="C232" s="144"/>
      <c r="D232" s="144"/>
      <c r="E232" s="144"/>
      <c r="F232" s="144"/>
      <c r="G232" s="144"/>
      <c r="H232" s="144"/>
      <c r="I232" s="144"/>
      <c r="J232" s="144"/>
      <c r="K232" s="144"/>
      <c r="L232" s="144"/>
      <c r="M232" s="144"/>
      <c r="N232" s="144"/>
      <c r="O232" s="166"/>
      <c r="P232" s="166"/>
      <c r="Q232" s="166"/>
      <c r="R232" s="144"/>
      <c r="S232" s="144"/>
      <c r="T232" s="144"/>
      <c r="U232" s="144"/>
      <c r="V232" s="144"/>
      <c r="W232" s="144"/>
      <c r="X232" s="144"/>
      <c r="Y232" s="144"/>
      <c r="Z232" s="144"/>
    </row>
    <row r="233" spans="1:26" ht="15.75" customHeight="1">
      <c r="A233" s="144"/>
      <c r="B233" s="144"/>
      <c r="C233" s="144"/>
      <c r="D233" s="144"/>
      <c r="E233" s="144"/>
      <c r="F233" s="144"/>
      <c r="G233" s="144"/>
      <c r="H233" s="144"/>
      <c r="I233" s="144"/>
      <c r="J233" s="144"/>
      <c r="K233" s="144"/>
      <c r="L233" s="144"/>
      <c r="M233" s="144"/>
      <c r="N233" s="144"/>
      <c r="O233" s="166"/>
      <c r="P233" s="166"/>
      <c r="Q233" s="166"/>
      <c r="R233" s="144"/>
      <c r="S233" s="144"/>
      <c r="T233" s="144"/>
      <c r="U233" s="144"/>
      <c r="V233" s="144"/>
      <c r="W233" s="144"/>
      <c r="X233" s="144"/>
      <c r="Y233" s="144"/>
      <c r="Z233" s="144"/>
    </row>
    <row r="234" spans="1:26" ht="15.75" customHeight="1">
      <c r="A234" s="144"/>
      <c r="B234" s="144"/>
      <c r="C234" s="144"/>
      <c r="D234" s="144"/>
      <c r="E234" s="144"/>
      <c r="F234" s="144"/>
      <c r="G234" s="144"/>
      <c r="H234" s="144"/>
      <c r="I234" s="144"/>
      <c r="J234" s="144"/>
      <c r="K234" s="144"/>
      <c r="L234" s="144"/>
      <c r="M234" s="144"/>
      <c r="N234" s="144"/>
      <c r="O234" s="166"/>
      <c r="P234" s="166"/>
      <c r="Q234" s="166"/>
      <c r="R234" s="144"/>
      <c r="S234" s="144"/>
      <c r="T234" s="144"/>
      <c r="U234" s="144"/>
      <c r="V234" s="144"/>
      <c r="W234" s="144"/>
      <c r="X234" s="144"/>
      <c r="Y234" s="144"/>
      <c r="Z234" s="144"/>
    </row>
    <row r="235" spans="1:26" ht="15.75" customHeight="1">
      <c r="A235" s="144"/>
      <c r="B235" s="144"/>
      <c r="C235" s="144"/>
      <c r="D235" s="144"/>
      <c r="E235" s="144"/>
      <c r="F235" s="144"/>
      <c r="G235" s="144"/>
      <c r="H235" s="144"/>
      <c r="I235" s="144"/>
      <c r="J235" s="144"/>
      <c r="K235" s="144"/>
      <c r="L235" s="144"/>
      <c r="M235" s="144"/>
      <c r="N235" s="144"/>
      <c r="O235" s="166"/>
      <c r="P235" s="166"/>
      <c r="Q235" s="166"/>
      <c r="R235" s="144"/>
      <c r="S235" s="144"/>
      <c r="T235" s="144"/>
      <c r="U235" s="144"/>
      <c r="V235" s="144"/>
      <c r="W235" s="144"/>
      <c r="X235" s="144"/>
      <c r="Y235" s="144"/>
      <c r="Z235" s="144"/>
    </row>
    <row r="236" spans="1:26" ht="15.75" customHeight="1">
      <c r="A236" s="144"/>
      <c r="B236" s="144"/>
      <c r="C236" s="144"/>
      <c r="D236" s="144"/>
      <c r="E236" s="144"/>
      <c r="F236" s="144"/>
      <c r="G236" s="144"/>
      <c r="H236" s="144"/>
      <c r="I236" s="144"/>
      <c r="J236" s="144"/>
      <c r="K236" s="144"/>
      <c r="L236" s="144"/>
      <c r="M236" s="144"/>
      <c r="N236" s="144"/>
      <c r="O236" s="166"/>
      <c r="P236" s="166"/>
      <c r="Q236" s="166"/>
      <c r="R236" s="144"/>
      <c r="S236" s="144"/>
      <c r="T236" s="144"/>
      <c r="U236" s="144"/>
      <c r="V236" s="144"/>
      <c r="W236" s="144"/>
      <c r="X236" s="144"/>
      <c r="Y236" s="144"/>
      <c r="Z236" s="144"/>
    </row>
    <row r="237" spans="1:26" ht="15.75" customHeight="1">
      <c r="A237" s="144"/>
      <c r="B237" s="144"/>
      <c r="C237" s="144"/>
      <c r="D237" s="144"/>
      <c r="E237" s="144"/>
      <c r="F237" s="144"/>
      <c r="G237" s="144"/>
      <c r="H237" s="144"/>
      <c r="I237" s="144"/>
      <c r="J237" s="144"/>
      <c r="K237" s="144"/>
      <c r="L237" s="144"/>
      <c r="M237" s="144"/>
      <c r="N237" s="144"/>
      <c r="O237" s="166"/>
      <c r="P237" s="166"/>
      <c r="Q237" s="166"/>
      <c r="R237" s="144"/>
      <c r="S237" s="144"/>
      <c r="T237" s="144"/>
      <c r="U237" s="144"/>
      <c r="V237" s="144"/>
      <c r="W237" s="144"/>
      <c r="X237" s="144"/>
      <c r="Y237" s="144"/>
      <c r="Z237" s="144"/>
    </row>
    <row r="238" spans="1:26" ht="15.75" customHeight="1">
      <c r="A238" s="144"/>
      <c r="B238" s="144"/>
      <c r="C238" s="144"/>
      <c r="D238" s="144"/>
      <c r="E238" s="144"/>
      <c r="F238" s="144"/>
      <c r="G238" s="144"/>
      <c r="H238" s="144"/>
      <c r="I238" s="144"/>
      <c r="J238" s="144"/>
      <c r="K238" s="144"/>
      <c r="L238" s="144"/>
      <c r="M238" s="144"/>
      <c r="N238" s="144"/>
      <c r="O238" s="166"/>
      <c r="P238" s="166"/>
      <c r="Q238" s="166"/>
      <c r="R238" s="144"/>
      <c r="S238" s="144"/>
      <c r="T238" s="144"/>
      <c r="U238" s="144"/>
      <c r="V238" s="144"/>
      <c r="W238" s="144"/>
      <c r="X238" s="144"/>
      <c r="Y238" s="144"/>
      <c r="Z238" s="144"/>
    </row>
    <row r="239" spans="1:26" ht="15.75" customHeight="1">
      <c r="A239" s="144"/>
      <c r="B239" s="144"/>
      <c r="C239" s="144"/>
      <c r="D239" s="144"/>
      <c r="E239" s="144"/>
      <c r="F239" s="144"/>
      <c r="G239" s="144"/>
      <c r="H239" s="144"/>
      <c r="I239" s="144"/>
      <c r="J239" s="144"/>
      <c r="K239" s="144"/>
      <c r="L239" s="144"/>
      <c r="M239" s="144"/>
      <c r="N239" s="144"/>
      <c r="O239" s="166"/>
      <c r="P239" s="166"/>
      <c r="Q239" s="166"/>
      <c r="R239" s="144"/>
      <c r="S239" s="144"/>
      <c r="T239" s="144"/>
      <c r="U239" s="144"/>
      <c r="V239" s="144"/>
      <c r="W239" s="144"/>
      <c r="X239" s="144"/>
      <c r="Y239" s="144"/>
      <c r="Z239" s="144"/>
    </row>
    <row r="240" spans="1:26" ht="15.75" customHeight="1">
      <c r="A240" s="144"/>
      <c r="B240" s="144"/>
      <c r="C240" s="144"/>
      <c r="D240" s="144"/>
      <c r="E240" s="144"/>
      <c r="F240" s="144"/>
      <c r="G240" s="144"/>
      <c r="H240" s="144"/>
      <c r="I240" s="144"/>
      <c r="J240" s="144"/>
      <c r="K240" s="144"/>
      <c r="L240" s="144"/>
      <c r="M240" s="144"/>
      <c r="N240" s="144"/>
      <c r="O240" s="166"/>
      <c r="P240" s="166"/>
      <c r="Q240" s="166"/>
      <c r="R240" s="144"/>
      <c r="S240" s="144"/>
      <c r="T240" s="144"/>
      <c r="U240" s="144"/>
      <c r="V240" s="144"/>
      <c r="W240" s="144"/>
      <c r="X240" s="144"/>
      <c r="Y240" s="144"/>
      <c r="Z240" s="144"/>
    </row>
    <row r="241" spans="1:26" ht="15.75" customHeight="1">
      <c r="A241" s="144"/>
      <c r="B241" s="144"/>
      <c r="C241" s="144"/>
      <c r="D241" s="144"/>
      <c r="E241" s="144"/>
      <c r="F241" s="144"/>
      <c r="G241" s="144"/>
      <c r="H241" s="144"/>
      <c r="I241" s="144"/>
      <c r="J241" s="144"/>
      <c r="K241" s="144"/>
      <c r="L241" s="144"/>
      <c r="M241" s="144"/>
      <c r="N241" s="144"/>
      <c r="O241" s="166"/>
      <c r="P241" s="166"/>
      <c r="Q241" s="166"/>
      <c r="R241" s="144"/>
      <c r="S241" s="144"/>
      <c r="T241" s="144"/>
      <c r="U241" s="144"/>
      <c r="V241" s="144"/>
      <c r="W241" s="144"/>
      <c r="X241" s="144"/>
      <c r="Y241" s="144"/>
      <c r="Z241" s="144"/>
    </row>
    <row r="242" spans="1:26" ht="15.75" customHeight="1">
      <c r="A242" s="144"/>
      <c r="B242" s="144"/>
      <c r="C242" s="144"/>
      <c r="D242" s="144"/>
      <c r="E242" s="144"/>
      <c r="F242" s="144"/>
      <c r="G242" s="144"/>
      <c r="H242" s="144"/>
      <c r="I242" s="144"/>
      <c r="J242" s="144"/>
      <c r="K242" s="144"/>
      <c r="L242" s="144"/>
      <c r="M242" s="144"/>
      <c r="N242" s="144"/>
      <c r="O242" s="166"/>
      <c r="P242" s="166"/>
      <c r="Q242" s="166"/>
      <c r="R242" s="144"/>
      <c r="S242" s="144"/>
      <c r="T242" s="144"/>
      <c r="U242" s="144"/>
      <c r="V242" s="144"/>
      <c r="W242" s="144"/>
      <c r="X242" s="144"/>
      <c r="Y242" s="144"/>
      <c r="Z242" s="144"/>
    </row>
    <row r="243" spans="1:26" ht="15.75" customHeight="1">
      <c r="A243" s="144"/>
      <c r="B243" s="144"/>
      <c r="C243" s="144"/>
      <c r="D243" s="144"/>
      <c r="E243" s="144"/>
      <c r="F243" s="144"/>
      <c r="G243" s="144"/>
      <c r="H243" s="144"/>
      <c r="I243" s="144"/>
      <c r="J243" s="144"/>
      <c r="K243" s="144"/>
      <c r="L243" s="144"/>
      <c r="M243" s="144"/>
      <c r="N243" s="144"/>
      <c r="O243" s="166"/>
      <c r="P243" s="166"/>
      <c r="Q243" s="166"/>
      <c r="R243" s="144"/>
      <c r="S243" s="144"/>
      <c r="T243" s="144"/>
      <c r="U243" s="144"/>
      <c r="V243" s="144"/>
      <c r="W243" s="144"/>
      <c r="X243" s="144"/>
      <c r="Y243" s="144"/>
      <c r="Z243" s="144"/>
    </row>
    <row r="244" spans="1:26" ht="15.75" customHeight="1">
      <c r="A244" s="144"/>
      <c r="B244" s="144"/>
      <c r="C244" s="144"/>
      <c r="D244" s="144"/>
      <c r="E244" s="144"/>
      <c r="F244" s="144"/>
      <c r="G244" s="144"/>
      <c r="H244" s="144"/>
      <c r="I244" s="144"/>
      <c r="J244" s="144"/>
      <c r="K244" s="144"/>
      <c r="L244" s="144"/>
      <c r="M244" s="144"/>
      <c r="N244" s="144"/>
      <c r="O244" s="166"/>
      <c r="P244" s="166"/>
      <c r="Q244" s="166"/>
      <c r="R244" s="144"/>
      <c r="S244" s="144"/>
      <c r="T244" s="144"/>
      <c r="U244" s="144"/>
      <c r="V244" s="144"/>
      <c r="W244" s="144"/>
      <c r="X244" s="144"/>
      <c r="Y244" s="144"/>
      <c r="Z244" s="144"/>
    </row>
    <row r="245" spans="1:26" ht="15.75" customHeight="1">
      <c r="A245" s="144"/>
      <c r="B245" s="144"/>
      <c r="C245" s="144"/>
      <c r="D245" s="144"/>
      <c r="E245" s="144"/>
      <c r="F245" s="144"/>
      <c r="G245" s="144"/>
      <c r="H245" s="144"/>
      <c r="I245" s="144"/>
      <c r="J245" s="144"/>
      <c r="K245" s="144"/>
      <c r="L245" s="144"/>
      <c r="M245" s="144"/>
      <c r="N245" s="144"/>
      <c r="O245" s="166"/>
      <c r="P245" s="166"/>
      <c r="Q245" s="166"/>
      <c r="R245" s="144"/>
      <c r="S245" s="144"/>
      <c r="T245" s="144"/>
      <c r="U245" s="144"/>
      <c r="V245" s="144"/>
      <c r="W245" s="144"/>
      <c r="X245" s="144"/>
      <c r="Y245" s="144"/>
      <c r="Z245" s="144"/>
    </row>
    <row r="246" spans="1:26" ht="15.75" customHeight="1">
      <c r="A246" s="144"/>
      <c r="B246" s="144"/>
      <c r="C246" s="144"/>
      <c r="D246" s="144"/>
      <c r="E246" s="144"/>
      <c r="F246" s="144"/>
      <c r="G246" s="144"/>
      <c r="H246" s="144"/>
      <c r="I246" s="144"/>
      <c r="J246" s="144"/>
      <c r="K246" s="144"/>
      <c r="L246" s="144"/>
      <c r="M246" s="144"/>
      <c r="N246" s="144"/>
      <c r="O246" s="166"/>
      <c r="P246" s="166"/>
      <c r="Q246" s="166"/>
      <c r="R246" s="144"/>
      <c r="S246" s="144"/>
      <c r="T246" s="144"/>
      <c r="U246" s="144"/>
      <c r="V246" s="144"/>
      <c r="W246" s="144"/>
      <c r="X246" s="144"/>
      <c r="Y246" s="144"/>
      <c r="Z246" s="144"/>
    </row>
    <row r="247" spans="1:26" ht="15.75" customHeight="1">
      <c r="A247" s="144"/>
      <c r="B247" s="144"/>
      <c r="C247" s="144"/>
      <c r="D247" s="144"/>
      <c r="E247" s="144"/>
      <c r="F247" s="144"/>
      <c r="G247" s="144"/>
      <c r="H247" s="144"/>
      <c r="I247" s="144"/>
      <c r="J247" s="144"/>
      <c r="K247" s="144"/>
      <c r="L247" s="144"/>
      <c r="M247" s="144"/>
      <c r="N247" s="144"/>
      <c r="O247" s="166"/>
      <c r="P247" s="166"/>
      <c r="Q247" s="166"/>
      <c r="R247" s="144"/>
      <c r="S247" s="144"/>
      <c r="T247" s="144"/>
      <c r="U247" s="144"/>
      <c r="V247" s="144"/>
      <c r="W247" s="144"/>
      <c r="X247" s="144"/>
      <c r="Y247" s="144"/>
      <c r="Z247" s="144"/>
    </row>
    <row r="248" spans="1:26" ht="15.75" customHeight="1">
      <c r="A248" s="144"/>
      <c r="B248" s="144"/>
      <c r="C248" s="144"/>
      <c r="D248" s="144"/>
      <c r="E248" s="144"/>
      <c r="F248" s="144"/>
      <c r="G248" s="144"/>
      <c r="H248" s="144"/>
      <c r="I248" s="144"/>
      <c r="J248" s="144"/>
      <c r="K248" s="144"/>
      <c r="L248" s="144"/>
      <c r="M248" s="144"/>
      <c r="N248" s="144"/>
      <c r="O248" s="166"/>
      <c r="P248" s="166"/>
      <c r="Q248" s="166"/>
      <c r="R248" s="144"/>
      <c r="S248" s="144"/>
      <c r="T248" s="144"/>
      <c r="U248" s="144"/>
      <c r="V248" s="144"/>
      <c r="W248" s="144"/>
      <c r="X248" s="144"/>
      <c r="Y248" s="144"/>
      <c r="Z248" s="144"/>
    </row>
    <row r="249" spans="1:26" ht="15.75" customHeight="1">
      <c r="A249" s="144"/>
      <c r="B249" s="144"/>
      <c r="C249" s="144"/>
      <c r="D249" s="144"/>
      <c r="E249" s="144"/>
      <c r="F249" s="144"/>
      <c r="G249" s="144"/>
      <c r="H249" s="144"/>
      <c r="I249" s="144"/>
      <c r="J249" s="144"/>
      <c r="K249" s="144"/>
      <c r="L249" s="144"/>
      <c r="M249" s="144"/>
      <c r="N249" s="144"/>
      <c r="O249" s="166"/>
      <c r="P249" s="166"/>
      <c r="Q249" s="166"/>
      <c r="R249" s="144"/>
      <c r="S249" s="144"/>
      <c r="T249" s="144"/>
      <c r="U249" s="144"/>
      <c r="V249" s="144"/>
      <c r="W249" s="144"/>
      <c r="X249" s="144"/>
      <c r="Y249" s="144"/>
      <c r="Z249" s="144"/>
    </row>
    <row r="250" spans="1:26" ht="15.75" customHeight="1">
      <c r="A250" s="144"/>
      <c r="B250" s="144"/>
      <c r="C250" s="144"/>
      <c r="D250" s="144"/>
      <c r="E250" s="144"/>
      <c r="F250" s="144"/>
      <c r="G250" s="144"/>
      <c r="H250" s="144"/>
      <c r="I250" s="144"/>
      <c r="J250" s="144"/>
      <c r="K250" s="144"/>
      <c r="L250" s="144"/>
      <c r="M250" s="144"/>
      <c r="N250" s="144"/>
      <c r="O250" s="166"/>
      <c r="P250" s="166"/>
      <c r="Q250" s="166"/>
      <c r="R250" s="144"/>
      <c r="S250" s="144"/>
      <c r="T250" s="144"/>
      <c r="U250" s="144"/>
      <c r="V250" s="144"/>
      <c r="W250" s="144"/>
      <c r="X250" s="144"/>
      <c r="Y250" s="144"/>
      <c r="Z250" s="144"/>
    </row>
    <row r="251" spans="1:26" ht="15.75" customHeight="1">
      <c r="A251" s="144"/>
      <c r="B251" s="144"/>
      <c r="C251" s="144"/>
      <c r="D251" s="144"/>
      <c r="E251" s="144"/>
      <c r="F251" s="144"/>
      <c r="G251" s="144"/>
      <c r="H251" s="144"/>
      <c r="I251" s="144"/>
      <c r="J251" s="144"/>
      <c r="K251" s="144"/>
      <c r="L251" s="144"/>
      <c r="M251" s="144"/>
      <c r="N251" s="144"/>
      <c r="O251" s="166"/>
      <c r="P251" s="166"/>
      <c r="Q251" s="166"/>
      <c r="R251" s="144"/>
      <c r="S251" s="144"/>
      <c r="T251" s="144"/>
      <c r="U251" s="144"/>
      <c r="V251" s="144"/>
      <c r="W251" s="144"/>
      <c r="X251" s="144"/>
      <c r="Y251" s="144"/>
      <c r="Z251" s="144"/>
    </row>
    <row r="252" spans="1:26" ht="15.75" customHeight="1">
      <c r="A252" s="144"/>
      <c r="B252" s="144"/>
      <c r="C252" s="144"/>
      <c r="D252" s="144"/>
      <c r="E252" s="144"/>
      <c r="F252" s="144"/>
      <c r="G252" s="144"/>
      <c r="H252" s="144"/>
      <c r="I252" s="144"/>
      <c r="J252" s="144"/>
      <c r="K252" s="144"/>
      <c r="L252" s="144"/>
      <c r="M252" s="144"/>
      <c r="N252" s="144"/>
      <c r="O252" s="166"/>
      <c r="P252" s="166"/>
      <c r="Q252" s="166"/>
      <c r="R252" s="144"/>
      <c r="S252" s="144"/>
      <c r="T252" s="144"/>
      <c r="U252" s="144"/>
      <c r="V252" s="144"/>
      <c r="W252" s="144"/>
      <c r="X252" s="144"/>
      <c r="Y252" s="144"/>
      <c r="Z252" s="144"/>
    </row>
    <row r="253" spans="1:26" ht="15.75" customHeight="1">
      <c r="A253" s="144"/>
      <c r="B253" s="144"/>
      <c r="C253" s="144"/>
      <c r="D253" s="144"/>
      <c r="E253" s="144"/>
      <c r="F253" s="144"/>
      <c r="G253" s="144"/>
      <c r="H253" s="144"/>
      <c r="I253" s="144"/>
      <c r="J253" s="144"/>
      <c r="K253" s="144"/>
      <c r="L253" s="144"/>
      <c r="M253" s="144"/>
      <c r="N253" s="144"/>
      <c r="O253" s="166"/>
      <c r="P253" s="166"/>
      <c r="Q253" s="166"/>
      <c r="R253" s="144"/>
      <c r="S253" s="144"/>
      <c r="T253" s="144"/>
      <c r="U253" s="144"/>
      <c r="V253" s="144"/>
      <c r="W253" s="144"/>
      <c r="X253" s="144"/>
      <c r="Y253" s="144"/>
      <c r="Z253" s="144"/>
    </row>
    <row r="254" spans="1:26" ht="15.75" customHeight="1">
      <c r="A254" s="144"/>
      <c r="B254" s="144"/>
      <c r="C254" s="144"/>
      <c r="D254" s="144"/>
      <c r="E254" s="144"/>
      <c r="F254" s="144"/>
      <c r="G254" s="144"/>
      <c r="H254" s="144"/>
      <c r="I254" s="144"/>
      <c r="J254" s="144"/>
      <c r="K254" s="144"/>
      <c r="L254" s="144"/>
      <c r="M254" s="144"/>
      <c r="N254" s="144"/>
      <c r="O254" s="166"/>
      <c r="P254" s="166"/>
      <c r="Q254" s="166"/>
      <c r="R254" s="144"/>
      <c r="S254" s="144"/>
      <c r="T254" s="144"/>
      <c r="U254" s="144"/>
      <c r="V254" s="144"/>
      <c r="W254" s="144"/>
      <c r="X254" s="144"/>
      <c r="Y254" s="144"/>
      <c r="Z254" s="144"/>
    </row>
    <row r="255" spans="1:26" ht="15.75" customHeight="1">
      <c r="A255" s="144"/>
      <c r="B255" s="144"/>
      <c r="C255" s="144"/>
      <c r="D255" s="144"/>
      <c r="E255" s="144"/>
      <c r="F255" s="144"/>
      <c r="G255" s="144"/>
      <c r="H255" s="144"/>
      <c r="I255" s="144"/>
      <c r="J255" s="144"/>
      <c r="K255" s="144"/>
      <c r="L255" s="144"/>
      <c r="M255" s="144"/>
      <c r="N255" s="144"/>
      <c r="O255" s="166"/>
      <c r="P255" s="166"/>
      <c r="Q255" s="166"/>
      <c r="R255" s="144"/>
      <c r="S255" s="144"/>
      <c r="T255" s="144"/>
      <c r="U255" s="144"/>
      <c r="V255" s="144"/>
      <c r="W255" s="144"/>
      <c r="X255" s="144"/>
      <c r="Y255" s="144"/>
      <c r="Z255" s="144"/>
    </row>
    <row r="256" spans="1:26" ht="15.75" customHeight="1">
      <c r="A256" s="144"/>
      <c r="B256" s="144"/>
      <c r="C256" s="144"/>
      <c r="D256" s="144"/>
      <c r="E256" s="144"/>
      <c r="F256" s="144"/>
      <c r="G256" s="144"/>
      <c r="H256" s="144"/>
      <c r="I256" s="144"/>
      <c r="J256" s="144"/>
      <c r="K256" s="144"/>
      <c r="L256" s="144"/>
      <c r="M256" s="144"/>
      <c r="N256" s="144"/>
      <c r="O256" s="166"/>
      <c r="P256" s="166"/>
      <c r="Q256" s="166"/>
      <c r="R256" s="144"/>
      <c r="S256" s="144"/>
      <c r="T256" s="144"/>
      <c r="U256" s="144"/>
      <c r="V256" s="144"/>
      <c r="W256" s="144"/>
      <c r="X256" s="144"/>
      <c r="Y256" s="144"/>
      <c r="Z256" s="144"/>
    </row>
    <row r="257" spans="1:26" ht="15.75" customHeight="1">
      <c r="A257" s="144"/>
      <c r="B257" s="144"/>
      <c r="C257" s="144"/>
      <c r="D257" s="144"/>
      <c r="E257" s="144"/>
      <c r="F257" s="144"/>
      <c r="G257" s="144"/>
      <c r="H257" s="144"/>
      <c r="I257" s="144"/>
      <c r="J257" s="144"/>
      <c r="K257" s="144"/>
      <c r="L257" s="144"/>
      <c r="M257" s="144"/>
      <c r="N257" s="144"/>
      <c r="O257" s="166"/>
      <c r="P257" s="166"/>
      <c r="Q257" s="166"/>
      <c r="R257" s="144"/>
      <c r="S257" s="144"/>
      <c r="T257" s="144"/>
      <c r="U257" s="144"/>
      <c r="V257" s="144"/>
      <c r="W257" s="144"/>
      <c r="X257" s="144"/>
      <c r="Y257" s="144"/>
      <c r="Z257" s="144"/>
    </row>
    <row r="258" spans="1:26" ht="15.75" customHeight="1">
      <c r="A258" s="144"/>
      <c r="B258" s="144"/>
      <c r="C258" s="144"/>
      <c r="D258" s="144"/>
      <c r="E258" s="144"/>
      <c r="F258" s="144"/>
      <c r="G258" s="144"/>
      <c r="H258" s="144"/>
      <c r="I258" s="144"/>
      <c r="J258" s="144"/>
      <c r="K258" s="144"/>
      <c r="L258" s="144"/>
      <c r="M258" s="144"/>
      <c r="N258" s="144"/>
      <c r="O258" s="166"/>
      <c r="P258" s="166"/>
      <c r="Q258" s="166"/>
      <c r="R258" s="144"/>
      <c r="S258" s="144"/>
      <c r="T258" s="144"/>
      <c r="U258" s="144"/>
      <c r="V258" s="144"/>
      <c r="W258" s="144"/>
      <c r="X258" s="144"/>
      <c r="Y258" s="144"/>
      <c r="Z258" s="144"/>
    </row>
    <row r="259" spans="1:26" ht="15.75" customHeight="1">
      <c r="A259" s="144"/>
      <c r="B259" s="144"/>
      <c r="C259" s="144"/>
      <c r="D259" s="144"/>
      <c r="E259" s="144"/>
      <c r="F259" s="144"/>
      <c r="G259" s="144"/>
      <c r="H259" s="144"/>
      <c r="I259" s="144"/>
      <c r="J259" s="144"/>
      <c r="K259" s="144"/>
      <c r="L259" s="144"/>
      <c r="M259" s="144"/>
      <c r="N259" s="144"/>
      <c r="O259" s="166"/>
      <c r="P259" s="166"/>
      <c r="Q259" s="166"/>
      <c r="R259" s="144"/>
      <c r="S259" s="144"/>
      <c r="T259" s="144"/>
      <c r="U259" s="144"/>
      <c r="V259" s="144"/>
      <c r="W259" s="144"/>
      <c r="X259" s="144"/>
      <c r="Y259" s="144"/>
      <c r="Z259" s="144"/>
    </row>
    <row r="260" spans="1:26" ht="15.75" customHeight="1">
      <c r="A260" s="144"/>
      <c r="B260" s="144"/>
      <c r="C260" s="144"/>
      <c r="D260" s="144"/>
      <c r="E260" s="144"/>
      <c r="F260" s="144"/>
      <c r="G260" s="144"/>
      <c r="H260" s="144"/>
      <c r="I260" s="144"/>
      <c r="J260" s="144"/>
      <c r="K260" s="144"/>
      <c r="L260" s="144"/>
      <c r="M260" s="144"/>
      <c r="N260" s="144"/>
      <c r="O260" s="166"/>
      <c r="P260" s="166"/>
      <c r="Q260" s="166"/>
      <c r="R260" s="144"/>
      <c r="S260" s="144"/>
      <c r="T260" s="144"/>
      <c r="U260" s="144"/>
      <c r="V260" s="144"/>
      <c r="W260" s="144"/>
      <c r="X260" s="144"/>
      <c r="Y260" s="144"/>
      <c r="Z260" s="144"/>
    </row>
    <row r="261" spans="1:26" ht="15.75" customHeight="1">
      <c r="A261" s="144"/>
      <c r="B261" s="144"/>
      <c r="C261" s="144"/>
      <c r="D261" s="144"/>
      <c r="E261" s="144"/>
      <c r="F261" s="144"/>
      <c r="G261" s="144"/>
      <c r="H261" s="144"/>
      <c r="I261" s="144"/>
      <c r="J261" s="144"/>
      <c r="K261" s="144"/>
      <c r="L261" s="144"/>
      <c r="M261" s="144"/>
      <c r="N261" s="144"/>
      <c r="O261" s="166"/>
      <c r="P261" s="166"/>
      <c r="Q261" s="166"/>
      <c r="R261" s="144"/>
      <c r="S261" s="144"/>
      <c r="T261" s="144"/>
      <c r="U261" s="144"/>
      <c r="V261" s="144"/>
      <c r="W261" s="144"/>
      <c r="X261" s="144"/>
      <c r="Y261" s="144"/>
      <c r="Z261" s="144"/>
    </row>
    <row r="262" spans="1:26" ht="15.75" customHeight="1">
      <c r="A262" s="144"/>
      <c r="B262" s="144"/>
      <c r="C262" s="144"/>
      <c r="D262" s="144"/>
      <c r="E262" s="144"/>
      <c r="F262" s="144"/>
      <c r="G262" s="144"/>
      <c r="H262" s="144"/>
      <c r="I262" s="144"/>
      <c r="J262" s="144"/>
      <c r="K262" s="144"/>
      <c r="L262" s="144"/>
      <c r="M262" s="144"/>
      <c r="N262" s="144"/>
      <c r="O262" s="166"/>
      <c r="P262" s="166"/>
      <c r="Q262" s="166"/>
      <c r="R262" s="144"/>
      <c r="S262" s="144"/>
      <c r="T262" s="144"/>
      <c r="U262" s="144"/>
      <c r="V262" s="144"/>
      <c r="W262" s="144"/>
      <c r="X262" s="144"/>
      <c r="Y262" s="144"/>
      <c r="Z262" s="144"/>
    </row>
    <row r="263" spans="1:26" ht="15.75" customHeight="1">
      <c r="A263" s="144"/>
      <c r="B263" s="144"/>
      <c r="C263" s="144"/>
      <c r="D263" s="144"/>
      <c r="E263" s="144"/>
      <c r="F263" s="144"/>
      <c r="G263" s="144"/>
      <c r="H263" s="144"/>
      <c r="I263" s="144"/>
      <c r="J263" s="144"/>
      <c r="K263" s="144"/>
      <c r="L263" s="144"/>
      <c r="M263" s="144"/>
      <c r="N263" s="144"/>
      <c r="O263" s="166"/>
      <c r="P263" s="166"/>
      <c r="Q263" s="166"/>
      <c r="R263" s="144"/>
      <c r="S263" s="144"/>
      <c r="T263" s="144"/>
      <c r="U263" s="144"/>
      <c r="V263" s="144"/>
      <c r="W263" s="144"/>
      <c r="X263" s="144"/>
      <c r="Y263" s="144"/>
      <c r="Z263" s="144"/>
    </row>
    <row r="264" spans="1:26" ht="15.75" customHeight="1">
      <c r="A264" s="144"/>
      <c r="B264" s="144"/>
      <c r="C264" s="144"/>
      <c r="D264" s="144"/>
      <c r="E264" s="144"/>
      <c r="F264" s="144"/>
      <c r="G264" s="144"/>
      <c r="H264" s="144"/>
      <c r="I264" s="144"/>
      <c r="J264" s="144"/>
      <c r="K264" s="144"/>
      <c r="L264" s="144"/>
      <c r="M264" s="144"/>
      <c r="N264" s="144"/>
      <c r="O264" s="166"/>
      <c r="P264" s="166"/>
      <c r="Q264" s="166"/>
      <c r="R264" s="144"/>
      <c r="S264" s="144"/>
      <c r="T264" s="144"/>
      <c r="U264" s="144"/>
      <c r="V264" s="144"/>
      <c r="W264" s="144"/>
      <c r="X264" s="144"/>
      <c r="Y264" s="144"/>
      <c r="Z264" s="144"/>
    </row>
    <row r="265" spans="1:26" ht="15.75" customHeight="1">
      <c r="A265" s="144"/>
      <c r="B265" s="144"/>
      <c r="C265" s="144"/>
      <c r="D265" s="144"/>
      <c r="E265" s="144"/>
      <c r="F265" s="144"/>
      <c r="G265" s="144"/>
      <c r="H265" s="144"/>
      <c r="I265" s="144"/>
      <c r="J265" s="144"/>
      <c r="K265" s="144"/>
      <c r="L265" s="144"/>
      <c r="M265" s="144"/>
      <c r="N265" s="144"/>
      <c r="O265" s="166"/>
      <c r="P265" s="166"/>
      <c r="Q265" s="166"/>
      <c r="R265" s="144"/>
      <c r="S265" s="144"/>
      <c r="T265" s="144"/>
      <c r="U265" s="144"/>
      <c r="V265" s="144"/>
      <c r="W265" s="144"/>
      <c r="X265" s="144"/>
      <c r="Y265" s="144"/>
      <c r="Z265" s="144"/>
    </row>
    <row r="266" spans="1:26" ht="15.75" customHeight="1">
      <c r="A266" s="144"/>
      <c r="B266" s="144"/>
      <c r="C266" s="144"/>
      <c r="D266" s="144"/>
      <c r="E266" s="144"/>
      <c r="F266" s="144"/>
      <c r="G266" s="144"/>
      <c r="H266" s="144"/>
      <c r="I266" s="144"/>
      <c r="J266" s="144"/>
      <c r="K266" s="144"/>
      <c r="L266" s="144"/>
      <c r="M266" s="144"/>
      <c r="N266" s="144"/>
      <c r="O266" s="166"/>
      <c r="P266" s="166"/>
      <c r="Q266" s="166"/>
      <c r="R266" s="144"/>
      <c r="S266" s="144"/>
      <c r="T266" s="144"/>
      <c r="U266" s="144"/>
      <c r="V266" s="144"/>
      <c r="W266" s="144"/>
      <c r="X266" s="144"/>
      <c r="Y266" s="144"/>
      <c r="Z266" s="144"/>
    </row>
    <row r="267" spans="1:26" ht="15.75" customHeight="1">
      <c r="A267" s="144"/>
      <c r="B267" s="144"/>
      <c r="C267" s="144"/>
      <c r="D267" s="144"/>
      <c r="E267" s="144"/>
      <c r="F267" s="144"/>
      <c r="G267" s="144"/>
      <c r="H267" s="144"/>
      <c r="I267" s="144"/>
      <c r="J267" s="144"/>
      <c r="K267" s="144"/>
      <c r="L267" s="144"/>
      <c r="M267" s="144"/>
      <c r="N267" s="144"/>
      <c r="O267" s="166"/>
      <c r="P267" s="166"/>
      <c r="Q267" s="166"/>
      <c r="R267" s="144"/>
      <c r="S267" s="144"/>
      <c r="T267" s="144"/>
      <c r="U267" s="144"/>
      <c r="V267" s="144"/>
      <c r="W267" s="144"/>
      <c r="X267" s="144"/>
      <c r="Y267" s="144"/>
      <c r="Z267" s="144"/>
    </row>
    <row r="268" spans="1:26" ht="15.75" customHeight="1">
      <c r="A268" s="144"/>
      <c r="B268" s="144"/>
      <c r="C268" s="144"/>
      <c r="D268" s="144"/>
      <c r="E268" s="144"/>
      <c r="F268" s="144"/>
      <c r="G268" s="144"/>
      <c r="H268" s="144"/>
      <c r="I268" s="144"/>
      <c r="J268" s="144"/>
      <c r="K268" s="144"/>
      <c r="L268" s="144"/>
      <c r="M268" s="144"/>
      <c r="N268" s="144"/>
      <c r="O268" s="166"/>
      <c r="P268" s="166"/>
      <c r="Q268" s="166"/>
      <c r="R268" s="144"/>
      <c r="S268" s="144"/>
      <c r="T268" s="144"/>
      <c r="U268" s="144"/>
      <c r="V268" s="144"/>
      <c r="W268" s="144"/>
      <c r="X268" s="144"/>
      <c r="Y268" s="144"/>
      <c r="Z268" s="144"/>
    </row>
    <row r="269" spans="1:26" ht="15.75" customHeight="1">
      <c r="A269" s="144"/>
      <c r="B269" s="144"/>
      <c r="C269" s="144"/>
      <c r="D269" s="144"/>
      <c r="E269" s="144"/>
      <c r="F269" s="144"/>
      <c r="G269" s="144"/>
      <c r="H269" s="144"/>
      <c r="I269" s="144"/>
      <c r="J269" s="144"/>
      <c r="K269" s="144"/>
      <c r="L269" s="144"/>
      <c r="M269" s="144"/>
      <c r="N269" s="144"/>
      <c r="O269" s="166"/>
      <c r="P269" s="166"/>
      <c r="Q269" s="166"/>
      <c r="R269" s="144"/>
      <c r="S269" s="144"/>
      <c r="T269" s="144"/>
      <c r="U269" s="144"/>
      <c r="V269" s="144"/>
      <c r="W269" s="144"/>
      <c r="X269" s="144"/>
      <c r="Y269" s="144"/>
      <c r="Z269" s="144"/>
    </row>
    <row r="270" spans="1:26" ht="15.75" customHeight="1">
      <c r="A270" s="144"/>
      <c r="B270" s="144"/>
      <c r="C270" s="144"/>
      <c r="D270" s="144"/>
      <c r="E270" s="144"/>
      <c r="F270" s="144"/>
      <c r="G270" s="144"/>
      <c r="H270" s="144"/>
      <c r="I270" s="144"/>
      <c r="J270" s="144"/>
      <c r="K270" s="144"/>
      <c r="L270" s="144"/>
      <c r="M270" s="144"/>
      <c r="N270" s="144"/>
      <c r="O270" s="166"/>
      <c r="P270" s="166"/>
      <c r="Q270" s="166"/>
      <c r="R270" s="144"/>
      <c r="S270" s="144"/>
      <c r="T270" s="144"/>
      <c r="U270" s="144"/>
      <c r="V270" s="144"/>
      <c r="W270" s="144"/>
      <c r="X270" s="144"/>
      <c r="Y270" s="144"/>
      <c r="Z270" s="144"/>
    </row>
    <row r="271" spans="1:26" ht="15.75" customHeight="1">
      <c r="A271" s="144"/>
      <c r="B271" s="144"/>
      <c r="C271" s="144"/>
      <c r="D271" s="144"/>
      <c r="E271" s="144"/>
      <c r="F271" s="144"/>
      <c r="G271" s="144"/>
      <c r="H271" s="144"/>
      <c r="I271" s="144"/>
      <c r="J271" s="144"/>
      <c r="K271" s="144"/>
      <c r="L271" s="144"/>
      <c r="M271" s="144"/>
      <c r="N271" s="144"/>
      <c r="O271" s="166"/>
      <c r="P271" s="166"/>
      <c r="Q271" s="166"/>
      <c r="R271" s="144"/>
      <c r="S271" s="144"/>
      <c r="T271" s="144"/>
      <c r="U271" s="144"/>
      <c r="V271" s="144"/>
      <c r="W271" s="144"/>
      <c r="X271" s="144"/>
      <c r="Y271" s="144"/>
      <c r="Z271" s="144"/>
    </row>
    <row r="272" spans="1:26" ht="15.75" customHeight="1">
      <c r="A272" s="144"/>
      <c r="B272" s="144"/>
      <c r="C272" s="144"/>
      <c r="D272" s="144"/>
      <c r="E272" s="144"/>
      <c r="F272" s="144"/>
      <c r="G272" s="144"/>
      <c r="H272" s="144"/>
      <c r="I272" s="144"/>
      <c r="J272" s="144"/>
      <c r="K272" s="144"/>
      <c r="L272" s="144"/>
      <c r="M272" s="144"/>
      <c r="N272" s="144"/>
      <c r="O272" s="166"/>
      <c r="P272" s="166"/>
      <c r="Q272" s="166"/>
      <c r="R272" s="144"/>
      <c r="S272" s="144"/>
      <c r="T272" s="144"/>
      <c r="U272" s="144"/>
      <c r="V272" s="144"/>
      <c r="W272" s="144"/>
      <c r="X272" s="144"/>
      <c r="Y272" s="144"/>
      <c r="Z272" s="144"/>
    </row>
    <row r="273" spans="1:26" ht="15.75" customHeight="1">
      <c r="A273" s="144"/>
      <c r="B273" s="144"/>
      <c r="C273" s="144"/>
      <c r="D273" s="144"/>
      <c r="E273" s="144"/>
      <c r="F273" s="144"/>
      <c r="G273" s="144"/>
      <c r="H273" s="144"/>
      <c r="I273" s="144"/>
      <c r="J273" s="144"/>
      <c r="K273" s="144"/>
      <c r="L273" s="144"/>
      <c r="M273" s="144"/>
      <c r="N273" s="144"/>
      <c r="O273" s="166"/>
      <c r="P273" s="166"/>
      <c r="Q273" s="166"/>
      <c r="R273" s="144"/>
      <c r="S273" s="144"/>
      <c r="T273" s="144"/>
      <c r="U273" s="144"/>
      <c r="V273" s="144"/>
      <c r="W273" s="144"/>
      <c r="X273" s="144"/>
      <c r="Y273" s="144"/>
      <c r="Z273" s="144"/>
    </row>
    <row r="274" spans="1:26" ht="15.75" customHeight="1">
      <c r="A274" s="144"/>
      <c r="B274" s="144"/>
      <c r="C274" s="144"/>
      <c r="D274" s="144"/>
      <c r="E274" s="144"/>
      <c r="F274" s="144"/>
      <c r="G274" s="144"/>
      <c r="H274" s="144"/>
      <c r="I274" s="144"/>
      <c r="J274" s="144"/>
      <c r="K274" s="144"/>
      <c r="L274" s="144"/>
      <c r="M274" s="144"/>
      <c r="N274" s="144"/>
      <c r="O274" s="166"/>
      <c r="P274" s="166"/>
      <c r="Q274" s="166"/>
      <c r="R274" s="144"/>
      <c r="S274" s="144"/>
      <c r="T274" s="144"/>
      <c r="U274" s="144"/>
      <c r="V274" s="144"/>
      <c r="W274" s="144"/>
      <c r="X274" s="144"/>
      <c r="Y274" s="144"/>
      <c r="Z274" s="144"/>
    </row>
    <row r="275" spans="1:26" ht="15.75" customHeight="1">
      <c r="A275" s="144"/>
      <c r="B275" s="144"/>
      <c r="C275" s="144"/>
      <c r="D275" s="144"/>
      <c r="E275" s="144"/>
      <c r="F275" s="144"/>
      <c r="G275" s="144"/>
      <c r="H275" s="144"/>
      <c r="I275" s="144"/>
      <c r="J275" s="144"/>
      <c r="K275" s="144"/>
      <c r="L275" s="144"/>
      <c r="M275" s="144"/>
      <c r="N275" s="144"/>
      <c r="O275" s="166"/>
      <c r="P275" s="166"/>
      <c r="Q275" s="166"/>
      <c r="R275" s="144"/>
      <c r="S275" s="144"/>
      <c r="T275" s="144"/>
      <c r="U275" s="144"/>
      <c r="V275" s="144"/>
      <c r="W275" s="144"/>
      <c r="X275" s="144"/>
      <c r="Y275" s="144"/>
      <c r="Z275" s="144"/>
    </row>
    <row r="276" spans="1:26" ht="15.75" customHeight="1">
      <c r="A276" s="144"/>
      <c r="B276" s="144"/>
      <c r="C276" s="144"/>
      <c r="D276" s="144"/>
      <c r="E276" s="144"/>
      <c r="F276" s="144"/>
      <c r="G276" s="144"/>
      <c r="H276" s="144"/>
      <c r="I276" s="144"/>
      <c r="J276" s="144"/>
      <c r="K276" s="144"/>
      <c r="L276" s="144"/>
      <c r="M276" s="144"/>
      <c r="N276" s="144"/>
      <c r="O276" s="166"/>
      <c r="P276" s="166"/>
      <c r="Q276" s="166"/>
      <c r="R276" s="144"/>
      <c r="S276" s="144"/>
      <c r="T276" s="144"/>
      <c r="U276" s="144"/>
      <c r="V276" s="144"/>
      <c r="W276" s="144"/>
      <c r="X276" s="144"/>
      <c r="Y276" s="144"/>
      <c r="Z276" s="144"/>
    </row>
    <row r="277" spans="1:26" ht="15.75" customHeight="1">
      <c r="A277" s="144"/>
      <c r="B277" s="144"/>
      <c r="C277" s="144"/>
      <c r="D277" s="144"/>
      <c r="E277" s="144"/>
      <c r="F277" s="144"/>
      <c r="G277" s="144"/>
      <c r="H277" s="144"/>
      <c r="I277" s="144"/>
      <c r="J277" s="144"/>
      <c r="K277" s="144"/>
      <c r="L277" s="144"/>
      <c r="M277" s="144"/>
      <c r="N277" s="144"/>
      <c r="O277" s="166"/>
      <c r="P277" s="166"/>
      <c r="Q277" s="166"/>
      <c r="R277" s="144"/>
      <c r="S277" s="144"/>
      <c r="T277" s="144"/>
      <c r="U277" s="144"/>
      <c r="V277" s="144"/>
      <c r="W277" s="144"/>
      <c r="X277" s="144"/>
      <c r="Y277" s="144"/>
      <c r="Z277" s="144"/>
    </row>
    <row r="278" spans="1:26" ht="15.75" customHeight="1">
      <c r="A278" s="144"/>
      <c r="B278" s="144"/>
      <c r="C278" s="144"/>
      <c r="D278" s="144"/>
      <c r="E278" s="144"/>
      <c r="F278" s="144"/>
      <c r="G278" s="144"/>
      <c r="H278" s="144"/>
      <c r="I278" s="144"/>
      <c r="J278" s="144"/>
      <c r="K278" s="144"/>
      <c r="L278" s="144"/>
      <c r="M278" s="144"/>
      <c r="N278" s="144"/>
      <c r="O278" s="166"/>
      <c r="P278" s="166"/>
      <c r="Q278" s="166"/>
      <c r="R278" s="144"/>
      <c r="S278" s="144"/>
      <c r="T278" s="144"/>
      <c r="U278" s="144"/>
      <c r="V278" s="144"/>
      <c r="W278" s="144"/>
      <c r="X278" s="144"/>
      <c r="Y278" s="144"/>
      <c r="Z278" s="144"/>
    </row>
    <row r="279" spans="1:26" ht="15.75" customHeight="1">
      <c r="A279" s="144"/>
      <c r="B279" s="144"/>
      <c r="C279" s="144"/>
      <c r="D279" s="144"/>
      <c r="E279" s="144"/>
      <c r="F279" s="144"/>
      <c r="G279" s="144"/>
      <c r="H279" s="144"/>
      <c r="I279" s="144"/>
      <c r="J279" s="144"/>
      <c r="K279" s="144"/>
      <c r="L279" s="144"/>
      <c r="M279" s="144"/>
      <c r="N279" s="144"/>
      <c r="O279" s="166"/>
      <c r="P279" s="166"/>
      <c r="Q279" s="166"/>
      <c r="R279" s="144"/>
      <c r="S279" s="144"/>
      <c r="T279" s="144"/>
      <c r="U279" s="144"/>
      <c r="V279" s="144"/>
      <c r="W279" s="144"/>
      <c r="X279" s="144"/>
      <c r="Y279" s="144"/>
      <c r="Z279" s="144"/>
    </row>
    <row r="280" spans="1:26" ht="15.75" customHeight="1">
      <c r="A280" s="144"/>
      <c r="B280" s="144"/>
      <c r="C280" s="144"/>
      <c r="D280" s="144"/>
      <c r="E280" s="144"/>
      <c r="F280" s="144"/>
      <c r="G280" s="144"/>
      <c r="H280" s="144"/>
      <c r="I280" s="144"/>
      <c r="J280" s="144"/>
      <c r="K280" s="144"/>
      <c r="L280" s="144"/>
      <c r="M280" s="144"/>
      <c r="N280" s="144"/>
      <c r="O280" s="166"/>
      <c r="P280" s="166"/>
      <c r="Q280" s="166"/>
      <c r="R280" s="144"/>
      <c r="S280" s="144"/>
      <c r="T280" s="144"/>
      <c r="U280" s="144"/>
      <c r="V280" s="144"/>
      <c r="W280" s="144"/>
      <c r="X280" s="144"/>
      <c r="Y280" s="144"/>
      <c r="Z280" s="144"/>
    </row>
    <row r="281" spans="1:26" ht="15.75" customHeight="1">
      <c r="A281" s="144"/>
      <c r="B281" s="144"/>
      <c r="C281" s="144"/>
      <c r="D281" s="144"/>
      <c r="E281" s="144"/>
      <c r="F281" s="144"/>
      <c r="G281" s="144"/>
      <c r="H281" s="144"/>
      <c r="I281" s="144"/>
      <c r="J281" s="144"/>
      <c r="K281" s="144"/>
      <c r="L281" s="144"/>
      <c r="M281" s="144"/>
      <c r="N281" s="144"/>
      <c r="O281" s="166"/>
      <c r="P281" s="166"/>
      <c r="Q281" s="166"/>
      <c r="R281" s="144"/>
      <c r="S281" s="144"/>
      <c r="T281" s="144"/>
      <c r="U281" s="144"/>
      <c r="V281" s="144"/>
      <c r="W281" s="144"/>
      <c r="X281" s="144"/>
      <c r="Y281" s="144"/>
      <c r="Z281" s="144"/>
    </row>
    <row r="282" spans="1:26" ht="15.75" customHeight="1">
      <c r="A282" s="144"/>
      <c r="B282" s="144"/>
      <c r="C282" s="144"/>
      <c r="D282" s="144"/>
      <c r="E282" s="144"/>
      <c r="F282" s="144"/>
      <c r="G282" s="144"/>
      <c r="H282" s="144"/>
      <c r="I282" s="144"/>
      <c r="J282" s="144"/>
      <c r="K282" s="144"/>
      <c r="L282" s="144"/>
      <c r="M282" s="144"/>
      <c r="N282" s="144"/>
      <c r="O282" s="166"/>
      <c r="P282" s="166"/>
      <c r="Q282" s="166"/>
      <c r="R282" s="144"/>
      <c r="S282" s="144"/>
      <c r="T282" s="144"/>
      <c r="U282" s="144"/>
      <c r="V282" s="144"/>
      <c r="W282" s="144"/>
      <c r="X282" s="144"/>
      <c r="Y282" s="144"/>
      <c r="Z282" s="144"/>
    </row>
    <row r="283" spans="1:26" ht="15.75" customHeight="1">
      <c r="A283" s="144"/>
      <c r="B283" s="144"/>
      <c r="C283" s="144"/>
      <c r="D283" s="144"/>
      <c r="E283" s="144"/>
      <c r="F283" s="144"/>
      <c r="G283" s="144"/>
      <c r="H283" s="144"/>
      <c r="I283" s="144"/>
      <c r="J283" s="144"/>
      <c r="K283" s="144"/>
      <c r="L283" s="144"/>
      <c r="M283" s="144"/>
      <c r="N283" s="144"/>
      <c r="O283" s="166"/>
      <c r="P283" s="166"/>
      <c r="Q283" s="166"/>
      <c r="R283" s="144"/>
      <c r="S283" s="144"/>
      <c r="T283" s="144"/>
      <c r="U283" s="144"/>
      <c r="V283" s="144"/>
      <c r="W283" s="144"/>
      <c r="X283" s="144"/>
      <c r="Y283" s="144"/>
      <c r="Z283" s="144"/>
    </row>
    <row r="284" spans="1:26" ht="15.75" customHeight="1">
      <c r="A284" s="144"/>
      <c r="B284" s="144"/>
      <c r="C284" s="144"/>
      <c r="D284" s="144"/>
      <c r="E284" s="144"/>
      <c r="F284" s="144"/>
      <c r="G284" s="144"/>
      <c r="H284" s="144"/>
      <c r="I284" s="144"/>
      <c r="J284" s="144"/>
      <c r="K284" s="144"/>
      <c r="L284" s="144"/>
      <c r="M284" s="144"/>
      <c r="N284" s="144"/>
      <c r="O284" s="166"/>
      <c r="P284" s="166"/>
      <c r="Q284" s="166"/>
      <c r="R284" s="144"/>
      <c r="S284" s="144"/>
      <c r="T284" s="144"/>
      <c r="U284" s="144"/>
      <c r="V284" s="144"/>
      <c r="W284" s="144"/>
      <c r="X284" s="144"/>
      <c r="Y284" s="144"/>
      <c r="Z284" s="144"/>
    </row>
    <row r="285" spans="1:26" ht="15.75" customHeight="1">
      <c r="A285" s="144"/>
      <c r="B285" s="144"/>
      <c r="C285" s="144"/>
      <c r="D285" s="144"/>
      <c r="E285" s="144"/>
      <c r="F285" s="144"/>
      <c r="G285" s="144"/>
      <c r="H285" s="144"/>
      <c r="I285" s="144"/>
      <c r="J285" s="144"/>
      <c r="K285" s="144"/>
      <c r="L285" s="144"/>
      <c r="M285" s="144"/>
      <c r="N285" s="144"/>
      <c r="O285" s="166"/>
      <c r="P285" s="166"/>
      <c r="Q285" s="166"/>
      <c r="R285" s="144"/>
      <c r="S285" s="144"/>
      <c r="T285" s="144"/>
      <c r="U285" s="144"/>
      <c r="V285" s="144"/>
      <c r="W285" s="144"/>
      <c r="X285" s="144"/>
      <c r="Y285" s="144"/>
      <c r="Z285" s="144"/>
    </row>
    <row r="286" spans="1:26" ht="15.75" customHeight="1">
      <c r="A286" s="144"/>
      <c r="B286" s="144"/>
      <c r="C286" s="144"/>
      <c r="D286" s="144"/>
      <c r="E286" s="144"/>
      <c r="F286" s="144"/>
      <c r="G286" s="144"/>
      <c r="H286" s="144"/>
      <c r="I286" s="144"/>
      <c r="J286" s="144"/>
      <c r="K286" s="144"/>
      <c r="L286" s="144"/>
      <c r="M286" s="144"/>
      <c r="N286" s="144"/>
      <c r="O286" s="166"/>
      <c r="P286" s="166"/>
      <c r="Q286" s="166"/>
      <c r="R286" s="144"/>
      <c r="S286" s="144"/>
      <c r="T286" s="144"/>
      <c r="U286" s="144"/>
      <c r="V286" s="144"/>
      <c r="W286" s="144"/>
      <c r="X286" s="144"/>
      <c r="Y286" s="144"/>
      <c r="Z286" s="144"/>
    </row>
    <row r="287" spans="1:26" ht="15.75" customHeight="1">
      <c r="A287" s="144"/>
      <c r="B287" s="144"/>
      <c r="C287" s="144"/>
      <c r="D287" s="144"/>
      <c r="E287" s="144"/>
      <c r="F287" s="144"/>
      <c r="G287" s="144"/>
      <c r="H287" s="144"/>
      <c r="I287" s="144"/>
      <c r="J287" s="144"/>
      <c r="K287" s="144"/>
      <c r="L287" s="144"/>
      <c r="M287" s="144"/>
      <c r="N287" s="144"/>
      <c r="O287" s="166"/>
      <c r="P287" s="166"/>
      <c r="Q287" s="166"/>
      <c r="R287" s="144"/>
      <c r="S287" s="144"/>
      <c r="T287" s="144"/>
      <c r="U287" s="144"/>
      <c r="V287" s="144"/>
      <c r="W287" s="144"/>
      <c r="X287" s="144"/>
      <c r="Y287" s="144"/>
      <c r="Z287" s="144"/>
    </row>
    <row r="288" spans="1:26" ht="15.75" customHeight="1">
      <c r="A288" s="144"/>
      <c r="B288" s="144"/>
      <c r="C288" s="144"/>
      <c r="D288" s="144"/>
      <c r="E288" s="144"/>
      <c r="F288" s="144"/>
      <c r="G288" s="144"/>
      <c r="H288" s="144"/>
      <c r="I288" s="144"/>
      <c r="J288" s="144"/>
      <c r="K288" s="144"/>
      <c r="L288" s="144"/>
      <c r="M288" s="144"/>
      <c r="N288" s="144"/>
      <c r="O288" s="166"/>
      <c r="P288" s="166"/>
      <c r="Q288" s="166"/>
      <c r="R288" s="144"/>
      <c r="S288" s="144"/>
      <c r="T288" s="144"/>
      <c r="U288" s="144"/>
      <c r="V288" s="144"/>
      <c r="W288" s="144"/>
      <c r="X288" s="144"/>
      <c r="Y288" s="144"/>
      <c r="Z288" s="144"/>
    </row>
    <row r="289" spans="1:26" ht="15.75" customHeight="1">
      <c r="A289" s="144"/>
      <c r="B289" s="144"/>
      <c r="C289" s="144"/>
      <c r="D289" s="144"/>
      <c r="E289" s="144"/>
      <c r="F289" s="144"/>
      <c r="G289" s="144"/>
      <c r="H289" s="144"/>
      <c r="I289" s="144"/>
      <c r="J289" s="144"/>
      <c r="K289" s="144"/>
      <c r="L289" s="144"/>
      <c r="M289" s="144"/>
      <c r="N289" s="144"/>
      <c r="O289" s="166"/>
      <c r="P289" s="166"/>
      <c r="Q289" s="166"/>
      <c r="R289" s="144"/>
      <c r="S289" s="144"/>
      <c r="T289" s="144"/>
      <c r="U289" s="144"/>
      <c r="V289" s="144"/>
      <c r="W289" s="144"/>
      <c r="X289" s="144"/>
      <c r="Y289" s="144"/>
      <c r="Z289" s="144"/>
    </row>
    <row r="290" spans="1:26" ht="15.75" customHeight="1">
      <c r="A290" s="144"/>
      <c r="B290" s="144"/>
      <c r="C290" s="144"/>
      <c r="D290" s="144"/>
      <c r="E290" s="144"/>
      <c r="F290" s="144"/>
      <c r="G290" s="144"/>
      <c r="H290" s="144"/>
      <c r="I290" s="144"/>
      <c r="J290" s="144"/>
      <c r="K290" s="144"/>
      <c r="L290" s="144"/>
      <c r="M290" s="144"/>
      <c r="N290" s="144"/>
      <c r="O290" s="166"/>
      <c r="P290" s="166"/>
      <c r="Q290" s="166"/>
      <c r="R290" s="144"/>
      <c r="S290" s="144"/>
      <c r="T290" s="144"/>
      <c r="U290" s="144"/>
      <c r="V290" s="144"/>
      <c r="W290" s="144"/>
      <c r="X290" s="144"/>
      <c r="Y290" s="144"/>
      <c r="Z290" s="144"/>
    </row>
    <row r="291" spans="1:26" ht="15.75" customHeight="1">
      <c r="A291" s="144"/>
      <c r="B291" s="144"/>
      <c r="C291" s="144"/>
      <c r="D291" s="144"/>
      <c r="E291" s="144"/>
      <c r="F291" s="144"/>
      <c r="G291" s="144"/>
      <c r="H291" s="144"/>
      <c r="I291" s="144"/>
      <c r="J291" s="144"/>
      <c r="K291" s="144"/>
      <c r="L291" s="144"/>
      <c r="M291" s="144"/>
      <c r="N291" s="144"/>
      <c r="O291" s="166"/>
      <c r="P291" s="166"/>
      <c r="Q291" s="166"/>
      <c r="R291" s="144"/>
      <c r="S291" s="144"/>
      <c r="T291" s="144"/>
      <c r="U291" s="144"/>
      <c r="V291" s="144"/>
      <c r="W291" s="144"/>
      <c r="X291" s="144"/>
      <c r="Y291" s="144"/>
      <c r="Z291" s="144"/>
    </row>
    <row r="292" spans="1:26" ht="15.75" customHeight="1">
      <c r="A292" s="144"/>
      <c r="B292" s="144"/>
      <c r="C292" s="144"/>
      <c r="D292" s="144"/>
      <c r="E292" s="144"/>
      <c r="F292" s="144"/>
      <c r="G292" s="144"/>
      <c r="H292" s="144"/>
      <c r="I292" s="144"/>
      <c r="J292" s="144"/>
      <c r="K292" s="144"/>
      <c r="L292" s="144"/>
      <c r="M292" s="144"/>
      <c r="N292" s="144"/>
      <c r="O292" s="166"/>
      <c r="P292" s="166"/>
      <c r="Q292" s="166"/>
      <c r="R292" s="144"/>
      <c r="S292" s="144"/>
      <c r="T292" s="144"/>
      <c r="U292" s="144"/>
      <c r="V292" s="144"/>
      <c r="W292" s="144"/>
      <c r="X292" s="144"/>
      <c r="Y292" s="144"/>
      <c r="Z292" s="144"/>
    </row>
    <row r="293" spans="1:26" ht="15.75" customHeight="1">
      <c r="A293" s="144"/>
      <c r="B293" s="144"/>
      <c r="C293" s="144"/>
      <c r="D293" s="144"/>
      <c r="E293" s="144"/>
      <c r="F293" s="144"/>
      <c r="G293" s="144"/>
      <c r="H293" s="144"/>
      <c r="I293" s="144"/>
      <c r="J293" s="144"/>
      <c r="K293" s="144"/>
      <c r="L293" s="144"/>
      <c r="M293" s="144"/>
      <c r="N293" s="144"/>
      <c r="O293" s="166"/>
      <c r="P293" s="166"/>
      <c r="Q293" s="166"/>
      <c r="R293" s="144"/>
      <c r="S293" s="144"/>
      <c r="T293" s="144"/>
      <c r="U293" s="144"/>
      <c r="V293" s="144"/>
      <c r="W293" s="144"/>
      <c r="X293" s="144"/>
      <c r="Y293" s="144"/>
      <c r="Z293" s="144"/>
    </row>
    <row r="294" spans="1:26" ht="15.75" customHeight="1">
      <c r="A294" s="144"/>
      <c r="B294" s="144"/>
      <c r="C294" s="144"/>
      <c r="D294" s="144"/>
      <c r="E294" s="144"/>
      <c r="F294" s="144"/>
      <c r="G294" s="144"/>
      <c r="H294" s="144"/>
      <c r="I294" s="144"/>
      <c r="J294" s="144"/>
      <c r="K294" s="144"/>
      <c r="L294" s="144"/>
      <c r="M294" s="144"/>
      <c r="N294" s="144"/>
      <c r="O294" s="166"/>
      <c r="P294" s="166"/>
      <c r="Q294" s="166"/>
      <c r="R294" s="144"/>
      <c r="S294" s="144"/>
      <c r="T294" s="144"/>
      <c r="U294" s="144"/>
      <c r="V294" s="144"/>
      <c r="W294" s="144"/>
      <c r="X294" s="144"/>
      <c r="Y294" s="144"/>
      <c r="Z294" s="144"/>
    </row>
    <row r="295" spans="1:26" ht="15.75" customHeight="1">
      <c r="A295" s="144"/>
      <c r="B295" s="144"/>
      <c r="C295" s="144"/>
      <c r="D295" s="144"/>
      <c r="E295" s="144"/>
      <c r="F295" s="144"/>
      <c r="G295" s="144"/>
      <c r="H295" s="144"/>
      <c r="I295" s="144"/>
      <c r="J295" s="144"/>
      <c r="K295" s="144"/>
      <c r="L295" s="144"/>
      <c r="M295" s="144"/>
      <c r="N295" s="144"/>
      <c r="O295" s="166"/>
      <c r="P295" s="166"/>
      <c r="Q295" s="166"/>
      <c r="R295" s="144"/>
      <c r="S295" s="144"/>
      <c r="T295" s="144"/>
      <c r="U295" s="144"/>
      <c r="V295" s="144"/>
      <c r="W295" s="144"/>
      <c r="X295" s="144"/>
      <c r="Y295" s="144"/>
      <c r="Z295" s="144"/>
    </row>
    <row r="296" spans="1:26" ht="15.75" customHeight="1">
      <c r="A296" s="144"/>
      <c r="B296" s="144"/>
      <c r="C296" s="144"/>
      <c r="D296" s="144"/>
      <c r="E296" s="144"/>
      <c r="F296" s="144"/>
      <c r="G296" s="144"/>
      <c r="H296" s="144"/>
      <c r="I296" s="144"/>
      <c r="J296" s="144"/>
      <c r="K296" s="144"/>
      <c r="L296" s="144"/>
      <c r="M296" s="144"/>
      <c r="N296" s="144"/>
      <c r="O296" s="166"/>
      <c r="P296" s="166"/>
      <c r="Q296" s="166"/>
      <c r="R296" s="144"/>
      <c r="S296" s="144"/>
      <c r="T296" s="144"/>
      <c r="U296" s="144"/>
      <c r="V296" s="144"/>
      <c r="W296" s="144"/>
      <c r="X296" s="144"/>
      <c r="Y296" s="144"/>
      <c r="Z296" s="144"/>
    </row>
    <row r="297" spans="1:26" ht="15.75" customHeight="1">
      <c r="A297" s="144"/>
      <c r="B297" s="144"/>
      <c r="C297" s="144"/>
      <c r="D297" s="144"/>
      <c r="E297" s="144"/>
      <c r="F297" s="144"/>
      <c r="G297" s="144"/>
      <c r="H297" s="144"/>
      <c r="I297" s="144"/>
      <c r="J297" s="144"/>
      <c r="K297" s="144"/>
      <c r="L297" s="144"/>
      <c r="M297" s="144"/>
      <c r="N297" s="144"/>
      <c r="O297" s="166"/>
      <c r="P297" s="166"/>
      <c r="Q297" s="166"/>
      <c r="R297" s="144"/>
      <c r="S297" s="144"/>
      <c r="T297" s="144"/>
      <c r="U297" s="144"/>
      <c r="V297" s="144"/>
      <c r="W297" s="144"/>
      <c r="X297" s="144"/>
      <c r="Y297" s="144"/>
      <c r="Z297" s="144"/>
    </row>
    <row r="298" spans="1:26" ht="15.75" customHeight="1">
      <c r="A298" s="144"/>
      <c r="B298" s="144"/>
      <c r="C298" s="144"/>
      <c r="D298" s="144"/>
      <c r="E298" s="144"/>
      <c r="F298" s="144"/>
      <c r="G298" s="144"/>
      <c r="H298" s="144"/>
      <c r="I298" s="144"/>
      <c r="J298" s="144"/>
      <c r="K298" s="144"/>
      <c r="L298" s="144"/>
      <c r="M298" s="144"/>
      <c r="N298" s="144"/>
      <c r="O298" s="166"/>
      <c r="P298" s="166"/>
      <c r="Q298" s="166"/>
      <c r="R298" s="144"/>
      <c r="S298" s="144"/>
      <c r="T298" s="144"/>
      <c r="U298" s="144"/>
      <c r="V298" s="144"/>
      <c r="W298" s="144"/>
      <c r="X298" s="144"/>
      <c r="Y298" s="144"/>
      <c r="Z298" s="144"/>
    </row>
    <row r="299" spans="1:26" ht="15.75" customHeight="1">
      <c r="A299" s="144"/>
      <c r="B299" s="144"/>
      <c r="C299" s="144"/>
      <c r="D299" s="144"/>
      <c r="E299" s="144"/>
      <c r="F299" s="144"/>
      <c r="G299" s="144"/>
      <c r="H299" s="144"/>
      <c r="I299" s="144"/>
      <c r="J299" s="144"/>
      <c r="K299" s="144"/>
      <c r="L299" s="144"/>
      <c r="M299" s="144"/>
      <c r="N299" s="144"/>
      <c r="O299" s="166"/>
      <c r="P299" s="166"/>
      <c r="Q299" s="166"/>
      <c r="R299" s="144"/>
      <c r="S299" s="144"/>
      <c r="T299" s="144"/>
      <c r="U299" s="144"/>
      <c r="V299" s="144"/>
      <c r="W299" s="144"/>
      <c r="X299" s="144"/>
      <c r="Y299" s="144"/>
      <c r="Z299" s="144"/>
    </row>
    <row r="300" spans="1:26" ht="15.75" customHeight="1">
      <c r="A300" s="144"/>
      <c r="B300" s="144"/>
      <c r="C300" s="144"/>
      <c r="D300" s="144"/>
      <c r="E300" s="144"/>
      <c r="F300" s="144"/>
      <c r="G300" s="144"/>
      <c r="H300" s="144"/>
      <c r="I300" s="144"/>
      <c r="J300" s="144"/>
      <c r="K300" s="144"/>
      <c r="L300" s="144"/>
      <c r="M300" s="144"/>
      <c r="N300" s="144"/>
      <c r="O300" s="166"/>
      <c r="P300" s="166"/>
      <c r="Q300" s="166"/>
      <c r="R300" s="144"/>
      <c r="S300" s="144"/>
      <c r="T300" s="144"/>
      <c r="U300" s="144"/>
      <c r="V300" s="144"/>
      <c r="W300" s="144"/>
      <c r="X300" s="144"/>
      <c r="Y300" s="144"/>
      <c r="Z300" s="144"/>
    </row>
    <row r="301" spans="1:26" ht="15.75" customHeight="1">
      <c r="A301" s="144"/>
      <c r="B301" s="144"/>
      <c r="C301" s="144"/>
      <c r="D301" s="144"/>
      <c r="E301" s="144"/>
      <c r="F301" s="144"/>
      <c r="G301" s="144"/>
      <c r="H301" s="144"/>
      <c r="I301" s="144"/>
      <c r="J301" s="144"/>
      <c r="K301" s="144"/>
      <c r="L301" s="144"/>
      <c r="M301" s="144"/>
      <c r="N301" s="144"/>
      <c r="O301" s="166"/>
      <c r="P301" s="166"/>
      <c r="Q301" s="166"/>
      <c r="R301" s="144"/>
      <c r="S301" s="144"/>
      <c r="T301" s="144"/>
      <c r="U301" s="144"/>
      <c r="V301" s="144"/>
      <c r="W301" s="144"/>
      <c r="X301" s="144"/>
      <c r="Y301" s="144"/>
      <c r="Z301" s="144"/>
    </row>
    <row r="302" spans="1:26" ht="15.75" customHeight="1">
      <c r="A302" s="144"/>
      <c r="B302" s="144"/>
      <c r="C302" s="144"/>
      <c r="D302" s="144"/>
      <c r="E302" s="144"/>
      <c r="F302" s="144"/>
      <c r="G302" s="144"/>
      <c r="H302" s="144"/>
      <c r="I302" s="144"/>
      <c r="J302" s="144"/>
      <c r="K302" s="144"/>
      <c r="L302" s="144"/>
      <c r="M302" s="144"/>
      <c r="N302" s="144"/>
      <c r="O302" s="166"/>
      <c r="P302" s="166"/>
      <c r="Q302" s="166"/>
      <c r="R302" s="144"/>
      <c r="S302" s="144"/>
      <c r="T302" s="144"/>
      <c r="U302" s="144"/>
      <c r="V302" s="144"/>
      <c r="W302" s="144"/>
      <c r="X302" s="144"/>
      <c r="Y302" s="144"/>
      <c r="Z302" s="144"/>
    </row>
    <row r="303" spans="1:26" ht="15.75" customHeight="1">
      <c r="A303" s="144"/>
      <c r="B303" s="144"/>
      <c r="C303" s="144"/>
      <c r="D303" s="144"/>
      <c r="E303" s="144"/>
      <c r="F303" s="144"/>
      <c r="G303" s="144"/>
      <c r="H303" s="144"/>
      <c r="I303" s="144"/>
      <c r="J303" s="144"/>
      <c r="K303" s="144"/>
      <c r="L303" s="144"/>
      <c r="M303" s="144"/>
      <c r="N303" s="144"/>
      <c r="O303" s="166"/>
      <c r="P303" s="166"/>
      <c r="Q303" s="166"/>
      <c r="R303" s="144"/>
      <c r="S303" s="144"/>
      <c r="T303" s="144"/>
      <c r="U303" s="144"/>
      <c r="V303" s="144"/>
      <c r="W303" s="144"/>
      <c r="X303" s="144"/>
      <c r="Y303" s="144"/>
      <c r="Z303" s="144"/>
    </row>
    <row r="304" spans="1:26" ht="15.75" customHeight="1">
      <c r="A304" s="144"/>
      <c r="B304" s="144"/>
      <c r="C304" s="144"/>
      <c r="D304" s="144"/>
      <c r="E304" s="144"/>
      <c r="F304" s="144"/>
      <c r="G304" s="144"/>
      <c r="H304" s="144"/>
      <c r="I304" s="144"/>
      <c r="J304" s="144"/>
      <c r="K304" s="144"/>
      <c r="L304" s="144"/>
      <c r="M304" s="144"/>
      <c r="N304" s="144"/>
      <c r="O304" s="166"/>
      <c r="P304" s="166"/>
      <c r="Q304" s="166"/>
      <c r="R304" s="144"/>
      <c r="S304" s="144"/>
      <c r="T304" s="144"/>
      <c r="U304" s="144"/>
      <c r="V304" s="144"/>
      <c r="W304" s="144"/>
      <c r="X304" s="144"/>
      <c r="Y304" s="144"/>
      <c r="Z304" s="144"/>
    </row>
    <row r="305" spans="1:26" ht="15.75" customHeight="1">
      <c r="A305" s="144"/>
      <c r="B305" s="144"/>
      <c r="C305" s="144"/>
      <c r="D305" s="144"/>
      <c r="E305" s="144"/>
      <c r="F305" s="144"/>
      <c r="G305" s="144"/>
      <c r="H305" s="144"/>
      <c r="I305" s="144"/>
      <c r="J305" s="144"/>
      <c r="K305" s="144"/>
      <c r="L305" s="144"/>
      <c r="M305" s="144"/>
      <c r="N305" s="144"/>
      <c r="O305" s="166"/>
      <c r="P305" s="166"/>
      <c r="Q305" s="166"/>
      <c r="R305" s="144"/>
      <c r="S305" s="144"/>
      <c r="T305" s="144"/>
      <c r="U305" s="144"/>
      <c r="V305" s="144"/>
      <c r="W305" s="144"/>
      <c r="X305" s="144"/>
      <c r="Y305" s="144"/>
      <c r="Z305" s="144"/>
    </row>
    <row r="306" spans="1:26" ht="15.75" customHeight="1">
      <c r="A306" s="144"/>
      <c r="B306" s="144"/>
      <c r="C306" s="144"/>
      <c r="D306" s="144"/>
      <c r="E306" s="144"/>
      <c r="F306" s="144"/>
      <c r="G306" s="144"/>
      <c r="H306" s="144"/>
      <c r="I306" s="144"/>
      <c r="J306" s="144"/>
      <c r="K306" s="144"/>
      <c r="L306" s="144"/>
      <c r="M306" s="144"/>
      <c r="N306" s="144"/>
      <c r="O306" s="166"/>
      <c r="P306" s="166"/>
      <c r="Q306" s="166"/>
      <c r="R306" s="144"/>
      <c r="S306" s="144"/>
      <c r="T306" s="144"/>
      <c r="U306" s="144"/>
      <c r="V306" s="144"/>
      <c r="W306" s="144"/>
      <c r="X306" s="144"/>
      <c r="Y306" s="144"/>
      <c r="Z306" s="144"/>
    </row>
    <row r="307" spans="1:26" ht="15.75" customHeight="1">
      <c r="A307" s="144"/>
      <c r="B307" s="144"/>
      <c r="C307" s="144"/>
      <c r="D307" s="144"/>
      <c r="E307" s="144"/>
      <c r="F307" s="144"/>
      <c r="G307" s="144"/>
      <c r="H307" s="144"/>
      <c r="I307" s="144"/>
      <c r="J307" s="144"/>
      <c r="K307" s="144"/>
      <c r="L307" s="144"/>
      <c r="M307" s="144"/>
      <c r="N307" s="144"/>
      <c r="O307" s="166"/>
      <c r="P307" s="166"/>
      <c r="Q307" s="166"/>
      <c r="R307" s="144"/>
      <c r="S307" s="144"/>
      <c r="T307" s="144"/>
      <c r="U307" s="144"/>
      <c r="V307" s="144"/>
      <c r="W307" s="144"/>
      <c r="X307" s="144"/>
      <c r="Y307" s="144"/>
      <c r="Z307" s="144"/>
    </row>
    <row r="308" spans="1:26" ht="15.75" customHeight="1">
      <c r="A308" s="144"/>
      <c r="B308" s="144"/>
      <c r="C308" s="144"/>
      <c r="D308" s="144"/>
      <c r="E308" s="144"/>
      <c r="F308" s="144"/>
      <c r="G308" s="144"/>
      <c r="H308" s="144"/>
      <c r="I308" s="144"/>
      <c r="J308" s="144"/>
      <c r="K308" s="144"/>
      <c r="L308" s="144"/>
      <c r="M308" s="144"/>
      <c r="N308" s="144"/>
      <c r="O308" s="166"/>
      <c r="P308" s="166"/>
      <c r="Q308" s="166"/>
      <c r="R308" s="144"/>
      <c r="S308" s="144"/>
      <c r="T308" s="144"/>
      <c r="U308" s="144"/>
      <c r="V308" s="144"/>
      <c r="W308" s="144"/>
      <c r="X308" s="144"/>
      <c r="Y308" s="144"/>
      <c r="Z308" s="144"/>
    </row>
    <row r="309" spans="1:26" ht="15.75" customHeight="1">
      <c r="A309" s="144"/>
      <c r="B309" s="144"/>
      <c r="C309" s="144"/>
      <c r="D309" s="144"/>
      <c r="E309" s="144"/>
      <c r="F309" s="144"/>
      <c r="G309" s="144"/>
      <c r="H309" s="144"/>
      <c r="I309" s="144"/>
      <c r="J309" s="144"/>
      <c r="K309" s="144"/>
      <c r="L309" s="144"/>
      <c r="M309" s="144"/>
      <c r="N309" s="144"/>
      <c r="O309" s="166"/>
      <c r="P309" s="166"/>
      <c r="Q309" s="166"/>
      <c r="R309" s="144"/>
      <c r="S309" s="144"/>
      <c r="T309" s="144"/>
      <c r="U309" s="144"/>
      <c r="V309" s="144"/>
      <c r="W309" s="144"/>
      <c r="X309" s="144"/>
      <c r="Y309" s="144"/>
      <c r="Z309" s="144"/>
    </row>
    <row r="310" spans="1:26" ht="15.75" customHeight="1">
      <c r="A310" s="144"/>
      <c r="B310" s="144"/>
      <c r="C310" s="144"/>
      <c r="D310" s="144"/>
      <c r="E310" s="144"/>
      <c r="F310" s="144"/>
      <c r="G310" s="144"/>
      <c r="H310" s="144"/>
      <c r="I310" s="144"/>
      <c r="J310" s="144"/>
      <c r="K310" s="144"/>
      <c r="L310" s="144"/>
      <c r="M310" s="144"/>
      <c r="N310" s="144"/>
      <c r="O310" s="166"/>
      <c r="P310" s="166"/>
      <c r="Q310" s="166"/>
      <c r="R310" s="144"/>
      <c r="S310" s="144"/>
      <c r="T310" s="144"/>
      <c r="U310" s="144"/>
      <c r="V310" s="144"/>
      <c r="W310" s="144"/>
      <c r="X310" s="144"/>
      <c r="Y310" s="144"/>
      <c r="Z310" s="144"/>
    </row>
    <row r="311" spans="1:26" ht="15.75" customHeight="1">
      <c r="A311" s="144"/>
      <c r="B311" s="144"/>
      <c r="C311" s="144"/>
      <c r="D311" s="144"/>
      <c r="E311" s="144"/>
      <c r="F311" s="144"/>
      <c r="G311" s="144"/>
      <c r="H311" s="144"/>
      <c r="I311" s="144"/>
      <c r="J311" s="144"/>
      <c r="K311" s="144"/>
      <c r="L311" s="144"/>
      <c r="M311" s="144"/>
      <c r="N311" s="144"/>
      <c r="O311" s="166"/>
      <c r="P311" s="166"/>
      <c r="Q311" s="166"/>
      <c r="R311" s="144"/>
      <c r="S311" s="144"/>
      <c r="T311" s="144"/>
      <c r="U311" s="144"/>
      <c r="V311" s="144"/>
      <c r="W311" s="144"/>
      <c r="X311" s="144"/>
      <c r="Y311" s="144"/>
      <c r="Z311" s="144"/>
    </row>
    <row r="312" spans="1:26" ht="15.75" customHeight="1">
      <c r="A312" s="144"/>
      <c r="B312" s="144"/>
      <c r="C312" s="144"/>
      <c r="D312" s="144"/>
      <c r="E312" s="144"/>
      <c r="F312" s="144"/>
      <c r="G312" s="144"/>
      <c r="H312" s="144"/>
      <c r="I312" s="144"/>
      <c r="J312" s="144"/>
      <c r="K312" s="144"/>
      <c r="L312" s="144"/>
      <c r="M312" s="144"/>
      <c r="N312" s="144"/>
      <c r="O312" s="166"/>
      <c r="P312" s="166"/>
      <c r="Q312" s="166"/>
      <c r="R312" s="144"/>
      <c r="S312" s="144"/>
      <c r="T312" s="144"/>
      <c r="U312" s="144"/>
      <c r="V312" s="144"/>
      <c r="W312" s="144"/>
      <c r="X312" s="144"/>
      <c r="Y312" s="144"/>
      <c r="Z312" s="144"/>
    </row>
    <row r="313" spans="1:26" ht="15.75" customHeight="1">
      <c r="A313" s="144"/>
      <c r="B313" s="144"/>
      <c r="C313" s="144"/>
      <c r="D313" s="144"/>
      <c r="E313" s="144"/>
      <c r="F313" s="144"/>
      <c r="G313" s="144"/>
      <c r="H313" s="144"/>
      <c r="I313" s="144"/>
      <c r="J313" s="144"/>
      <c r="K313" s="144"/>
      <c r="L313" s="144"/>
      <c r="M313" s="144"/>
      <c r="N313" s="144"/>
      <c r="O313" s="166"/>
      <c r="P313" s="166"/>
      <c r="Q313" s="166"/>
      <c r="R313" s="144"/>
      <c r="S313" s="144"/>
      <c r="T313" s="144"/>
      <c r="U313" s="144"/>
      <c r="V313" s="144"/>
      <c r="W313" s="144"/>
      <c r="X313" s="144"/>
      <c r="Y313" s="144"/>
      <c r="Z313" s="144"/>
    </row>
    <row r="314" spans="1:26" ht="15.75" customHeight="1">
      <c r="A314" s="144"/>
      <c r="B314" s="144"/>
      <c r="C314" s="144"/>
      <c r="D314" s="144"/>
      <c r="E314" s="144"/>
      <c r="F314" s="144"/>
      <c r="G314" s="144"/>
      <c r="H314" s="144"/>
      <c r="I314" s="144"/>
      <c r="J314" s="144"/>
      <c r="K314" s="144"/>
      <c r="L314" s="144"/>
      <c r="M314" s="144"/>
      <c r="N314" s="144"/>
      <c r="O314" s="166"/>
      <c r="P314" s="166"/>
      <c r="Q314" s="166"/>
      <c r="R314" s="144"/>
      <c r="S314" s="144"/>
      <c r="T314" s="144"/>
      <c r="U314" s="144"/>
      <c r="V314" s="144"/>
      <c r="W314" s="144"/>
      <c r="X314" s="144"/>
      <c r="Y314" s="144"/>
      <c r="Z314" s="144"/>
    </row>
    <row r="315" spans="1:26" ht="15.75" customHeight="1">
      <c r="A315" s="144"/>
      <c r="B315" s="144"/>
      <c r="C315" s="144"/>
      <c r="D315" s="144"/>
      <c r="E315" s="144"/>
      <c r="F315" s="144"/>
      <c r="G315" s="144"/>
      <c r="H315" s="144"/>
      <c r="I315" s="144"/>
      <c r="J315" s="144"/>
      <c r="K315" s="144"/>
      <c r="L315" s="144"/>
      <c r="M315" s="144"/>
      <c r="N315" s="144"/>
      <c r="O315" s="166"/>
      <c r="P315" s="166"/>
      <c r="Q315" s="166"/>
      <c r="R315" s="144"/>
      <c r="S315" s="144"/>
      <c r="T315" s="144"/>
      <c r="U315" s="144"/>
      <c r="V315" s="144"/>
      <c r="W315" s="144"/>
      <c r="X315" s="144"/>
      <c r="Y315" s="144"/>
      <c r="Z315" s="144"/>
    </row>
    <row r="316" spans="1:26" ht="15.75" customHeight="1">
      <c r="A316" s="144"/>
      <c r="B316" s="144"/>
      <c r="C316" s="144"/>
      <c r="D316" s="144"/>
      <c r="E316" s="144"/>
      <c r="F316" s="144"/>
      <c r="G316" s="144"/>
      <c r="H316" s="144"/>
      <c r="I316" s="144"/>
      <c r="J316" s="144"/>
      <c r="K316" s="144"/>
      <c r="L316" s="144"/>
      <c r="M316" s="144"/>
      <c r="N316" s="144"/>
      <c r="O316" s="166"/>
      <c r="P316" s="166"/>
      <c r="Q316" s="166"/>
      <c r="R316" s="144"/>
      <c r="S316" s="144"/>
      <c r="T316" s="144"/>
      <c r="U316" s="144"/>
      <c r="V316" s="144"/>
      <c r="W316" s="144"/>
      <c r="X316" s="144"/>
      <c r="Y316" s="144"/>
      <c r="Z316" s="144"/>
    </row>
    <row r="317" spans="1:26" ht="15.75" customHeight="1">
      <c r="A317" s="144"/>
      <c r="B317" s="144"/>
      <c r="C317" s="144"/>
      <c r="D317" s="144"/>
      <c r="E317" s="144"/>
      <c r="F317" s="144"/>
      <c r="G317" s="144"/>
      <c r="H317" s="144"/>
      <c r="I317" s="144"/>
      <c r="J317" s="144"/>
      <c r="K317" s="144"/>
      <c r="L317" s="144"/>
      <c r="M317" s="144"/>
      <c r="N317" s="144"/>
      <c r="O317" s="166"/>
      <c r="P317" s="166"/>
      <c r="Q317" s="166"/>
      <c r="R317" s="144"/>
      <c r="S317" s="144"/>
      <c r="T317" s="144"/>
      <c r="U317" s="144"/>
      <c r="V317" s="144"/>
      <c r="W317" s="144"/>
      <c r="X317" s="144"/>
      <c r="Y317" s="144"/>
      <c r="Z317" s="144"/>
    </row>
    <row r="318" spans="1:26" ht="15.75" customHeight="1">
      <c r="A318" s="144"/>
      <c r="B318" s="144"/>
      <c r="C318" s="144"/>
      <c r="D318" s="144"/>
      <c r="E318" s="144"/>
      <c r="F318" s="144"/>
      <c r="G318" s="144"/>
      <c r="H318" s="144"/>
      <c r="I318" s="144"/>
      <c r="J318" s="144"/>
      <c r="K318" s="144"/>
      <c r="L318" s="144"/>
      <c r="M318" s="144"/>
      <c r="N318" s="144"/>
      <c r="O318" s="166"/>
      <c r="P318" s="166"/>
      <c r="Q318" s="166"/>
      <c r="R318" s="144"/>
      <c r="S318" s="144"/>
      <c r="T318" s="144"/>
      <c r="U318" s="144"/>
      <c r="V318" s="144"/>
      <c r="W318" s="144"/>
      <c r="X318" s="144"/>
      <c r="Y318" s="144"/>
      <c r="Z318" s="144"/>
    </row>
    <row r="319" spans="1:26" ht="15.75" customHeight="1">
      <c r="A319" s="144"/>
      <c r="B319" s="144"/>
      <c r="C319" s="144"/>
      <c r="D319" s="144"/>
      <c r="E319" s="144"/>
      <c r="F319" s="144"/>
      <c r="G319" s="144"/>
      <c r="H319" s="144"/>
      <c r="I319" s="144"/>
      <c r="J319" s="144"/>
      <c r="K319" s="144"/>
      <c r="L319" s="144"/>
      <c r="M319" s="144"/>
      <c r="N319" s="144"/>
      <c r="O319" s="166"/>
      <c r="P319" s="166"/>
      <c r="Q319" s="166"/>
      <c r="R319" s="144"/>
      <c r="S319" s="144"/>
      <c r="T319" s="144"/>
      <c r="U319" s="144"/>
      <c r="V319" s="144"/>
      <c r="W319" s="144"/>
      <c r="X319" s="144"/>
      <c r="Y319" s="144"/>
      <c r="Z319" s="144"/>
    </row>
    <row r="320" spans="1:26" ht="15.75" customHeight="1">
      <c r="A320" s="144"/>
      <c r="B320" s="144"/>
      <c r="C320" s="144"/>
      <c r="D320" s="144"/>
      <c r="E320" s="144"/>
      <c r="F320" s="144"/>
      <c r="G320" s="144"/>
      <c r="H320" s="144"/>
      <c r="I320" s="144"/>
      <c r="J320" s="144"/>
      <c r="K320" s="144"/>
      <c r="L320" s="144"/>
      <c r="M320" s="144"/>
      <c r="N320" s="144"/>
      <c r="O320" s="166"/>
      <c r="P320" s="166"/>
      <c r="Q320" s="166"/>
      <c r="R320" s="144"/>
      <c r="S320" s="144"/>
      <c r="T320" s="144"/>
      <c r="U320" s="144"/>
      <c r="V320" s="144"/>
      <c r="W320" s="144"/>
      <c r="X320" s="144"/>
      <c r="Y320" s="144"/>
      <c r="Z320" s="144"/>
    </row>
    <row r="321" spans="1:26" ht="15.75" customHeight="1">
      <c r="A321" s="144"/>
      <c r="B321" s="144"/>
      <c r="C321" s="144"/>
      <c r="D321" s="144"/>
      <c r="E321" s="144"/>
      <c r="F321" s="144"/>
      <c r="G321" s="144"/>
      <c r="H321" s="144"/>
      <c r="I321" s="144"/>
      <c r="J321" s="144"/>
      <c r="K321" s="144"/>
      <c r="L321" s="144"/>
      <c r="M321" s="144"/>
      <c r="N321" s="144"/>
      <c r="O321" s="166"/>
      <c r="P321" s="166"/>
      <c r="Q321" s="166"/>
      <c r="R321" s="144"/>
      <c r="S321" s="144"/>
      <c r="T321" s="144"/>
      <c r="U321" s="144"/>
      <c r="V321" s="144"/>
      <c r="W321" s="144"/>
      <c r="X321" s="144"/>
      <c r="Y321" s="144"/>
      <c r="Z321" s="144"/>
    </row>
    <row r="322" spans="1:26" ht="15.75" customHeight="1">
      <c r="A322" s="144"/>
      <c r="B322" s="144"/>
      <c r="C322" s="144"/>
      <c r="D322" s="144"/>
      <c r="E322" s="144"/>
      <c r="F322" s="144"/>
      <c r="G322" s="144"/>
      <c r="H322" s="144"/>
      <c r="I322" s="144"/>
      <c r="J322" s="144"/>
      <c r="K322" s="144"/>
      <c r="L322" s="144"/>
      <c r="M322" s="144"/>
      <c r="N322" s="144"/>
      <c r="O322" s="166"/>
      <c r="P322" s="166"/>
      <c r="Q322" s="166"/>
      <c r="R322" s="144"/>
      <c r="S322" s="144"/>
      <c r="T322" s="144"/>
      <c r="U322" s="144"/>
      <c r="V322" s="144"/>
      <c r="W322" s="144"/>
      <c r="X322" s="144"/>
      <c r="Y322" s="144"/>
      <c r="Z322" s="144"/>
    </row>
    <row r="323" spans="1:26" ht="15.75" customHeight="1">
      <c r="A323" s="144"/>
      <c r="B323" s="144"/>
      <c r="C323" s="144"/>
      <c r="D323" s="144"/>
      <c r="E323" s="144"/>
      <c r="F323" s="144"/>
      <c r="G323" s="144"/>
      <c r="H323" s="144"/>
      <c r="I323" s="144"/>
      <c r="J323" s="144"/>
      <c r="K323" s="144"/>
      <c r="L323" s="144"/>
      <c r="M323" s="144"/>
      <c r="N323" s="144"/>
      <c r="O323" s="166"/>
      <c r="P323" s="166"/>
      <c r="Q323" s="166"/>
      <c r="R323" s="144"/>
      <c r="S323" s="144"/>
      <c r="T323" s="144"/>
      <c r="U323" s="144"/>
      <c r="V323" s="144"/>
      <c r="W323" s="144"/>
      <c r="X323" s="144"/>
      <c r="Y323" s="144"/>
      <c r="Z323" s="144"/>
    </row>
    <row r="324" spans="1:26" ht="15.75" customHeight="1">
      <c r="A324" s="144"/>
      <c r="B324" s="144"/>
      <c r="C324" s="144"/>
      <c r="D324" s="144"/>
      <c r="E324" s="144"/>
      <c r="F324" s="144"/>
      <c r="G324" s="144"/>
      <c r="H324" s="144"/>
      <c r="I324" s="144"/>
      <c r="J324" s="144"/>
      <c r="K324" s="144"/>
      <c r="L324" s="144"/>
      <c r="M324" s="144"/>
      <c r="N324" s="144"/>
      <c r="O324" s="166"/>
      <c r="P324" s="166"/>
      <c r="Q324" s="166"/>
      <c r="R324" s="144"/>
      <c r="S324" s="144"/>
      <c r="T324" s="144"/>
      <c r="U324" s="144"/>
      <c r="V324" s="144"/>
      <c r="W324" s="144"/>
      <c r="X324" s="144"/>
      <c r="Y324" s="144"/>
      <c r="Z324" s="144"/>
    </row>
    <row r="325" spans="1:26" ht="15.75" customHeight="1">
      <c r="A325" s="144"/>
      <c r="B325" s="144"/>
      <c r="C325" s="144"/>
      <c r="D325" s="144"/>
      <c r="E325" s="144"/>
      <c r="F325" s="144"/>
      <c r="G325" s="144"/>
      <c r="H325" s="144"/>
      <c r="I325" s="144"/>
      <c r="J325" s="144"/>
      <c r="K325" s="144"/>
      <c r="L325" s="144"/>
      <c r="M325" s="144"/>
      <c r="N325" s="144"/>
      <c r="O325" s="166"/>
      <c r="P325" s="166"/>
      <c r="Q325" s="166"/>
      <c r="R325" s="144"/>
      <c r="S325" s="144"/>
      <c r="T325" s="144"/>
      <c r="U325" s="144"/>
      <c r="V325" s="144"/>
      <c r="W325" s="144"/>
      <c r="X325" s="144"/>
      <c r="Y325" s="144"/>
      <c r="Z325" s="144"/>
    </row>
    <row r="326" spans="1:26" ht="15.75" customHeight="1">
      <c r="A326" s="144"/>
      <c r="B326" s="144"/>
      <c r="C326" s="144"/>
      <c r="D326" s="144"/>
      <c r="E326" s="144"/>
      <c r="F326" s="144"/>
      <c r="G326" s="144"/>
      <c r="H326" s="144"/>
      <c r="I326" s="144"/>
      <c r="J326" s="144"/>
      <c r="K326" s="144"/>
      <c r="L326" s="144"/>
      <c r="M326" s="144"/>
      <c r="N326" s="144"/>
      <c r="O326" s="166"/>
      <c r="P326" s="166"/>
      <c r="Q326" s="166"/>
      <c r="R326" s="144"/>
      <c r="S326" s="144"/>
      <c r="T326" s="144"/>
      <c r="U326" s="144"/>
      <c r="V326" s="144"/>
      <c r="W326" s="144"/>
      <c r="X326" s="144"/>
      <c r="Y326" s="144"/>
      <c r="Z326" s="144"/>
    </row>
    <row r="327" spans="1:26" ht="15.75" customHeight="1">
      <c r="A327" s="144"/>
      <c r="B327" s="144"/>
      <c r="C327" s="144"/>
      <c r="D327" s="144"/>
      <c r="E327" s="144"/>
      <c r="F327" s="144"/>
      <c r="G327" s="144"/>
      <c r="H327" s="144"/>
      <c r="I327" s="144"/>
      <c r="J327" s="144"/>
      <c r="K327" s="144"/>
      <c r="L327" s="144"/>
      <c r="M327" s="144"/>
      <c r="N327" s="144"/>
      <c r="O327" s="166"/>
      <c r="P327" s="166"/>
      <c r="Q327" s="166"/>
      <c r="R327" s="144"/>
      <c r="S327" s="144"/>
      <c r="T327" s="144"/>
      <c r="U327" s="144"/>
      <c r="V327" s="144"/>
      <c r="W327" s="144"/>
      <c r="X327" s="144"/>
      <c r="Y327" s="144"/>
      <c r="Z327" s="144"/>
    </row>
    <row r="328" spans="1:26" ht="15.75" customHeight="1">
      <c r="A328" s="144"/>
      <c r="B328" s="144"/>
      <c r="C328" s="144"/>
      <c r="D328" s="144"/>
      <c r="E328" s="144"/>
      <c r="F328" s="144"/>
      <c r="G328" s="144"/>
      <c r="H328" s="144"/>
      <c r="I328" s="144"/>
      <c r="J328" s="144"/>
      <c r="K328" s="144"/>
      <c r="L328" s="144"/>
      <c r="M328" s="144"/>
      <c r="N328" s="144"/>
      <c r="O328" s="166"/>
      <c r="P328" s="166"/>
      <c r="Q328" s="166"/>
      <c r="R328" s="144"/>
      <c r="S328" s="144"/>
      <c r="T328" s="144"/>
      <c r="U328" s="144"/>
      <c r="V328" s="144"/>
      <c r="W328" s="144"/>
      <c r="X328" s="144"/>
      <c r="Y328" s="144"/>
      <c r="Z328" s="144"/>
    </row>
    <row r="329" spans="1:26" ht="15.75" customHeight="1">
      <c r="A329" s="144"/>
      <c r="B329" s="144"/>
      <c r="C329" s="144"/>
      <c r="D329" s="144"/>
      <c r="E329" s="144"/>
      <c r="F329" s="144"/>
      <c r="G329" s="144"/>
      <c r="H329" s="144"/>
      <c r="I329" s="144"/>
      <c r="J329" s="144"/>
      <c r="K329" s="144"/>
      <c r="L329" s="144"/>
      <c r="M329" s="144"/>
      <c r="N329" s="144"/>
      <c r="O329" s="166"/>
      <c r="P329" s="166"/>
      <c r="Q329" s="166"/>
      <c r="R329" s="144"/>
      <c r="S329" s="144"/>
      <c r="T329" s="144"/>
      <c r="U329" s="144"/>
      <c r="V329" s="144"/>
      <c r="W329" s="144"/>
      <c r="X329" s="144"/>
      <c r="Y329" s="144"/>
      <c r="Z329" s="144"/>
    </row>
    <row r="330" spans="1:26" ht="15.75" customHeight="1">
      <c r="A330" s="144"/>
      <c r="B330" s="144"/>
      <c r="C330" s="144"/>
      <c r="D330" s="144"/>
      <c r="E330" s="144"/>
      <c r="F330" s="144"/>
      <c r="G330" s="144"/>
      <c r="H330" s="144"/>
      <c r="I330" s="144"/>
      <c r="J330" s="144"/>
      <c r="K330" s="144"/>
      <c r="L330" s="144"/>
      <c r="M330" s="144"/>
      <c r="N330" s="144"/>
      <c r="O330" s="166"/>
      <c r="P330" s="166"/>
      <c r="Q330" s="166"/>
      <c r="R330" s="144"/>
      <c r="S330" s="144"/>
      <c r="T330" s="144"/>
      <c r="U330" s="144"/>
      <c r="V330" s="144"/>
      <c r="W330" s="144"/>
      <c r="X330" s="144"/>
      <c r="Y330" s="144"/>
      <c r="Z330" s="144"/>
    </row>
    <row r="331" spans="1:26" ht="15.75" customHeight="1">
      <c r="A331" s="144"/>
      <c r="B331" s="144"/>
      <c r="C331" s="144"/>
      <c r="D331" s="144"/>
      <c r="E331" s="144"/>
      <c r="F331" s="144"/>
      <c r="G331" s="144"/>
      <c r="H331" s="144"/>
      <c r="I331" s="144"/>
      <c r="J331" s="144"/>
      <c r="K331" s="144"/>
      <c r="L331" s="144"/>
      <c r="M331" s="144"/>
      <c r="N331" s="144"/>
      <c r="O331" s="166"/>
      <c r="P331" s="166"/>
      <c r="Q331" s="166"/>
      <c r="R331" s="144"/>
      <c r="S331" s="144"/>
      <c r="T331" s="144"/>
      <c r="U331" s="144"/>
      <c r="V331" s="144"/>
      <c r="W331" s="144"/>
      <c r="X331" s="144"/>
      <c r="Y331" s="144"/>
      <c r="Z331" s="144"/>
    </row>
    <row r="332" spans="1:26" ht="15.75" customHeight="1">
      <c r="A332" s="144"/>
      <c r="B332" s="144"/>
      <c r="C332" s="144"/>
      <c r="D332" s="144"/>
      <c r="E332" s="144"/>
      <c r="F332" s="144"/>
      <c r="G332" s="144"/>
      <c r="H332" s="144"/>
      <c r="I332" s="144"/>
      <c r="J332" s="144"/>
      <c r="K332" s="144"/>
      <c r="L332" s="144"/>
      <c r="M332" s="144"/>
      <c r="N332" s="144"/>
      <c r="O332" s="166"/>
      <c r="P332" s="166"/>
      <c r="Q332" s="166"/>
      <c r="R332" s="144"/>
      <c r="S332" s="144"/>
      <c r="T332" s="144"/>
      <c r="U332" s="144"/>
      <c r="V332" s="144"/>
      <c r="W332" s="144"/>
      <c r="X332" s="144"/>
      <c r="Y332" s="144"/>
      <c r="Z332" s="144"/>
    </row>
    <row r="333" spans="1:26" ht="15.75" customHeight="1">
      <c r="A333" s="144"/>
      <c r="B333" s="144"/>
      <c r="C333" s="144"/>
      <c r="D333" s="144"/>
      <c r="E333" s="144"/>
      <c r="F333" s="144"/>
      <c r="G333" s="144"/>
      <c r="H333" s="144"/>
      <c r="I333" s="144"/>
      <c r="J333" s="144"/>
      <c r="K333" s="144"/>
      <c r="L333" s="144"/>
      <c r="M333" s="144"/>
      <c r="N333" s="144"/>
      <c r="O333" s="166"/>
      <c r="P333" s="166"/>
      <c r="Q333" s="166"/>
      <c r="R333" s="144"/>
      <c r="S333" s="144"/>
      <c r="T333" s="144"/>
      <c r="U333" s="144"/>
      <c r="V333" s="144"/>
      <c r="W333" s="144"/>
      <c r="X333" s="144"/>
      <c r="Y333" s="144"/>
      <c r="Z333" s="144"/>
    </row>
    <row r="334" spans="1:26" ht="15.75" customHeight="1">
      <c r="A334" s="144"/>
      <c r="B334" s="144"/>
      <c r="C334" s="144"/>
      <c r="D334" s="144"/>
      <c r="E334" s="144"/>
      <c r="F334" s="144"/>
      <c r="G334" s="144"/>
      <c r="H334" s="144"/>
      <c r="I334" s="144"/>
      <c r="J334" s="144"/>
      <c r="K334" s="144"/>
      <c r="L334" s="144"/>
      <c r="M334" s="144"/>
      <c r="N334" s="144"/>
      <c r="O334" s="166"/>
      <c r="P334" s="166"/>
      <c r="Q334" s="166"/>
      <c r="R334" s="144"/>
      <c r="S334" s="144"/>
      <c r="T334" s="144"/>
      <c r="U334" s="144"/>
      <c r="V334" s="144"/>
      <c r="W334" s="144"/>
      <c r="X334" s="144"/>
      <c r="Y334" s="144"/>
      <c r="Z334" s="144"/>
    </row>
    <row r="335" spans="1:26" ht="15.75" customHeight="1">
      <c r="A335" s="144"/>
      <c r="B335" s="144"/>
      <c r="C335" s="144"/>
      <c r="D335" s="144"/>
      <c r="E335" s="144"/>
      <c r="F335" s="144"/>
      <c r="G335" s="144"/>
      <c r="H335" s="144"/>
      <c r="I335" s="144"/>
      <c r="J335" s="144"/>
      <c r="K335" s="144"/>
      <c r="L335" s="144"/>
      <c r="M335" s="144"/>
      <c r="N335" s="144"/>
      <c r="O335" s="166"/>
      <c r="P335" s="166"/>
      <c r="Q335" s="166"/>
      <c r="R335" s="144"/>
      <c r="S335" s="144"/>
      <c r="T335" s="144"/>
      <c r="U335" s="144"/>
      <c r="V335" s="144"/>
      <c r="W335" s="144"/>
      <c r="X335" s="144"/>
      <c r="Y335" s="144"/>
      <c r="Z335" s="144"/>
    </row>
    <row r="336" spans="1:26" ht="15.75" customHeight="1">
      <c r="A336" s="144"/>
      <c r="B336" s="144"/>
      <c r="C336" s="144"/>
      <c r="D336" s="144"/>
      <c r="E336" s="144"/>
      <c r="F336" s="144"/>
      <c r="G336" s="144"/>
      <c r="H336" s="144"/>
      <c r="I336" s="144"/>
      <c r="J336" s="144"/>
      <c r="K336" s="144"/>
      <c r="L336" s="144"/>
      <c r="M336" s="144"/>
      <c r="N336" s="144"/>
      <c r="O336" s="166"/>
      <c r="P336" s="166"/>
      <c r="Q336" s="166"/>
      <c r="R336" s="144"/>
      <c r="S336" s="144"/>
      <c r="T336" s="144"/>
      <c r="U336" s="144"/>
      <c r="V336" s="144"/>
      <c r="W336" s="144"/>
      <c r="X336" s="144"/>
      <c r="Y336" s="144"/>
      <c r="Z336" s="144"/>
    </row>
    <row r="337" spans="1:26" ht="15.75" customHeight="1">
      <c r="A337" s="144"/>
      <c r="B337" s="144"/>
      <c r="C337" s="144"/>
      <c r="D337" s="144"/>
      <c r="E337" s="144"/>
      <c r="F337" s="144"/>
      <c r="G337" s="144"/>
      <c r="H337" s="144"/>
      <c r="I337" s="144"/>
      <c r="J337" s="144"/>
      <c r="K337" s="144"/>
      <c r="L337" s="144"/>
      <c r="M337" s="144"/>
      <c r="N337" s="144"/>
      <c r="O337" s="166"/>
      <c r="P337" s="166"/>
      <c r="Q337" s="166"/>
      <c r="R337" s="144"/>
      <c r="S337" s="144"/>
      <c r="T337" s="144"/>
      <c r="U337" s="144"/>
      <c r="V337" s="144"/>
      <c r="W337" s="144"/>
      <c r="X337" s="144"/>
      <c r="Y337" s="144"/>
      <c r="Z337" s="144"/>
    </row>
    <row r="338" spans="1:26" ht="15.75" customHeight="1">
      <c r="A338" s="144"/>
      <c r="B338" s="144"/>
      <c r="C338" s="144"/>
      <c r="D338" s="144"/>
      <c r="E338" s="144"/>
      <c r="F338" s="144"/>
      <c r="G338" s="144"/>
      <c r="H338" s="144"/>
      <c r="I338" s="144"/>
      <c r="J338" s="144"/>
      <c r="K338" s="144"/>
      <c r="L338" s="144"/>
      <c r="M338" s="144"/>
      <c r="N338" s="144"/>
      <c r="O338" s="166"/>
      <c r="P338" s="166"/>
      <c r="Q338" s="166"/>
      <c r="R338" s="144"/>
      <c r="S338" s="144"/>
      <c r="T338" s="144"/>
      <c r="U338" s="144"/>
      <c r="V338" s="144"/>
      <c r="W338" s="144"/>
      <c r="X338" s="144"/>
      <c r="Y338" s="144"/>
      <c r="Z338" s="144"/>
    </row>
    <row r="339" spans="1:26" ht="15.75" customHeight="1">
      <c r="A339" s="144"/>
      <c r="B339" s="144"/>
      <c r="C339" s="144"/>
      <c r="D339" s="144"/>
      <c r="E339" s="144"/>
      <c r="F339" s="144"/>
      <c r="G339" s="144"/>
      <c r="H339" s="144"/>
      <c r="I339" s="144"/>
      <c r="J339" s="144"/>
      <c r="K339" s="144"/>
      <c r="L339" s="144"/>
      <c r="M339" s="144"/>
      <c r="N339" s="144"/>
      <c r="O339" s="166"/>
      <c r="P339" s="166"/>
      <c r="Q339" s="166"/>
      <c r="R339" s="144"/>
      <c r="S339" s="144"/>
      <c r="T339" s="144"/>
      <c r="U339" s="144"/>
      <c r="V339" s="144"/>
      <c r="W339" s="144"/>
      <c r="X339" s="144"/>
      <c r="Y339" s="144"/>
      <c r="Z339" s="144"/>
    </row>
    <row r="340" spans="1:26" ht="15.75" customHeight="1">
      <c r="A340" s="144"/>
      <c r="B340" s="144"/>
      <c r="C340" s="144"/>
      <c r="D340" s="144"/>
      <c r="E340" s="144"/>
      <c r="F340" s="144"/>
      <c r="G340" s="144"/>
      <c r="H340" s="144"/>
      <c r="I340" s="144"/>
      <c r="J340" s="144"/>
      <c r="K340" s="144"/>
      <c r="L340" s="144"/>
      <c r="M340" s="144"/>
      <c r="N340" s="144"/>
      <c r="O340" s="166"/>
      <c r="P340" s="166"/>
      <c r="Q340" s="166"/>
      <c r="R340" s="144"/>
      <c r="S340" s="144"/>
      <c r="T340" s="144"/>
      <c r="U340" s="144"/>
      <c r="V340" s="144"/>
      <c r="W340" s="144"/>
      <c r="X340" s="144"/>
      <c r="Y340" s="144"/>
      <c r="Z340" s="144"/>
    </row>
    <row r="341" spans="1:26" ht="15.75" customHeight="1">
      <c r="A341" s="144"/>
      <c r="B341" s="144"/>
      <c r="C341" s="144"/>
      <c r="D341" s="144"/>
      <c r="E341" s="144"/>
      <c r="F341" s="144"/>
      <c r="G341" s="144"/>
      <c r="H341" s="144"/>
      <c r="I341" s="144"/>
      <c r="J341" s="144"/>
      <c r="K341" s="144"/>
      <c r="L341" s="144"/>
      <c r="M341" s="144"/>
      <c r="N341" s="144"/>
      <c r="O341" s="166"/>
      <c r="P341" s="166"/>
      <c r="Q341" s="166"/>
      <c r="R341" s="144"/>
      <c r="S341" s="144"/>
      <c r="T341" s="144"/>
      <c r="U341" s="144"/>
      <c r="V341" s="144"/>
      <c r="W341" s="144"/>
      <c r="X341" s="144"/>
      <c r="Y341" s="144"/>
      <c r="Z341" s="144"/>
    </row>
    <row r="342" spans="1:26" ht="15.75" customHeight="1">
      <c r="A342" s="144"/>
      <c r="B342" s="144"/>
      <c r="C342" s="144"/>
      <c r="D342" s="144"/>
      <c r="E342" s="144"/>
      <c r="F342" s="144"/>
      <c r="G342" s="144"/>
      <c r="H342" s="144"/>
      <c r="I342" s="144"/>
      <c r="J342" s="144"/>
      <c r="K342" s="144"/>
      <c r="L342" s="144"/>
      <c r="M342" s="144"/>
      <c r="N342" s="144"/>
      <c r="O342" s="166"/>
      <c r="P342" s="166"/>
      <c r="Q342" s="166"/>
      <c r="R342" s="144"/>
      <c r="S342" s="144"/>
      <c r="T342" s="144"/>
      <c r="U342" s="144"/>
      <c r="V342" s="144"/>
      <c r="W342" s="144"/>
      <c r="X342" s="144"/>
      <c r="Y342" s="144"/>
      <c r="Z342" s="144"/>
    </row>
    <row r="343" spans="1:26" ht="15.75" customHeight="1">
      <c r="A343" s="144"/>
      <c r="B343" s="144"/>
      <c r="C343" s="144"/>
      <c r="D343" s="144"/>
      <c r="E343" s="144"/>
      <c r="F343" s="144"/>
      <c r="G343" s="144"/>
      <c r="H343" s="144"/>
      <c r="I343" s="144"/>
      <c r="J343" s="144"/>
      <c r="K343" s="144"/>
      <c r="L343" s="144"/>
      <c r="M343" s="144"/>
      <c r="N343" s="144"/>
      <c r="O343" s="166"/>
      <c r="P343" s="166"/>
      <c r="Q343" s="166"/>
      <c r="R343" s="144"/>
      <c r="S343" s="144"/>
      <c r="T343" s="144"/>
      <c r="U343" s="144"/>
      <c r="V343" s="144"/>
      <c r="W343" s="144"/>
      <c r="X343" s="144"/>
      <c r="Y343" s="144"/>
      <c r="Z343" s="144"/>
    </row>
    <row r="344" spans="1:26" ht="15.75" customHeight="1">
      <c r="A344" s="144"/>
      <c r="B344" s="144"/>
      <c r="C344" s="144"/>
      <c r="D344" s="144"/>
      <c r="E344" s="144"/>
      <c r="F344" s="144"/>
      <c r="G344" s="144"/>
      <c r="H344" s="144"/>
      <c r="I344" s="144"/>
      <c r="J344" s="144"/>
      <c r="K344" s="144"/>
      <c r="L344" s="144"/>
      <c r="M344" s="144"/>
      <c r="N344" s="144"/>
      <c r="O344" s="166"/>
      <c r="P344" s="166"/>
      <c r="Q344" s="166"/>
      <c r="R344" s="144"/>
      <c r="S344" s="144"/>
      <c r="T344" s="144"/>
      <c r="U344" s="144"/>
      <c r="V344" s="144"/>
      <c r="W344" s="144"/>
      <c r="X344" s="144"/>
      <c r="Y344" s="144"/>
      <c r="Z344" s="144"/>
    </row>
    <row r="345" spans="1:26" ht="15.75" customHeight="1">
      <c r="A345" s="144"/>
      <c r="B345" s="144"/>
      <c r="C345" s="144"/>
      <c r="D345" s="144"/>
      <c r="E345" s="144"/>
      <c r="F345" s="144"/>
      <c r="G345" s="144"/>
      <c r="H345" s="144"/>
      <c r="I345" s="144"/>
      <c r="J345" s="144"/>
      <c r="K345" s="144"/>
      <c r="L345" s="144"/>
      <c r="M345" s="144"/>
      <c r="N345" s="144"/>
      <c r="O345" s="166"/>
      <c r="P345" s="166"/>
      <c r="Q345" s="166"/>
      <c r="R345" s="144"/>
      <c r="S345" s="144"/>
      <c r="T345" s="144"/>
      <c r="U345" s="144"/>
      <c r="V345" s="144"/>
      <c r="W345" s="144"/>
      <c r="X345" s="144"/>
      <c r="Y345" s="144"/>
      <c r="Z345" s="144"/>
    </row>
    <row r="346" spans="1:26" ht="15.75" customHeight="1">
      <c r="A346" s="144"/>
      <c r="B346" s="144"/>
      <c r="C346" s="144"/>
      <c r="D346" s="144"/>
      <c r="E346" s="144"/>
      <c r="F346" s="144"/>
      <c r="G346" s="144"/>
      <c r="H346" s="144"/>
      <c r="I346" s="144"/>
      <c r="J346" s="144"/>
      <c r="K346" s="144"/>
      <c r="L346" s="144"/>
      <c r="M346" s="144"/>
      <c r="N346" s="144"/>
      <c r="O346" s="166"/>
      <c r="P346" s="166"/>
      <c r="Q346" s="166"/>
      <c r="R346" s="144"/>
      <c r="S346" s="144"/>
      <c r="T346" s="144"/>
      <c r="U346" s="144"/>
      <c r="V346" s="144"/>
      <c r="W346" s="144"/>
      <c r="X346" s="144"/>
      <c r="Y346" s="144"/>
      <c r="Z346" s="144"/>
    </row>
    <row r="347" spans="1:26" ht="15.75" customHeight="1">
      <c r="A347" s="144"/>
      <c r="B347" s="144"/>
      <c r="C347" s="144"/>
      <c r="D347" s="144"/>
      <c r="E347" s="144"/>
      <c r="F347" s="144"/>
      <c r="G347" s="144"/>
      <c r="H347" s="144"/>
      <c r="I347" s="144"/>
      <c r="J347" s="144"/>
      <c r="K347" s="144"/>
      <c r="L347" s="144"/>
      <c r="M347" s="144"/>
      <c r="N347" s="144"/>
      <c r="O347" s="166"/>
      <c r="P347" s="166"/>
      <c r="Q347" s="166"/>
      <c r="R347" s="144"/>
      <c r="S347" s="144"/>
      <c r="T347" s="144"/>
      <c r="U347" s="144"/>
      <c r="V347" s="144"/>
      <c r="W347" s="144"/>
      <c r="X347" s="144"/>
      <c r="Y347" s="144"/>
      <c r="Z347" s="144"/>
    </row>
    <row r="348" spans="1:26" ht="15.75" customHeight="1">
      <c r="A348" s="144"/>
      <c r="B348" s="144"/>
      <c r="C348" s="144"/>
      <c r="D348" s="144"/>
      <c r="E348" s="144"/>
      <c r="F348" s="144"/>
      <c r="G348" s="144"/>
      <c r="H348" s="144"/>
      <c r="I348" s="144"/>
      <c r="J348" s="144"/>
      <c r="K348" s="144"/>
      <c r="L348" s="144"/>
      <c r="M348" s="144"/>
      <c r="N348" s="144"/>
      <c r="O348" s="166"/>
      <c r="P348" s="166"/>
      <c r="Q348" s="166"/>
      <c r="R348" s="144"/>
      <c r="S348" s="144"/>
      <c r="T348" s="144"/>
      <c r="U348" s="144"/>
      <c r="V348" s="144"/>
      <c r="W348" s="144"/>
      <c r="X348" s="144"/>
      <c r="Y348" s="144"/>
      <c r="Z348" s="144"/>
    </row>
    <row r="349" spans="1:26" ht="15.75" customHeight="1">
      <c r="A349" s="144"/>
      <c r="B349" s="144"/>
      <c r="C349" s="144"/>
      <c r="D349" s="144"/>
      <c r="E349" s="144"/>
      <c r="F349" s="144"/>
      <c r="G349" s="144"/>
      <c r="H349" s="144"/>
      <c r="I349" s="144"/>
      <c r="J349" s="144"/>
      <c r="K349" s="144"/>
      <c r="L349" s="144"/>
      <c r="M349" s="144"/>
      <c r="N349" s="144"/>
      <c r="O349" s="166"/>
      <c r="P349" s="166"/>
      <c r="Q349" s="166"/>
      <c r="R349" s="144"/>
      <c r="S349" s="144"/>
      <c r="T349" s="144"/>
      <c r="U349" s="144"/>
      <c r="V349" s="144"/>
      <c r="W349" s="144"/>
      <c r="X349" s="144"/>
      <c r="Y349" s="144"/>
      <c r="Z349" s="144"/>
    </row>
    <row r="350" spans="1:26" ht="15.75" customHeight="1">
      <c r="A350" s="144"/>
      <c r="B350" s="144"/>
      <c r="C350" s="144"/>
      <c r="D350" s="144"/>
      <c r="E350" s="144"/>
      <c r="F350" s="144"/>
      <c r="G350" s="144"/>
      <c r="H350" s="144"/>
      <c r="I350" s="144"/>
      <c r="J350" s="144"/>
      <c r="K350" s="144"/>
      <c r="L350" s="144"/>
      <c r="M350" s="144"/>
      <c r="N350" s="144"/>
      <c r="O350" s="166"/>
      <c r="P350" s="166"/>
      <c r="Q350" s="166"/>
      <c r="R350" s="144"/>
      <c r="S350" s="144"/>
      <c r="T350" s="144"/>
      <c r="U350" s="144"/>
      <c r="V350" s="144"/>
      <c r="W350" s="144"/>
      <c r="X350" s="144"/>
      <c r="Y350" s="144"/>
      <c r="Z350" s="144"/>
    </row>
    <row r="351" spans="1:26" ht="15.75" customHeight="1">
      <c r="A351" s="144"/>
      <c r="B351" s="144"/>
      <c r="C351" s="144"/>
      <c r="D351" s="144"/>
      <c r="E351" s="144"/>
      <c r="F351" s="144"/>
      <c r="G351" s="144"/>
      <c r="H351" s="144"/>
      <c r="I351" s="144"/>
      <c r="J351" s="144"/>
      <c r="K351" s="144"/>
      <c r="L351" s="144"/>
      <c r="M351" s="144"/>
      <c r="N351" s="144"/>
      <c r="O351" s="166"/>
      <c r="P351" s="166"/>
      <c r="Q351" s="166"/>
      <c r="R351" s="144"/>
      <c r="S351" s="144"/>
      <c r="T351" s="144"/>
      <c r="U351" s="144"/>
      <c r="V351" s="144"/>
      <c r="W351" s="144"/>
      <c r="X351" s="144"/>
      <c r="Y351" s="144"/>
      <c r="Z351" s="144"/>
    </row>
    <row r="352" spans="1:26" ht="15.75" customHeight="1">
      <c r="A352" s="144"/>
      <c r="B352" s="144"/>
      <c r="C352" s="144"/>
      <c r="D352" s="144"/>
      <c r="E352" s="144"/>
      <c r="F352" s="144"/>
      <c r="G352" s="144"/>
      <c r="H352" s="144"/>
      <c r="I352" s="144"/>
      <c r="J352" s="144"/>
      <c r="K352" s="144"/>
      <c r="L352" s="144"/>
      <c r="M352" s="144"/>
      <c r="N352" s="144"/>
      <c r="O352" s="166"/>
      <c r="P352" s="166"/>
      <c r="Q352" s="166"/>
      <c r="R352" s="144"/>
      <c r="S352" s="144"/>
      <c r="T352" s="144"/>
      <c r="U352" s="144"/>
      <c r="V352" s="144"/>
      <c r="W352" s="144"/>
      <c r="X352" s="144"/>
      <c r="Y352" s="144"/>
      <c r="Z352" s="144"/>
    </row>
    <row r="353" spans="1:26" ht="15.75" customHeight="1">
      <c r="A353" s="144"/>
      <c r="B353" s="144"/>
      <c r="C353" s="144"/>
      <c r="D353" s="144"/>
      <c r="E353" s="144"/>
      <c r="F353" s="144"/>
      <c r="G353" s="144"/>
      <c r="H353" s="144"/>
      <c r="I353" s="144"/>
      <c r="J353" s="144"/>
      <c r="K353" s="144"/>
      <c r="L353" s="144"/>
      <c r="M353" s="144"/>
      <c r="N353" s="144"/>
      <c r="O353" s="166"/>
      <c r="P353" s="166"/>
      <c r="Q353" s="166"/>
      <c r="R353" s="144"/>
      <c r="S353" s="144"/>
      <c r="T353" s="144"/>
      <c r="U353" s="144"/>
      <c r="V353" s="144"/>
      <c r="W353" s="144"/>
      <c r="X353" s="144"/>
      <c r="Y353" s="144"/>
      <c r="Z353" s="144"/>
    </row>
    <row r="354" spans="1:26" ht="15.75" customHeight="1">
      <c r="A354" s="144"/>
      <c r="B354" s="144"/>
      <c r="C354" s="144"/>
      <c r="D354" s="144"/>
      <c r="E354" s="144"/>
      <c r="F354" s="144"/>
      <c r="G354" s="144"/>
      <c r="H354" s="144"/>
      <c r="I354" s="144"/>
      <c r="J354" s="144"/>
      <c r="K354" s="144"/>
      <c r="L354" s="144"/>
      <c r="M354" s="144"/>
      <c r="N354" s="144"/>
      <c r="O354" s="166"/>
      <c r="P354" s="166"/>
      <c r="Q354" s="166"/>
      <c r="R354" s="144"/>
      <c r="S354" s="144"/>
      <c r="T354" s="144"/>
      <c r="U354" s="144"/>
      <c r="V354" s="144"/>
      <c r="W354" s="144"/>
      <c r="X354" s="144"/>
      <c r="Y354" s="144"/>
      <c r="Z354" s="144"/>
    </row>
    <row r="355" spans="1:26" ht="15.75" customHeight="1">
      <c r="A355" s="144"/>
      <c r="B355" s="144"/>
      <c r="C355" s="144"/>
      <c r="D355" s="144"/>
      <c r="E355" s="144"/>
      <c r="F355" s="144"/>
      <c r="G355" s="144"/>
      <c r="H355" s="144"/>
      <c r="I355" s="144"/>
      <c r="J355" s="144"/>
      <c r="K355" s="144"/>
      <c r="L355" s="144"/>
      <c r="M355" s="144"/>
      <c r="N355" s="144"/>
      <c r="O355" s="166"/>
      <c r="P355" s="166"/>
      <c r="Q355" s="166"/>
      <c r="R355" s="144"/>
      <c r="S355" s="144"/>
      <c r="T355" s="144"/>
      <c r="U355" s="144"/>
      <c r="V355" s="144"/>
      <c r="W355" s="144"/>
      <c r="X355" s="144"/>
      <c r="Y355" s="144"/>
      <c r="Z355" s="144"/>
    </row>
    <row r="356" spans="1:26" ht="15.75" customHeight="1">
      <c r="A356" s="144"/>
      <c r="B356" s="144"/>
      <c r="C356" s="144"/>
      <c r="D356" s="144"/>
      <c r="E356" s="144"/>
      <c r="F356" s="144"/>
      <c r="G356" s="144"/>
      <c r="H356" s="144"/>
      <c r="I356" s="144"/>
      <c r="J356" s="144"/>
      <c r="K356" s="144"/>
      <c r="L356" s="144"/>
      <c r="M356" s="144"/>
      <c r="N356" s="144"/>
      <c r="O356" s="166"/>
      <c r="P356" s="166"/>
      <c r="Q356" s="166"/>
      <c r="R356" s="144"/>
      <c r="S356" s="144"/>
      <c r="T356" s="144"/>
      <c r="U356" s="144"/>
      <c r="V356" s="144"/>
      <c r="W356" s="144"/>
      <c r="X356" s="144"/>
      <c r="Y356" s="144"/>
      <c r="Z356" s="144"/>
    </row>
    <row r="357" spans="1:26" ht="15.75" customHeight="1">
      <c r="A357" s="144"/>
      <c r="B357" s="144"/>
      <c r="C357" s="144"/>
      <c r="D357" s="144"/>
      <c r="E357" s="144"/>
      <c r="F357" s="144"/>
      <c r="G357" s="144"/>
      <c r="H357" s="144"/>
      <c r="I357" s="144"/>
      <c r="J357" s="144"/>
      <c r="K357" s="144"/>
      <c r="L357" s="144"/>
      <c r="M357" s="144"/>
      <c r="N357" s="144"/>
      <c r="O357" s="166"/>
      <c r="P357" s="166"/>
      <c r="Q357" s="166"/>
      <c r="R357" s="144"/>
      <c r="S357" s="144"/>
      <c r="T357" s="144"/>
      <c r="U357" s="144"/>
      <c r="V357" s="144"/>
      <c r="W357" s="144"/>
      <c r="X357" s="144"/>
      <c r="Y357" s="144"/>
      <c r="Z357" s="144"/>
    </row>
    <row r="358" spans="1:26" ht="15.75" customHeight="1">
      <c r="A358" s="144"/>
      <c r="B358" s="144"/>
      <c r="C358" s="144"/>
      <c r="D358" s="144"/>
      <c r="E358" s="144"/>
      <c r="F358" s="144"/>
      <c r="G358" s="144"/>
      <c r="H358" s="144"/>
      <c r="I358" s="144"/>
      <c r="J358" s="144"/>
      <c r="K358" s="144"/>
      <c r="L358" s="144"/>
      <c r="M358" s="144"/>
      <c r="N358" s="144"/>
      <c r="O358" s="166"/>
      <c r="P358" s="166"/>
      <c r="Q358" s="166"/>
      <c r="R358" s="144"/>
      <c r="S358" s="144"/>
      <c r="T358" s="144"/>
      <c r="U358" s="144"/>
      <c r="V358" s="144"/>
      <c r="W358" s="144"/>
      <c r="X358" s="144"/>
      <c r="Y358" s="144"/>
      <c r="Z358" s="144"/>
    </row>
    <row r="359" spans="1:26" ht="15.75" customHeight="1">
      <c r="A359" s="144"/>
      <c r="B359" s="144"/>
      <c r="C359" s="144"/>
      <c r="D359" s="144"/>
      <c r="E359" s="144"/>
      <c r="F359" s="144"/>
      <c r="G359" s="144"/>
      <c r="H359" s="144"/>
      <c r="I359" s="144"/>
      <c r="J359" s="144"/>
      <c r="K359" s="144"/>
      <c r="L359" s="144"/>
      <c r="M359" s="144"/>
      <c r="N359" s="144"/>
      <c r="O359" s="166"/>
      <c r="P359" s="166"/>
      <c r="Q359" s="166"/>
      <c r="R359" s="144"/>
      <c r="S359" s="144"/>
      <c r="T359" s="144"/>
      <c r="U359" s="144"/>
      <c r="V359" s="144"/>
      <c r="W359" s="144"/>
      <c r="X359" s="144"/>
      <c r="Y359" s="144"/>
      <c r="Z359" s="144"/>
    </row>
    <row r="360" spans="1:26" ht="15.75" customHeight="1">
      <c r="A360" s="144"/>
      <c r="B360" s="144"/>
      <c r="C360" s="144"/>
      <c r="D360" s="144"/>
      <c r="E360" s="144"/>
      <c r="F360" s="144"/>
      <c r="G360" s="144"/>
      <c r="H360" s="144"/>
      <c r="I360" s="144"/>
      <c r="J360" s="144"/>
      <c r="K360" s="144"/>
      <c r="L360" s="144"/>
      <c r="M360" s="144"/>
      <c r="N360" s="144"/>
      <c r="O360" s="166"/>
      <c r="P360" s="166"/>
      <c r="Q360" s="166"/>
      <c r="R360" s="144"/>
      <c r="S360" s="144"/>
      <c r="T360" s="144"/>
      <c r="U360" s="144"/>
      <c r="V360" s="144"/>
      <c r="W360" s="144"/>
      <c r="X360" s="144"/>
      <c r="Y360" s="144"/>
      <c r="Z360" s="144"/>
    </row>
    <row r="361" spans="1:26" ht="15.75" customHeight="1">
      <c r="A361" s="144"/>
      <c r="B361" s="144"/>
      <c r="C361" s="144"/>
      <c r="D361" s="144"/>
      <c r="E361" s="144"/>
      <c r="F361" s="144"/>
      <c r="G361" s="144"/>
      <c r="H361" s="144"/>
      <c r="I361" s="144"/>
      <c r="J361" s="144"/>
      <c r="K361" s="144"/>
      <c r="L361" s="144"/>
      <c r="M361" s="144"/>
      <c r="N361" s="144"/>
      <c r="O361" s="166"/>
      <c r="P361" s="166"/>
      <c r="Q361" s="166"/>
      <c r="R361" s="144"/>
      <c r="S361" s="144"/>
      <c r="T361" s="144"/>
      <c r="U361" s="144"/>
      <c r="V361" s="144"/>
      <c r="W361" s="144"/>
      <c r="X361" s="144"/>
      <c r="Y361" s="144"/>
      <c r="Z361" s="144"/>
    </row>
    <row r="362" spans="1:26" ht="15.75" customHeight="1">
      <c r="A362" s="144"/>
      <c r="B362" s="144"/>
      <c r="C362" s="144"/>
      <c r="D362" s="144"/>
      <c r="E362" s="144"/>
      <c r="F362" s="144"/>
      <c r="G362" s="144"/>
      <c r="H362" s="144"/>
      <c r="I362" s="144"/>
      <c r="J362" s="144"/>
      <c r="K362" s="144"/>
      <c r="L362" s="144"/>
      <c r="M362" s="144"/>
      <c r="N362" s="144"/>
      <c r="O362" s="166"/>
      <c r="P362" s="166"/>
      <c r="Q362" s="166"/>
      <c r="R362" s="144"/>
      <c r="S362" s="144"/>
      <c r="T362" s="144"/>
      <c r="U362" s="144"/>
      <c r="V362" s="144"/>
      <c r="W362" s="144"/>
      <c r="X362" s="144"/>
      <c r="Y362" s="144"/>
      <c r="Z362" s="144"/>
    </row>
    <row r="363" spans="1:26" ht="15.75" customHeight="1">
      <c r="A363" s="144"/>
      <c r="B363" s="144"/>
      <c r="C363" s="144"/>
      <c r="D363" s="144"/>
      <c r="E363" s="144"/>
      <c r="F363" s="144"/>
      <c r="G363" s="144"/>
      <c r="H363" s="144"/>
      <c r="I363" s="144"/>
      <c r="J363" s="144"/>
      <c r="K363" s="144"/>
      <c r="L363" s="144"/>
      <c r="M363" s="144"/>
      <c r="N363" s="144"/>
      <c r="O363" s="166"/>
      <c r="P363" s="166"/>
      <c r="Q363" s="166"/>
      <c r="R363" s="144"/>
      <c r="S363" s="144"/>
      <c r="T363" s="144"/>
      <c r="U363" s="144"/>
      <c r="V363" s="144"/>
      <c r="W363" s="144"/>
      <c r="X363" s="144"/>
      <c r="Y363" s="144"/>
      <c r="Z363" s="144"/>
    </row>
    <row r="364" spans="1:26" ht="15.75" customHeight="1">
      <c r="A364" s="144"/>
      <c r="B364" s="144"/>
      <c r="C364" s="144"/>
      <c r="D364" s="144"/>
      <c r="E364" s="144"/>
      <c r="F364" s="144"/>
      <c r="G364" s="144"/>
      <c r="H364" s="144"/>
      <c r="I364" s="144"/>
      <c r="J364" s="144"/>
      <c r="K364" s="144"/>
      <c r="L364" s="144"/>
      <c r="M364" s="144"/>
      <c r="N364" s="144"/>
      <c r="O364" s="166"/>
      <c r="P364" s="166"/>
      <c r="Q364" s="166"/>
      <c r="R364" s="144"/>
      <c r="S364" s="144"/>
      <c r="T364" s="144"/>
      <c r="U364" s="144"/>
      <c r="V364" s="144"/>
      <c r="W364" s="144"/>
      <c r="X364" s="144"/>
      <c r="Y364" s="144"/>
      <c r="Z364" s="144"/>
    </row>
    <row r="365" spans="1:26" ht="15.75" customHeight="1">
      <c r="A365" s="144"/>
      <c r="B365" s="144"/>
      <c r="C365" s="144"/>
      <c r="D365" s="144"/>
      <c r="E365" s="144"/>
      <c r="F365" s="144"/>
      <c r="G365" s="144"/>
      <c r="H365" s="144"/>
      <c r="I365" s="144"/>
      <c r="J365" s="144"/>
      <c r="K365" s="144"/>
      <c r="L365" s="144"/>
      <c r="M365" s="144"/>
      <c r="N365" s="144"/>
      <c r="O365" s="166"/>
      <c r="P365" s="166"/>
      <c r="Q365" s="166"/>
      <c r="R365" s="144"/>
      <c r="S365" s="144"/>
      <c r="T365" s="144"/>
      <c r="U365" s="144"/>
      <c r="V365" s="144"/>
      <c r="W365" s="144"/>
      <c r="X365" s="144"/>
      <c r="Y365" s="144"/>
      <c r="Z365" s="144"/>
    </row>
    <row r="366" spans="1:26" ht="15.75" customHeight="1">
      <c r="A366" s="144"/>
      <c r="B366" s="144"/>
      <c r="C366" s="144"/>
      <c r="D366" s="144"/>
      <c r="E366" s="144"/>
      <c r="F366" s="144"/>
      <c r="G366" s="144"/>
      <c r="H366" s="144"/>
      <c r="I366" s="144"/>
      <c r="J366" s="144"/>
      <c r="K366" s="144"/>
      <c r="L366" s="144"/>
      <c r="M366" s="144"/>
      <c r="N366" s="144"/>
      <c r="O366" s="166"/>
      <c r="P366" s="166"/>
      <c r="Q366" s="166"/>
      <c r="R366" s="144"/>
      <c r="S366" s="144"/>
      <c r="T366" s="144"/>
      <c r="U366" s="144"/>
      <c r="V366" s="144"/>
      <c r="W366" s="144"/>
      <c r="X366" s="144"/>
      <c r="Y366" s="144"/>
      <c r="Z366" s="144"/>
    </row>
    <row r="367" spans="1:26" ht="15.75" customHeight="1">
      <c r="A367" s="144"/>
      <c r="B367" s="144"/>
      <c r="C367" s="144"/>
      <c r="D367" s="144"/>
      <c r="E367" s="144"/>
      <c r="F367" s="144"/>
      <c r="G367" s="144"/>
      <c r="H367" s="144"/>
      <c r="I367" s="144"/>
      <c r="J367" s="144"/>
      <c r="K367" s="144"/>
      <c r="L367" s="144"/>
      <c r="M367" s="144"/>
      <c r="N367" s="144"/>
      <c r="O367" s="166"/>
      <c r="P367" s="166"/>
      <c r="Q367" s="166"/>
      <c r="R367" s="144"/>
      <c r="S367" s="144"/>
      <c r="T367" s="144"/>
      <c r="U367" s="144"/>
      <c r="V367" s="144"/>
      <c r="W367" s="144"/>
      <c r="X367" s="144"/>
      <c r="Y367" s="144"/>
      <c r="Z367" s="144"/>
    </row>
    <row r="368" spans="1:26" ht="15.75" customHeight="1">
      <c r="A368" s="144"/>
      <c r="B368" s="144"/>
      <c r="C368" s="144"/>
      <c r="D368" s="144"/>
      <c r="E368" s="144"/>
      <c r="F368" s="144"/>
      <c r="G368" s="144"/>
      <c r="H368" s="144"/>
      <c r="I368" s="144"/>
      <c r="J368" s="144"/>
      <c r="K368" s="144"/>
      <c r="L368" s="144"/>
      <c r="M368" s="144"/>
      <c r="N368" s="144"/>
      <c r="O368" s="166"/>
      <c r="P368" s="166"/>
      <c r="Q368" s="166"/>
      <c r="R368" s="144"/>
      <c r="S368" s="144"/>
      <c r="T368" s="144"/>
      <c r="U368" s="144"/>
      <c r="V368" s="144"/>
      <c r="W368" s="144"/>
      <c r="X368" s="144"/>
      <c r="Y368" s="144"/>
      <c r="Z368" s="144"/>
    </row>
    <row r="369" spans="1:26" ht="15.75" customHeight="1">
      <c r="A369" s="144"/>
      <c r="B369" s="144"/>
      <c r="C369" s="144"/>
      <c r="D369" s="144"/>
      <c r="E369" s="144"/>
      <c r="F369" s="144"/>
      <c r="G369" s="144"/>
      <c r="H369" s="144"/>
      <c r="I369" s="144"/>
      <c r="J369" s="144"/>
      <c r="K369" s="144"/>
      <c r="L369" s="144"/>
      <c r="M369" s="144"/>
      <c r="N369" s="144"/>
      <c r="O369" s="166"/>
      <c r="P369" s="166"/>
      <c r="Q369" s="166"/>
      <c r="R369" s="144"/>
      <c r="S369" s="144"/>
      <c r="T369" s="144"/>
      <c r="U369" s="144"/>
      <c r="V369" s="144"/>
      <c r="W369" s="144"/>
      <c r="X369" s="144"/>
      <c r="Y369" s="144"/>
      <c r="Z369" s="144"/>
    </row>
    <row r="370" spans="1:26" ht="15.75" customHeight="1">
      <c r="A370" s="144"/>
      <c r="B370" s="144"/>
      <c r="C370" s="144"/>
      <c r="D370" s="144"/>
      <c r="E370" s="144"/>
      <c r="F370" s="144"/>
      <c r="G370" s="144"/>
      <c r="H370" s="144"/>
      <c r="I370" s="144"/>
      <c r="J370" s="144"/>
      <c r="K370" s="144"/>
      <c r="L370" s="144"/>
      <c r="M370" s="144"/>
      <c r="N370" s="144"/>
      <c r="O370" s="166"/>
      <c r="P370" s="166"/>
      <c r="Q370" s="166"/>
      <c r="R370" s="144"/>
      <c r="S370" s="144"/>
      <c r="T370" s="144"/>
      <c r="U370" s="144"/>
      <c r="V370" s="144"/>
      <c r="W370" s="144"/>
      <c r="X370" s="144"/>
      <c r="Y370" s="144"/>
      <c r="Z370" s="144"/>
    </row>
    <row r="371" spans="1:26" ht="15.75" customHeight="1">
      <c r="A371" s="144"/>
      <c r="B371" s="144"/>
      <c r="C371" s="144"/>
      <c r="D371" s="144"/>
      <c r="E371" s="144"/>
      <c r="F371" s="144"/>
      <c r="G371" s="144"/>
      <c r="H371" s="144"/>
      <c r="I371" s="144"/>
      <c r="J371" s="144"/>
      <c r="K371" s="144"/>
      <c r="L371" s="144"/>
      <c r="M371" s="144"/>
      <c r="N371" s="144"/>
      <c r="O371" s="166"/>
      <c r="P371" s="166"/>
      <c r="Q371" s="166"/>
      <c r="R371" s="144"/>
      <c r="S371" s="144"/>
      <c r="T371" s="144"/>
      <c r="U371" s="144"/>
      <c r="V371" s="144"/>
      <c r="W371" s="144"/>
      <c r="X371" s="144"/>
      <c r="Y371" s="144"/>
      <c r="Z371" s="144"/>
    </row>
    <row r="372" spans="1:26" ht="15.75" customHeight="1">
      <c r="A372" s="144"/>
      <c r="B372" s="144"/>
      <c r="C372" s="144"/>
      <c r="D372" s="144"/>
      <c r="E372" s="144"/>
      <c r="F372" s="144"/>
      <c r="G372" s="144"/>
      <c r="H372" s="144"/>
      <c r="I372" s="144"/>
      <c r="J372" s="144"/>
      <c r="K372" s="144"/>
      <c r="L372" s="144"/>
      <c r="M372" s="144"/>
      <c r="N372" s="144"/>
      <c r="O372" s="166"/>
      <c r="P372" s="166"/>
      <c r="Q372" s="166"/>
      <c r="R372" s="144"/>
      <c r="S372" s="144"/>
      <c r="T372" s="144"/>
      <c r="U372" s="144"/>
      <c r="V372" s="144"/>
      <c r="W372" s="144"/>
      <c r="X372" s="144"/>
      <c r="Y372" s="144"/>
      <c r="Z372" s="144"/>
    </row>
    <row r="373" spans="1:26" ht="15.75" customHeight="1">
      <c r="A373" s="144"/>
      <c r="B373" s="144"/>
      <c r="C373" s="144"/>
      <c r="D373" s="144"/>
      <c r="E373" s="144"/>
      <c r="F373" s="144"/>
      <c r="G373" s="144"/>
      <c r="H373" s="144"/>
      <c r="I373" s="144"/>
      <c r="J373" s="144"/>
      <c r="K373" s="144"/>
      <c r="L373" s="144"/>
      <c r="M373" s="144"/>
      <c r="N373" s="144"/>
      <c r="O373" s="166"/>
      <c r="P373" s="166"/>
      <c r="Q373" s="166"/>
      <c r="R373" s="144"/>
      <c r="S373" s="144"/>
      <c r="T373" s="144"/>
      <c r="U373" s="144"/>
      <c r="V373" s="144"/>
      <c r="W373" s="144"/>
      <c r="X373" s="144"/>
      <c r="Y373" s="144"/>
      <c r="Z373" s="144"/>
    </row>
    <row r="374" spans="1:26" ht="15.75" customHeight="1">
      <c r="A374" s="144"/>
      <c r="B374" s="144"/>
      <c r="C374" s="144"/>
      <c r="D374" s="144"/>
      <c r="E374" s="144"/>
      <c r="F374" s="144"/>
      <c r="G374" s="144"/>
      <c r="H374" s="144"/>
      <c r="I374" s="144"/>
      <c r="J374" s="144"/>
      <c r="K374" s="144"/>
      <c r="L374" s="144"/>
      <c r="M374" s="144"/>
      <c r="N374" s="144"/>
      <c r="O374" s="166"/>
      <c r="P374" s="166"/>
      <c r="Q374" s="166"/>
      <c r="R374" s="144"/>
      <c r="S374" s="144"/>
      <c r="T374" s="144"/>
      <c r="U374" s="144"/>
      <c r="V374" s="144"/>
      <c r="W374" s="144"/>
      <c r="X374" s="144"/>
      <c r="Y374" s="144"/>
      <c r="Z374" s="144"/>
    </row>
    <row r="375" spans="1:26" ht="15.75" customHeight="1">
      <c r="A375" s="144"/>
      <c r="B375" s="144"/>
      <c r="C375" s="144"/>
      <c r="D375" s="144"/>
      <c r="E375" s="144"/>
      <c r="F375" s="144"/>
      <c r="G375" s="144"/>
      <c r="H375" s="144"/>
      <c r="I375" s="144"/>
      <c r="J375" s="144"/>
      <c r="K375" s="144"/>
      <c r="L375" s="144"/>
      <c r="M375" s="144"/>
      <c r="N375" s="144"/>
      <c r="O375" s="166"/>
      <c r="P375" s="166"/>
      <c r="Q375" s="166"/>
      <c r="R375" s="144"/>
      <c r="S375" s="144"/>
      <c r="T375" s="144"/>
      <c r="U375" s="144"/>
      <c r="V375" s="144"/>
      <c r="W375" s="144"/>
      <c r="X375" s="144"/>
      <c r="Y375" s="144"/>
      <c r="Z375" s="144"/>
    </row>
    <row r="376" spans="1:26" ht="15.75" customHeight="1">
      <c r="A376" s="144"/>
      <c r="B376" s="144"/>
      <c r="C376" s="144"/>
      <c r="D376" s="144"/>
      <c r="E376" s="144"/>
      <c r="F376" s="144"/>
      <c r="G376" s="144"/>
      <c r="H376" s="144"/>
      <c r="I376" s="144"/>
      <c r="J376" s="144"/>
      <c r="K376" s="144"/>
      <c r="L376" s="144"/>
      <c r="M376" s="144"/>
      <c r="N376" s="144"/>
      <c r="O376" s="166"/>
      <c r="P376" s="166"/>
      <c r="Q376" s="166"/>
      <c r="R376" s="144"/>
      <c r="S376" s="144"/>
      <c r="T376" s="144"/>
      <c r="U376" s="144"/>
      <c r="V376" s="144"/>
      <c r="W376" s="144"/>
      <c r="X376" s="144"/>
      <c r="Y376" s="144"/>
      <c r="Z376" s="144"/>
    </row>
    <row r="377" spans="1:26" ht="15.75" customHeight="1">
      <c r="A377" s="144"/>
      <c r="B377" s="144"/>
      <c r="C377" s="144"/>
      <c r="D377" s="144"/>
      <c r="E377" s="144"/>
      <c r="F377" s="144"/>
      <c r="G377" s="144"/>
      <c r="H377" s="144"/>
      <c r="I377" s="144"/>
      <c r="J377" s="144"/>
      <c r="K377" s="144"/>
      <c r="L377" s="144"/>
      <c r="M377" s="144"/>
      <c r="N377" s="144"/>
      <c r="O377" s="166"/>
      <c r="P377" s="166"/>
      <c r="Q377" s="166"/>
      <c r="R377" s="144"/>
      <c r="S377" s="144"/>
      <c r="T377" s="144"/>
      <c r="U377" s="144"/>
      <c r="V377" s="144"/>
      <c r="W377" s="144"/>
      <c r="X377" s="144"/>
      <c r="Y377" s="144"/>
      <c r="Z377" s="144"/>
    </row>
    <row r="378" spans="1:26" ht="15.75" customHeight="1">
      <c r="A378" s="144"/>
      <c r="B378" s="144"/>
      <c r="C378" s="144"/>
      <c r="D378" s="144"/>
      <c r="E378" s="144"/>
      <c r="F378" s="144"/>
      <c r="G378" s="144"/>
      <c r="H378" s="144"/>
      <c r="I378" s="144"/>
      <c r="J378" s="144"/>
      <c r="K378" s="144"/>
      <c r="L378" s="144"/>
      <c r="M378" s="144"/>
      <c r="N378" s="144"/>
      <c r="O378" s="166"/>
      <c r="P378" s="166"/>
      <c r="Q378" s="166"/>
      <c r="R378" s="144"/>
      <c r="S378" s="144"/>
      <c r="T378" s="144"/>
      <c r="U378" s="144"/>
      <c r="V378" s="144"/>
      <c r="W378" s="144"/>
      <c r="X378" s="144"/>
      <c r="Y378" s="144"/>
      <c r="Z378" s="144"/>
    </row>
    <row r="379" spans="1:26" ht="15.75" customHeight="1">
      <c r="A379" s="144"/>
      <c r="B379" s="144"/>
      <c r="C379" s="144"/>
      <c r="D379" s="144"/>
      <c r="E379" s="144"/>
      <c r="F379" s="144"/>
      <c r="G379" s="144"/>
      <c r="H379" s="144"/>
      <c r="I379" s="144"/>
      <c r="J379" s="144"/>
      <c r="K379" s="144"/>
      <c r="L379" s="144"/>
      <c r="M379" s="144"/>
      <c r="N379" s="144"/>
      <c r="O379" s="166"/>
      <c r="P379" s="166"/>
      <c r="Q379" s="166"/>
      <c r="R379" s="144"/>
      <c r="S379" s="144"/>
      <c r="T379" s="144"/>
      <c r="U379" s="144"/>
      <c r="V379" s="144"/>
      <c r="W379" s="144"/>
      <c r="X379" s="144"/>
      <c r="Y379" s="144"/>
      <c r="Z379" s="144"/>
    </row>
    <row r="380" spans="1:26" ht="15.75" customHeight="1">
      <c r="A380" s="144"/>
      <c r="B380" s="144"/>
      <c r="C380" s="144"/>
      <c r="D380" s="144"/>
      <c r="E380" s="144"/>
      <c r="F380" s="144"/>
      <c r="G380" s="144"/>
      <c r="H380" s="144"/>
      <c r="I380" s="144"/>
      <c r="J380" s="144"/>
      <c r="K380" s="144"/>
      <c r="L380" s="144"/>
      <c r="M380" s="144"/>
      <c r="N380" s="144"/>
      <c r="O380" s="166"/>
      <c r="P380" s="166"/>
      <c r="Q380" s="166"/>
      <c r="R380" s="144"/>
      <c r="S380" s="144"/>
      <c r="T380" s="144"/>
      <c r="U380" s="144"/>
      <c r="V380" s="144"/>
      <c r="W380" s="144"/>
      <c r="X380" s="144"/>
      <c r="Y380" s="144"/>
      <c r="Z380" s="144"/>
    </row>
    <row r="381" spans="1:26" ht="15.75" customHeight="1">
      <c r="A381" s="144"/>
      <c r="B381" s="144"/>
      <c r="C381" s="144"/>
      <c r="D381" s="144"/>
      <c r="E381" s="144"/>
      <c r="F381" s="144"/>
      <c r="G381" s="144"/>
      <c r="H381" s="144"/>
      <c r="I381" s="144"/>
      <c r="J381" s="144"/>
      <c r="K381" s="144"/>
      <c r="L381" s="144"/>
      <c r="M381" s="144"/>
      <c r="N381" s="144"/>
      <c r="O381" s="166"/>
      <c r="P381" s="166"/>
      <c r="Q381" s="166"/>
      <c r="R381" s="144"/>
      <c r="S381" s="144"/>
      <c r="T381" s="144"/>
      <c r="U381" s="144"/>
      <c r="V381" s="144"/>
      <c r="W381" s="144"/>
      <c r="X381" s="144"/>
      <c r="Y381" s="144"/>
      <c r="Z381" s="144"/>
    </row>
    <row r="382" spans="1:26" ht="15.75" customHeight="1">
      <c r="A382" s="144"/>
      <c r="B382" s="144"/>
      <c r="C382" s="144"/>
      <c r="D382" s="144"/>
      <c r="E382" s="144"/>
      <c r="F382" s="144"/>
      <c r="G382" s="144"/>
      <c r="H382" s="144"/>
      <c r="I382" s="144"/>
      <c r="J382" s="144"/>
      <c r="K382" s="144"/>
      <c r="L382" s="144"/>
      <c r="M382" s="144"/>
      <c r="N382" s="144"/>
      <c r="O382" s="166"/>
      <c r="P382" s="166"/>
      <c r="Q382" s="166"/>
      <c r="R382" s="144"/>
      <c r="S382" s="144"/>
      <c r="T382" s="144"/>
      <c r="U382" s="144"/>
      <c r="V382" s="144"/>
      <c r="W382" s="144"/>
      <c r="X382" s="144"/>
      <c r="Y382" s="144"/>
      <c r="Z382" s="144"/>
    </row>
    <row r="383" spans="1:26" ht="15.75" customHeight="1">
      <c r="A383" s="144"/>
      <c r="B383" s="144"/>
      <c r="C383" s="144"/>
      <c r="D383" s="144"/>
      <c r="E383" s="144"/>
      <c r="F383" s="144"/>
      <c r="G383" s="144"/>
      <c r="H383" s="144"/>
      <c r="I383" s="144"/>
      <c r="J383" s="144"/>
      <c r="K383" s="144"/>
      <c r="L383" s="144"/>
      <c r="M383" s="144"/>
      <c r="N383" s="144"/>
      <c r="O383" s="166"/>
      <c r="P383" s="166"/>
      <c r="Q383" s="166"/>
      <c r="R383" s="144"/>
      <c r="S383" s="144"/>
      <c r="T383" s="144"/>
      <c r="U383" s="144"/>
      <c r="V383" s="144"/>
      <c r="W383" s="144"/>
      <c r="X383" s="144"/>
      <c r="Y383" s="144"/>
      <c r="Z383" s="144"/>
    </row>
    <row r="384" spans="1:26" ht="15.75" customHeight="1">
      <c r="A384" s="144"/>
      <c r="B384" s="144"/>
      <c r="C384" s="144"/>
      <c r="D384" s="144"/>
      <c r="E384" s="144"/>
      <c r="F384" s="144"/>
      <c r="G384" s="144"/>
      <c r="H384" s="144"/>
      <c r="I384" s="144"/>
      <c r="J384" s="144"/>
      <c r="K384" s="144"/>
      <c r="L384" s="144"/>
      <c r="M384" s="144"/>
      <c r="N384" s="144"/>
      <c r="O384" s="166"/>
      <c r="P384" s="166"/>
      <c r="Q384" s="166"/>
      <c r="R384" s="144"/>
      <c r="S384" s="144"/>
      <c r="T384" s="144"/>
      <c r="U384" s="144"/>
      <c r="V384" s="144"/>
      <c r="W384" s="144"/>
      <c r="X384" s="144"/>
      <c r="Y384" s="144"/>
      <c r="Z384" s="144"/>
    </row>
    <row r="385" spans="1:26" ht="15.75" customHeight="1">
      <c r="A385" s="144"/>
      <c r="B385" s="144"/>
      <c r="C385" s="144"/>
      <c r="D385" s="144"/>
      <c r="E385" s="144"/>
      <c r="F385" s="144"/>
      <c r="G385" s="144"/>
      <c r="H385" s="144"/>
      <c r="I385" s="144"/>
      <c r="J385" s="144"/>
      <c r="K385" s="144"/>
      <c r="L385" s="144"/>
      <c r="M385" s="144"/>
      <c r="N385" s="144"/>
      <c r="O385" s="166"/>
      <c r="P385" s="166"/>
      <c r="Q385" s="166"/>
      <c r="R385" s="144"/>
      <c r="S385" s="144"/>
      <c r="T385" s="144"/>
      <c r="U385" s="144"/>
      <c r="V385" s="144"/>
      <c r="W385" s="144"/>
      <c r="X385" s="144"/>
      <c r="Y385" s="144"/>
      <c r="Z385" s="144"/>
    </row>
    <row r="386" spans="1:26" ht="15.75" customHeight="1">
      <c r="A386" s="144"/>
      <c r="B386" s="144"/>
      <c r="C386" s="144"/>
      <c r="D386" s="144"/>
      <c r="E386" s="144"/>
      <c r="F386" s="144"/>
      <c r="G386" s="144"/>
      <c r="H386" s="144"/>
      <c r="I386" s="144"/>
      <c r="J386" s="144"/>
      <c r="K386" s="144"/>
      <c r="L386" s="144"/>
      <c r="M386" s="144"/>
      <c r="N386" s="144"/>
      <c r="O386" s="166"/>
      <c r="P386" s="166"/>
      <c r="Q386" s="166"/>
      <c r="R386" s="144"/>
      <c r="S386" s="144"/>
      <c r="T386" s="144"/>
      <c r="U386" s="144"/>
      <c r="V386" s="144"/>
      <c r="W386" s="144"/>
      <c r="X386" s="144"/>
      <c r="Y386" s="144"/>
      <c r="Z386" s="144"/>
    </row>
    <row r="387" spans="1:26" ht="15.75" customHeight="1">
      <c r="A387" s="144"/>
      <c r="B387" s="144"/>
      <c r="C387" s="144"/>
      <c r="D387" s="144"/>
      <c r="E387" s="144"/>
      <c r="F387" s="144"/>
      <c r="G387" s="144"/>
      <c r="H387" s="144"/>
      <c r="I387" s="144"/>
      <c r="J387" s="144"/>
      <c r="K387" s="144"/>
      <c r="L387" s="144"/>
      <c r="M387" s="144"/>
      <c r="N387" s="144"/>
      <c r="O387" s="166"/>
      <c r="P387" s="166"/>
      <c r="Q387" s="166"/>
      <c r="R387" s="144"/>
      <c r="S387" s="144"/>
      <c r="T387" s="144"/>
      <c r="U387" s="144"/>
      <c r="V387" s="144"/>
      <c r="W387" s="144"/>
      <c r="X387" s="144"/>
      <c r="Y387" s="144"/>
      <c r="Z387" s="144"/>
    </row>
    <row r="388" spans="1:26" ht="15.75" customHeight="1">
      <c r="A388" s="144"/>
      <c r="B388" s="144"/>
      <c r="C388" s="144"/>
      <c r="D388" s="144"/>
      <c r="E388" s="144"/>
      <c r="F388" s="144"/>
      <c r="G388" s="144"/>
      <c r="H388" s="144"/>
      <c r="I388" s="144"/>
      <c r="J388" s="144"/>
      <c r="K388" s="144"/>
      <c r="L388" s="144"/>
      <c r="M388" s="144"/>
      <c r="N388" s="144"/>
      <c r="O388" s="166"/>
      <c r="P388" s="166"/>
      <c r="Q388" s="166"/>
      <c r="R388" s="144"/>
      <c r="S388" s="144"/>
      <c r="T388" s="144"/>
      <c r="U388" s="144"/>
      <c r="V388" s="144"/>
      <c r="W388" s="144"/>
      <c r="X388" s="144"/>
      <c r="Y388" s="144"/>
      <c r="Z388" s="144"/>
    </row>
    <row r="389" spans="1:26" ht="15.75" customHeight="1">
      <c r="A389" s="144"/>
      <c r="B389" s="144"/>
      <c r="C389" s="144"/>
      <c r="D389" s="144"/>
      <c r="E389" s="144"/>
      <c r="F389" s="144"/>
      <c r="G389" s="144"/>
      <c r="H389" s="144"/>
      <c r="I389" s="144"/>
      <c r="J389" s="144"/>
      <c r="K389" s="144"/>
      <c r="L389" s="144"/>
      <c r="M389" s="144"/>
      <c r="N389" s="144"/>
      <c r="O389" s="166"/>
      <c r="P389" s="166"/>
      <c r="Q389" s="166"/>
      <c r="R389" s="144"/>
      <c r="S389" s="144"/>
      <c r="T389" s="144"/>
      <c r="U389" s="144"/>
      <c r="V389" s="144"/>
      <c r="W389" s="144"/>
      <c r="X389" s="144"/>
      <c r="Y389" s="144"/>
      <c r="Z389" s="144"/>
    </row>
    <row r="390" spans="1:26" ht="15.75" customHeight="1">
      <c r="A390" s="144"/>
      <c r="B390" s="144"/>
      <c r="C390" s="144"/>
      <c r="D390" s="144"/>
      <c r="E390" s="144"/>
      <c r="F390" s="144"/>
      <c r="G390" s="144"/>
      <c r="H390" s="144"/>
      <c r="I390" s="144"/>
      <c r="J390" s="144"/>
      <c r="K390" s="144"/>
      <c r="L390" s="144"/>
      <c r="M390" s="144"/>
      <c r="N390" s="144"/>
      <c r="O390" s="166"/>
      <c r="P390" s="166"/>
      <c r="Q390" s="166"/>
      <c r="R390" s="144"/>
      <c r="S390" s="144"/>
      <c r="T390" s="144"/>
      <c r="U390" s="144"/>
      <c r="V390" s="144"/>
      <c r="W390" s="144"/>
      <c r="X390" s="144"/>
      <c r="Y390" s="144"/>
      <c r="Z390" s="144"/>
    </row>
    <row r="391" spans="1:26" ht="15.75" customHeight="1">
      <c r="A391" s="144"/>
      <c r="B391" s="144"/>
      <c r="C391" s="144"/>
      <c r="D391" s="144"/>
      <c r="E391" s="144"/>
      <c r="F391" s="144"/>
      <c r="G391" s="144"/>
      <c r="H391" s="144"/>
      <c r="I391" s="144"/>
      <c r="J391" s="144"/>
      <c r="K391" s="144"/>
      <c r="L391" s="144"/>
      <c r="M391" s="144"/>
      <c r="N391" s="144"/>
      <c r="O391" s="166"/>
      <c r="P391" s="166"/>
      <c r="Q391" s="166"/>
      <c r="R391" s="144"/>
      <c r="S391" s="144"/>
      <c r="T391" s="144"/>
      <c r="U391" s="144"/>
      <c r="V391" s="144"/>
      <c r="W391" s="144"/>
      <c r="X391" s="144"/>
      <c r="Y391" s="144"/>
      <c r="Z391" s="144"/>
    </row>
    <row r="392" spans="1:26" ht="15.75" customHeight="1">
      <c r="A392" s="144"/>
      <c r="B392" s="144"/>
      <c r="C392" s="144"/>
      <c r="D392" s="144"/>
      <c r="E392" s="144"/>
      <c r="F392" s="144"/>
      <c r="G392" s="144"/>
      <c r="H392" s="144"/>
      <c r="I392" s="144"/>
      <c r="J392" s="144"/>
      <c r="K392" s="144"/>
      <c r="L392" s="144"/>
      <c r="M392" s="144"/>
      <c r="N392" s="144"/>
      <c r="O392" s="166"/>
      <c r="P392" s="166"/>
      <c r="Q392" s="166"/>
      <c r="R392" s="144"/>
      <c r="S392" s="144"/>
      <c r="T392" s="144"/>
      <c r="U392" s="144"/>
      <c r="V392" s="144"/>
      <c r="W392" s="144"/>
      <c r="X392" s="144"/>
      <c r="Y392" s="144"/>
      <c r="Z392" s="144"/>
    </row>
    <row r="393" spans="1:26" ht="15.75" customHeight="1">
      <c r="A393" s="144"/>
      <c r="B393" s="144"/>
      <c r="C393" s="144"/>
      <c r="D393" s="144"/>
      <c r="E393" s="144"/>
      <c r="F393" s="144"/>
      <c r="G393" s="144"/>
      <c r="H393" s="144"/>
      <c r="I393" s="144"/>
      <c r="J393" s="144"/>
      <c r="K393" s="144"/>
      <c r="L393" s="144"/>
      <c r="M393" s="144"/>
      <c r="N393" s="144"/>
      <c r="O393" s="166"/>
      <c r="P393" s="166"/>
      <c r="Q393" s="166"/>
      <c r="R393" s="144"/>
      <c r="S393" s="144"/>
      <c r="T393" s="144"/>
      <c r="U393" s="144"/>
      <c r="V393" s="144"/>
      <c r="W393" s="144"/>
      <c r="X393" s="144"/>
      <c r="Y393" s="144"/>
      <c r="Z393" s="144"/>
    </row>
    <row r="394" spans="1:26" ht="15.75" customHeight="1">
      <c r="A394" s="144"/>
      <c r="B394" s="144"/>
      <c r="C394" s="144"/>
      <c r="D394" s="144"/>
      <c r="E394" s="144"/>
      <c r="F394" s="144"/>
      <c r="G394" s="144"/>
      <c r="H394" s="144"/>
      <c r="I394" s="144"/>
      <c r="J394" s="144"/>
      <c r="K394" s="144"/>
      <c r="L394" s="144"/>
      <c r="M394" s="144"/>
      <c r="N394" s="144"/>
      <c r="O394" s="166"/>
      <c r="P394" s="166"/>
      <c r="Q394" s="166"/>
      <c r="R394" s="144"/>
      <c r="S394" s="144"/>
      <c r="T394" s="144"/>
      <c r="U394" s="144"/>
      <c r="V394" s="144"/>
      <c r="W394" s="144"/>
      <c r="X394" s="144"/>
      <c r="Y394" s="144"/>
      <c r="Z394" s="144"/>
    </row>
    <row r="395" spans="1:26" ht="15.75" customHeight="1">
      <c r="A395" s="144"/>
      <c r="B395" s="144"/>
      <c r="C395" s="144"/>
      <c r="D395" s="144"/>
      <c r="E395" s="144"/>
      <c r="F395" s="144"/>
      <c r="G395" s="144"/>
      <c r="H395" s="144"/>
      <c r="I395" s="144"/>
      <c r="J395" s="144"/>
      <c r="K395" s="144"/>
      <c r="L395" s="144"/>
      <c r="M395" s="144"/>
      <c r="N395" s="144"/>
      <c r="O395" s="166"/>
      <c r="P395" s="166"/>
      <c r="Q395" s="166"/>
      <c r="R395" s="144"/>
      <c r="S395" s="144"/>
      <c r="T395" s="144"/>
      <c r="U395" s="144"/>
      <c r="V395" s="144"/>
      <c r="W395" s="144"/>
      <c r="X395" s="144"/>
      <c r="Y395" s="144"/>
      <c r="Z395" s="144"/>
    </row>
    <row r="396" spans="1:26" ht="15.75" customHeight="1">
      <c r="A396" s="144"/>
      <c r="B396" s="144"/>
      <c r="C396" s="144"/>
      <c r="D396" s="144"/>
      <c r="E396" s="144"/>
      <c r="F396" s="144"/>
      <c r="G396" s="144"/>
      <c r="H396" s="144"/>
      <c r="I396" s="144"/>
      <c r="J396" s="144"/>
      <c r="K396" s="144"/>
      <c r="L396" s="144"/>
      <c r="M396" s="144"/>
      <c r="N396" s="144"/>
      <c r="O396" s="166"/>
      <c r="P396" s="166"/>
      <c r="Q396" s="166"/>
      <c r="R396" s="144"/>
      <c r="S396" s="144"/>
      <c r="T396" s="144"/>
      <c r="U396" s="144"/>
      <c r="V396" s="144"/>
      <c r="W396" s="144"/>
      <c r="X396" s="144"/>
      <c r="Y396" s="144"/>
      <c r="Z396" s="144"/>
    </row>
    <row r="397" spans="1:26" ht="15.75" customHeight="1">
      <c r="A397" s="144"/>
      <c r="B397" s="144"/>
      <c r="C397" s="144"/>
      <c r="D397" s="144"/>
      <c r="E397" s="144"/>
      <c r="F397" s="144"/>
      <c r="G397" s="144"/>
      <c r="H397" s="144"/>
      <c r="I397" s="144"/>
      <c r="J397" s="144"/>
      <c r="K397" s="144"/>
      <c r="L397" s="144"/>
      <c r="M397" s="144"/>
      <c r="N397" s="144"/>
      <c r="O397" s="166"/>
      <c r="P397" s="166"/>
      <c r="Q397" s="166"/>
      <c r="R397" s="144"/>
      <c r="S397" s="144"/>
      <c r="T397" s="144"/>
      <c r="U397" s="144"/>
      <c r="V397" s="144"/>
      <c r="W397" s="144"/>
      <c r="X397" s="144"/>
      <c r="Y397" s="144"/>
      <c r="Z397" s="144"/>
    </row>
    <row r="398" spans="1:26" ht="15.75" customHeight="1">
      <c r="A398" s="144"/>
      <c r="B398" s="144"/>
      <c r="C398" s="144"/>
      <c r="D398" s="144"/>
      <c r="E398" s="144"/>
      <c r="F398" s="144"/>
      <c r="G398" s="144"/>
      <c r="H398" s="144"/>
      <c r="I398" s="144"/>
      <c r="J398" s="144"/>
      <c r="K398" s="144"/>
      <c r="L398" s="144"/>
      <c r="M398" s="144"/>
      <c r="N398" s="144"/>
      <c r="O398" s="166"/>
      <c r="P398" s="166"/>
      <c r="Q398" s="166"/>
      <c r="R398" s="144"/>
      <c r="S398" s="144"/>
      <c r="T398" s="144"/>
      <c r="U398" s="144"/>
      <c r="V398" s="144"/>
      <c r="W398" s="144"/>
      <c r="X398" s="144"/>
      <c r="Y398" s="144"/>
      <c r="Z398" s="144"/>
    </row>
    <row r="399" spans="1:26" ht="15.75" customHeight="1">
      <c r="A399" s="144"/>
      <c r="B399" s="144"/>
      <c r="C399" s="144"/>
      <c r="D399" s="144"/>
      <c r="E399" s="144"/>
      <c r="F399" s="144"/>
      <c r="G399" s="144"/>
      <c r="H399" s="144"/>
      <c r="I399" s="144"/>
      <c r="J399" s="144"/>
      <c r="K399" s="144"/>
      <c r="L399" s="144"/>
      <c r="M399" s="144"/>
      <c r="N399" s="144"/>
      <c r="O399" s="166"/>
      <c r="P399" s="166"/>
      <c r="Q399" s="166"/>
      <c r="R399" s="144"/>
      <c r="S399" s="144"/>
      <c r="T399" s="144"/>
      <c r="U399" s="144"/>
      <c r="V399" s="144"/>
      <c r="W399" s="144"/>
      <c r="X399" s="144"/>
      <c r="Y399" s="144"/>
      <c r="Z399" s="144"/>
    </row>
    <row r="400" spans="1:26" ht="15.75" customHeight="1">
      <c r="A400" s="144"/>
      <c r="B400" s="144"/>
      <c r="C400" s="144"/>
      <c r="D400" s="144"/>
      <c r="E400" s="144"/>
      <c r="F400" s="144"/>
      <c r="G400" s="144"/>
      <c r="H400" s="144"/>
      <c r="I400" s="144"/>
      <c r="J400" s="144"/>
      <c r="K400" s="144"/>
      <c r="L400" s="144"/>
      <c r="M400" s="144"/>
      <c r="N400" s="144"/>
      <c r="O400" s="166"/>
      <c r="P400" s="166"/>
      <c r="Q400" s="166"/>
      <c r="R400" s="144"/>
      <c r="S400" s="144"/>
      <c r="T400" s="144"/>
      <c r="U400" s="144"/>
      <c r="V400" s="144"/>
      <c r="W400" s="144"/>
      <c r="X400" s="144"/>
      <c r="Y400" s="144"/>
      <c r="Z400" s="144"/>
    </row>
    <row r="401" spans="1:26" ht="15.75" customHeight="1">
      <c r="A401" s="144"/>
      <c r="B401" s="144"/>
      <c r="C401" s="144"/>
      <c r="D401" s="144"/>
      <c r="E401" s="144"/>
      <c r="F401" s="144"/>
      <c r="G401" s="144"/>
      <c r="H401" s="144"/>
      <c r="I401" s="144"/>
      <c r="J401" s="144"/>
      <c r="K401" s="144"/>
      <c r="L401" s="144"/>
      <c r="M401" s="144"/>
      <c r="N401" s="144"/>
      <c r="O401" s="166"/>
      <c r="P401" s="166"/>
      <c r="Q401" s="166"/>
      <c r="R401" s="144"/>
      <c r="S401" s="144"/>
      <c r="T401" s="144"/>
      <c r="U401" s="144"/>
      <c r="V401" s="144"/>
      <c r="W401" s="144"/>
      <c r="X401" s="144"/>
      <c r="Y401" s="144"/>
      <c r="Z401" s="144"/>
    </row>
    <row r="402" spans="1:26" ht="15.75" customHeight="1">
      <c r="A402" s="144"/>
      <c r="B402" s="144"/>
      <c r="C402" s="144"/>
      <c r="D402" s="144"/>
      <c r="E402" s="144"/>
      <c r="F402" s="144"/>
      <c r="G402" s="144"/>
      <c r="H402" s="144"/>
      <c r="I402" s="144"/>
      <c r="J402" s="144"/>
      <c r="K402" s="144"/>
      <c r="L402" s="144"/>
      <c r="M402" s="144"/>
      <c r="N402" s="144"/>
      <c r="O402" s="166"/>
      <c r="P402" s="166"/>
      <c r="Q402" s="166"/>
      <c r="R402" s="144"/>
      <c r="S402" s="144"/>
      <c r="T402" s="144"/>
      <c r="U402" s="144"/>
      <c r="V402" s="144"/>
      <c r="W402" s="144"/>
      <c r="X402" s="144"/>
      <c r="Y402" s="144"/>
      <c r="Z402" s="144"/>
    </row>
    <row r="403" spans="1:26" ht="15.75" customHeight="1">
      <c r="A403" s="144"/>
      <c r="B403" s="144"/>
      <c r="C403" s="144"/>
      <c r="D403" s="144"/>
      <c r="E403" s="144"/>
      <c r="F403" s="144"/>
      <c r="G403" s="144"/>
      <c r="H403" s="144"/>
      <c r="I403" s="144"/>
      <c r="J403" s="144"/>
      <c r="K403" s="144"/>
      <c r="L403" s="144"/>
      <c r="M403" s="144"/>
      <c r="N403" s="144"/>
      <c r="O403" s="166"/>
      <c r="P403" s="166"/>
      <c r="Q403" s="166"/>
      <c r="R403" s="144"/>
      <c r="S403" s="144"/>
      <c r="T403" s="144"/>
      <c r="U403" s="144"/>
      <c r="V403" s="144"/>
      <c r="W403" s="144"/>
      <c r="X403" s="144"/>
      <c r="Y403" s="144"/>
      <c r="Z403" s="144"/>
    </row>
    <row r="404" spans="1:26" ht="15.75" customHeight="1">
      <c r="A404" s="144"/>
      <c r="B404" s="144"/>
      <c r="C404" s="144"/>
      <c r="D404" s="144"/>
      <c r="E404" s="144"/>
      <c r="F404" s="144"/>
      <c r="G404" s="144"/>
      <c r="H404" s="144"/>
      <c r="I404" s="144"/>
      <c r="J404" s="144"/>
      <c r="K404" s="144"/>
      <c r="L404" s="144"/>
      <c r="M404" s="144"/>
      <c r="N404" s="144"/>
      <c r="O404" s="166"/>
      <c r="P404" s="166"/>
      <c r="Q404" s="166"/>
      <c r="R404" s="144"/>
      <c r="S404" s="144"/>
      <c r="T404" s="144"/>
      <c r="U404" s="144"/>
      <c r="V404" s="144"/>
      <c r="W404" s="144"/>
      <c r="X404" s="144"/>
      <c r="Y404" s="144"/>
      <c r="Z404" s="144"/>
    </row>
    <row r="405" spans="1:26" ht="15.75" customHeight="1">
      <c r="A405" s="144"/>
      <c r="B405" s="144"/>
      <c r="C405" s="144"/>
      <c r="D405" s="144"/>
      <c r="E405" s="144"/>
      <c r="F405" s="144"/>
      <c r="G405" s="144"/>
      <c r="H405" s="144"/>
      <c r="I405" s="144"/>
      <c r="J405" s="144"/>
      <c r="K405" s="144"/>
      <c r="L405" s="144"/>
      <c r="M405" s="144"/>
      <c r="N405" s="144"/>
      <c r="O405" s="166"/>
      <c r="P405" s="166"/>
      <c r="Q405" s="166"/>
      <c r="R405" s="144"/>
      <c r="S405" s="144"/>
      <c r="T405" s="144"/>
      <c r="U405" s="144"/>
      <c r="V405" s="144"/>
      <c r="W405" s="144"/>
      <c r="X405" s="144"/>
      <c r="Y405" s="144"/>
      <c r="Z405" s="144"/>
    </row>
    <row r="406" spans="1:26" ht="15.75" customHeight="1">
      <c r="A406" s="144"/>
      <c r="B406" s="144"/>
      <c r="C406" s="144"/>
      <c r="D406" s="144"/>
      <c r="E406" s="144"/>
      <c r="F406" s="144"/>
      <c r="G406" s="144"/>
      <c r="H406" s="144"/>
      <c r="I406" s="144"/>
      <c r="J406" s="144"/>
      <c r="K406" s="144"/>
      <c r="L406" s="144"/>
      <c r="M406" s="144"/>
      <c r="N406" s="144"/>
      <c r="O406" s="166"/>
      <c r="P406" s="166"/>
      <c r="Q406" s="166"/>
      <c r="R406" s="144"/>
      <c r="S406" s="144"/>
      <c r="T406" s="144"/>
      <c r="U406" s="144"/>
      <c r="V406" s="144"/>
      <c r="W406" s="144"/>
      <c r="X406" s="144"/>
      <c r="Y406" s="144"/>
      <c r="Z406" s="144"/>
    </row>
    <row r="407" spans="1:26" ht="15.75" customHeight="1">
      <c r="A407" s="144"/>
      <c r="B407" s="144"/>
      <c r="C407" s="144"/>
      <c r="D407" s="144"/>
      <c r="E407" s="144"/>
      <c r="F407" s="144"/>
      <c r="G407" s="144"/>
      <c r="H407" s="144"/>
      <c r="I407" s="144"/>
      <c r="J407" s="144"/>
      <c r="K407" s="144"/>
      <c r="L407" s="144"/>
      <c r="M407" s="144"/>
      <c r="N407" s="144"/>
      <c r="O407" s="166"/>
      <c r="P407" s="166"/>
      <c r="Q407" s="166"/>
      <c r="R407" s="144"/>
      <c r="S407" s="144"/>
      <c r="T407" s="144"/>
      <c r="U407" s="144"/>
      <c r="V407" s="144"/>
      <c r="W407" s="144"/>
      <c r="X407" s="144"/>
      <c r="Y407" s="144"/>
      <c r="Z407" s="144"/>
    </row>
    <row r="408" spans="1:26" ht="15.75" customHeight="1">
      <c r="A408" s="144"/>
      <c r="B408" s="144"/>
      <c r="C408" s="144"/>
      <c r="D408" s="144"/>
      <c r="E408" s="144"/>
      <c r="F408" s="144"/>
      <c r="G408" s="144"/>
      <c r="H408" s="144"/>
      <c r="I408" s="144"/>
      <c r="J408" s="144"/>
      <c r="K408" s="144"/>
      <c r="L408" s="144"/>
      <c r="M408" s="144"/>
      <c r="N408" s="144"/>
      <c r="O408" s="166"/>
      <c r="P408" s="166"/>
      <c r="Q408" s="166"/>
      <c r="R408" s="144"/>
      <c r="S408" s="144"/>
      <c r="T408" s="144"/>
      <c r="U408" s="144"/>
      <c r="V408" s="144"/>
      <c r="W408" s="144"/>
      <c r="X408" s="144"/>
      <c r="Y408" s="144"/>
      <c r="Z408" s="144"/>
    </row>
    <row r="409" spans="1:26" ht="15.75" customHeight="1">
      <c r="A409" s="144"/>
      <c r="B409" s="144"/>
      <c r="C409" s="144"/>
      <c r="D409" s="144"/>
      <c r="E409" s="144"/>
      <c r="F409" s="144"/>
      <c r="G409" s="144"/>
      <c r="H409" s="144"/>
      <c r="I409" s="144"/>
      <c r="J409" s="144"/>
      <c r="K409" s="144"/>
      <c r="L409" s="144"/>
      <c r="M409" s="144"/>
      <c r="N409" s="144"/>
      <c r="O409" s="166"/>
      <c r="P409" s="166"/>
      <c r="Q409" s="166"/>
      <c r="R409" s="144"/>
      <c r="S409" s="144"/>
      <c r="T409" s="144"/>
      <c r="U409" s="144"/>
      <c r="V409" s="144"/>
      <c r="W409" s="144"/>
      <c r="X409" s="144"/>
      <c r="Y409" s="144"/>
      <c r="Z409" s="144"/>
    </row>
    <row r="410" spans="1:26" ht="15.75" customHeight="1">
      <c r="A410" s="144"/>
      <c r="B410" s="144"/>
      <c r="C410" s="144"/>
      <c r="D410" s="144"/>
      <c r="E410" s="144"/>
      <c r="F410" s="144"/>
      <c r="G410" s="144"/>
      <c r="H410" s="144"/>
      <c r="I410" s="144"/>
      <c r="J410" s="144"/>
      <c r="K410" s="144"/>
      <c r="L410" s="144"/>
      <c r="M410" s="144"/>
      <c r="N410" s="144"/>
      <c r="O410" s="166"/>
      <c r="P410" s="166"/>
      <c r="Q410" s="166"/>
      <c r="R410" s="144"/>
      <c r="S410" s="144"/>
      <c r="T410" s="144"/>
      <c r="U410" s="144"/>
      <c r="V410" s="144"/>
      <c r="W410" s="144"/>
      <c r="X410" s="144"/>
      <c r="Y410" s="144"/>
      <c r="Z410" s="144"/>
    </row>
    <row r="411" spans="1:26" ht="15.75" customHeight="1">
      <c r="A411" s="144"/>
      <c r="B411" s="144"/>
      <c r="C411" s="144"/>
      <c r="D411" s="144"/>
      <c r="E411" s="144"/>
      <c r="F411" s="144"/>
      <c r="G411" s="144"/>
      <c r="H411" s="144"/>
      <c r="I411" s="144"/>
      <c r="J411" s="144"/>
      <c r="K411" s="144"/>
      <c r="L411" s="144"/>
      <c r="M411" s="144"/>
      <c r="N411" s="144"/>
      <c r="O411" s="166"/>
      <c r="P411" s="166"/>
      <c r="Q411" s="166"/>
      <c r="R411" s="144"/>
      <c r="S411" s="144"/>
      <c r="T411" s="144"/>
      <c r="U411" s="144"/>
      <c r="V411" s="144"/>
      <c r="W411" s="144"/>
      <c r="X411" s="144"/>
      <c r="Y411" s="144"/>
      <c r="Z411" s="144"/>
    </row>
    <row r="412" spans="1:26" ht="15.75" customHeight="1">
      <c r="A412" s="144"/>
      <c r="B412" s="144"/>
      <c r="C412" s="144"/>
      <c r="D412" s="144"/>
      <c r="E412" s="144"/>
      <c r="F412" s="144"/>
      <c r="G412" s="144"/>
      <c r="H412" s="144"/>
      <c r="I412" s="144"/>
      <c r="J412" s="144"/>
      <c r="K412" s="144"/>
      <c r="L412" s="144"/>
      <c r="M412" s="144"/>
      <c r="N412" s="144"/>
      <c r="O412" s="166"/>
      <c r="P412" s="166"/>
      <c r="Q412" s="166"/>
      <c r="R412" s="144"/>
      <c r="S412" s="144"/>
      <c r="T412" s="144"/>
      <c r="U412" s="144"/>
      <c r="V412" s="144"/>
      <c r="W412" s="144"/>
      <c r="X412" s="144"/>
      <c r="Y412" s="144"/>
      <c r="Z412" s="144"/>
    </row>
    <row r="413" spans="1:26" ht="15.75" customHeight="1">
      <c r="A413" s="144"/>
      <c r="B413" s="144"/>
      <c r="C413" s="144"/>
      <c r="D413" s="144"/>
      <c r="E413" s="144"/>
      <c r="F413" s="144"/>
      <c r="G413" s="144"/>
      <c r="H413" s="144"/>
      <c r="I413" s="144"/>
      <c r="J413" s="144"/>
      <c r="K413" s="144"/>
      <c r="L413" s="144"/>
      <c r="M413" s="144"/>
      <c r="N413" s="144"/>
      <c r="O413" s="166"/>
      <c r="P413" s="166"/>
      <c r="Q413" s="166"/>
      <c r="R413" s="144"/>
      <c r="S413" s="144"/>
      <c r="T413" s="144"/>
      <c r="U413" s="144"/>
      <c r="V413" s="144"/>
      <c r="W413" s="144"/>
      <c r="X413" s="144"/>
      <c r="Y413" s="144"/>
      <c r="Z413" s="144"/>
    </row>
    <row r="414" spans="1:26" ht="15.75" customHeight="1">
      <c r="A414" s="144"/>
      <c r="B414" s="144"/>
      <c r="C414" s="144"/>
      <c r="D414" s="144"/>
      <c r="E414" s="144"/>
      <c r="F414" s="144"/>
      <c r="G414" s="144"/>
      <c r="H414" s="144"/>
      <c r="I414" s="144"/>
      <c r="J414" s="144"/>
      <c r="K414" s="144"/>
      <c r="L414" s="144"/>
      <c r="M414" s="144"/>
      <c r="N414" s="144"/>
      <c r="O414" s="166"/>
      <c r="P414" s="166"/>
      <c r="Q414" s="166"/>
      <c r="R414" s="144"/>
      <c r="S414" s="144"/>
      <c r="T414" s="144"/>
      <c r="U414" s="144"/>
      <c r="V414" s="144"/>
      <c r="W414" s="144"/>
      <c r="X414" s="144"/>
      <c r="Y414" s="144"/>
      <c r="Z414" s="144"/>
    </row>
    <row r="415" spans="1:26" ht="15.75" customHeight="1">
      <c r="A415" s="144"/>
      <c r="B415" s="144"/>
      <c r="C415" s="144"/>
      <c r="D415" s="144"/>
      <c r="E415" s="144"/>
      <c r="F415" s="144"/>
      <c r="G415" s="144"/>
      <c r="H415" s="144"/>
      <c r="I415" s="144"/>
      <c r="J415" s="144"/>
      <c r="K415" s="144"/>
      <c r="L415" s="144"/>
      <c r="M415" s="144"/>
      <c r="N415" s="144"/>
      <c r="O415" s="166"/>
      <c r="P415" s="166"/>
      <c r="Q415" s="166"/>
      <c r="R415" s="144"/>
      <c r="S415" s="144"/>
      <c r="T415" s="144"/>
      <c r="U415" s="144"/>
      <c r="V415" s="144"/>
      <c r="W415" s="144"/>
      <c r="X415" s="144"/>
      <c r="Y415" s="144"/>
      <c r="Z415" s="144"/>
    </row>
    <row r="416" spans="1:26" ht="15.75" customHeight="1">
      <c r="A416" s="144"/>
      <c r="B416" s="144"/>
      <c r="C416" s="144"/>
      <c r="D416" s="144"/>
      <c r="E416" s="144"/>
      <c r="F416" s="144"/>
      <c r="G416" s="144"/>
      <c r="H416" s="144"/>
      <c r="I416" s="144"/>
      <c r="J416" s="144"/>
      <c r="K416" s="144"/>
      <c r="L416" s="144"/>
      <c r="M416" s="144"/>
      <c r="N416" s="144"/>
      <c r="O416" s="166"/>
      <c r="P416" s="166"/>
      <c r="Q416" s="166"/>
      <c r="R416" s="144"/>
      <c r="S416" s="144"/>
      <c r="T416" s="144"/>
      <c r="U416" s="144"/>
      <c r="V416" s="144"/>
      <c r="W416" s="144"/>
      <c r="X416" s="144"/>
      <c r="Y416" s="144"/>
      <c r="Z416" s="144"/>
    </row>
    <row r="417" spans="1:26" ht="15.75" customHeight="1">
      <c r="A417" s="144"/>
      <c r="B417" s="144"/>
      <c r="C417" s="144"/>
      <c r="D417" s="144"/>
      <c r="E417" s="144"/>
      <c r="F417" s="144"/>
      <c r="G417" s="144"/>
      <c r="H417" s="144"/>
      <c r="I417" s="144"/>
      <c r="J417" s="144"/>
      <c r="K417" s="144"/>
      <c r="L417" s="144"/>
      <c r="M417" s="144"/>
      <c r="N417" s="144"/>
      <c r="O417" s="166"/>
      <c r="P417" s="166"/>
      <c r="Q417" s="166"/>
      <c r="R417" s="144"/>
      <c r="S417" s="144"/>
      <c r="T417" s="144"/>
      <c r="U417" s="144"/>
      <c r="V417" s="144"/>
      <c r="W417" s="144"/>
      <c r="X417" s="144"/>
      <c r="Y417" s="144"/>
      <c r="Z417" s="144"/>
    </row>
    <row r="418" spans="1:26" ht="15.75" customHeight="1">
      <c r="A418" s="144"/>
      <c r="B418" s="144"/>
      <c r="C418" s="144"/>
      <c r="D418" s="144"/>
      <c r="E418" s="144"/>
      <c r="F418" s="144"/>
      <c r="G418" s="144"/>
      <c r="H418" s="144"/>
      <c r="I418" s="144"/>
      <c r="J418" s="144"/>
      <c r="K418" s="144"/>
      <c r="L418" s="144"/>
      <c r="M418" s="144"/>
      <c r="N418" s="144"/>
      <c r="O418" s="166"/>
      <c r="P418" s="166"/>
      <c r="Q418" s="166"/>
      <c r="R418" s="144"/>
      <c r="S418" s="144"/>
      <c r="T418" s="144"/>
      <c r="U418" s="144"/>
      <c r="V418" s="144"/>
      <c r="W418" s="144"/>
      <c r="X418" s="144"/>
      <c r="Y418" s="144"/>
      <c r="Z418" s="144"/>
    </row>
    <row r="419" spans="1:26" ht="15.75" customHeight="1">
      <c r="A419" s="144"/>
      <c r="B419" s="144"/>
      <c r="C419" s="144"/>
      <c r="D419" s="144"/>
      <c r="E419" s="144"/>
      <c r="F419" s="144"/>
      <c r="G419" s="144"/>
      <c r="H419" s="144"/>
      <c r="I419" s="144"/>
      <c r="J419" s="144"/>
      <c r="K419" s="144"/>
      <c r="L419" s="144"/>
      <c r="M419" s="144"/>
      <c r="N419" s="144"/>
      <c r="O419" s="166"/>
      <c r="P419" s="166"/>
      <c r="Q419" s="166"/>
      <c r="R419" s="144"/>
      <c r="S419" s="144"/>
      <c r="T419" s="144"/>
      <c r="U419" s="144"/>
      <c r="V419" s="144"/>
      <c r="W419" s="144"/>
      <c r="X419" s="144"/>
      <c r="Y419" s="144"/>
      <c r="Z419" s="144"/>
    </row>
    <row r="420" spans="1:26" ht="15.75" customHeight="1">
      <c r="A420" s="144"/>
      <c r="B420" s="144"/>
      <c r="C420" s="144"/>
      <c r="D420" s="144"/>
      <c r="E420" s="144"/>
      <c r="F420" s="144"/>
      <c r="G420" s="144"/>
      <c r="H420" s="144"/>
      <c r="I420" s="144"/>
      <c r="J420" s="144"/>
      <c r="K420" s="144"/>
      <c r="L420" s="144"/>
      <c r="M420" s="144"/>
      <c r="N420" s="144"/>
      <c r="O420" s="166"/>
      <c r="P420" s="166"/>
      <c r="Q420" s="166"/>
      <c r="R420" s="144"/>
      <c r="S420" s="144"/>
      <c r="T420" s="144"/>
      <c r="U420" s="144"/>
      <c r="V420" s="144"/>
      <c r="W420" s="144"/>
      <c r="X420" s="144"/>
      <c r="Y420" s="144"/>
      <c r="Z420" s="144"/>
    </row>
    <row r="421" spans="1:26" ht="15.75" customHeight="1">
      <c r="A421" s="144"/>
      <c r="B421" s="144"/>
      <c r="C421" s="144"/>
      <c r="D421" s="144"/>
      <c r="E421" s="144"/>
      <c r="F421" s="144"/>
      <c r="G421" s="144"/>
      <c r="H421" s="144"/>
      <c r="I421" s="144"/>
      <c r="J421" s="144"/>
      <c r="K421" s="144"/>
      <c r="L421" s="144"/>
      <c r="M421" s="144"/>
      <c r="N421" s="144"/>
      <c r="O421" s="166"/>
      <c r="P421" s="166"/>
      <c r="Q421" s="166"/>
      <c r="R421" s="144"/>
      <c r="S421" s="144"/>
      <c r="T421" s="144"/>
      <c r="U421" s="144"/>
      <c r="V421" s="144"/>
      <c r="W421" s="144"/>
      <c r="X421" s="144"/>
      <c r="Y421" s="144"/>
      <c r="Z421" s="144"/>
    </row>
    <row r="422" spans="1:26" ht="15.75" customHeight="1">
      <c r="A422" s="144"/>
      <c r="B422" s="144"/>
      <c r="C422" s="144"/>
      <c r="D422" s="144"/>
      <c r="E422" s="144"/>
      <c r="F422" s="144"/>
      <c r="G422" s="144"/>
      <c r="H422" s="144"/>
      <c r="I422" s="144"/>
      <c r="J422" s="144"/>
      <c r="K422" s="144"/>
      <c r="L422" s="144"/>
      <c r="M422" s="144"/>
      <c r="N422" s="144"/>
      <c r="O422" s="166"/>
      <c r="P422" s="166"/>
      <c r="Q422" s="166"/>
      <c r="R422" s="144"/>
      <c r="S422" s="144"/>
      <c r="T422" s="144"/>
      <c r="U422" s="144"/>
      <c r="V422" s="144"/>
      <c r="W422" s="144"/>
      <c r="X422" s="144"/>
      <c r="Y422" s="144"/>
      <c r="Z422" s="144"/>
    </row>
    <row r="423" spans="1:26" ht="15.75" customHeight="1">
      <c r="A423" s="144"/>
      <c r="B423" s="144"/>
      <c r="C423" s="144"/>
      <c r="D423" s="144"/>
      <c r="E423" s="144"/>
      <c r="F423" s="144"/>
      <c r="G423" s="144"/>
      <c r="H423" s="144"/>
      <c r="I423" s="144"/>
      <c r="J423" s="144"/>
      <c r="K423" s="144"/>
      <c r="L423" s="144"/>
      <c r="M423" s="144"/>
      <c r="N423" s="144"/>
      <c r="O423" s="166"/>
      <c r="P423" s="166"/>
      <c r="Q423" s="166"/>
      <c r="R423" s="144"/>
      <c r="S423" s="144"/>
      <c r="T423" s="144"/>
      <c r="U423" s="144"/>
      <c r="V423" s="144"/>
      <c r="W423" s="144"/>
      <c r="X423" s="144"/>
      <c r="Y423" s="144"/>
      <c r="Z423" s="144"/>
    </row>
    <row r="424" spans="1:26" ht="15.75" customHeight="1">
      <c r="A424" s="144"/>
      <c r="B424" s="144"/>
      <c r="C424" s="144"/>
      <c r="D424" s="144"/>
      <c r="E424" s="144"/>
      <c r="F424" s="144"/>
      <c r="G424" s="144"/>
      <c r="H424" s="144"/>
      <c r="I424" s="144"/>
      <c r="J424" s="144"/>
      <c r="K424" s="144"/>
      <c r="L424" s="144"/>
      <c r="M424" s="144"/>
      <c r="N424" s="144"/>
      <c r="O424" s="166"/>
      <c r="P424" s="166"/>
      <c r="Q424" s="166"/>
      <c r="R424" s="144"/>
      <c r="S424" s="144"/>
      <c r="T424" s="144"/>
      <c r="U424" s="144"/>
      <c r="V424" s="144"/>
      <c r="W424" s="144"/>
      <c r="X424" s="144"/>
      <c r="Y424" s="144"/>
      <c r="Z424" s="144"/>
    </row>
    <row r="425" spans="1:26" ht="15.75" customHeight="1">
      <c r="A425" s="144"/>
      <c r="B425" s="144"/>
      <c r="C425" s="144"/>
      <c r="D425" s="144"/>
      <c r="E425" s="144"/>
      <c r="F425" s="144"/>
      <c r="G425" s="144"/>
      <c r="H425" s="144"/>
      <c r="I425" s="144"/>
      <c r="J425" s="144"/>
      <c r="K425" s="144"/>
      <c r="L425" s="144"/>
      <c r="M425" s="144"/>
      <c r="N425" s="144"/>
      <c r="O425" s="166"/>
      <c r="P425" s="166"/>
      <c r="Q425" s="166"/>
      <c r="R425" s="144"/>
      <c r="S425" s="144"/>
      <c r="T425" s="144"/>
      <c r="U425" s="144"/>
      <c r="V425" s="144"/>
      <c r="W425" s="144"/>
      <c r="X425" s="144"/>
      <c r="Y425" s="144"/>
      <c r="Z425" s="144"/>
    </row>
    <row r="426" spans="1:26" ht="15.75" customHeight="1">
      <c r="A426" s="144"/>
      <c r="B426" s="144"/>
      <c r="C426" s="144"/>
      <c r="D426" s="144"/>
      <c r="E426" s="144"/>
      <c r="F426" s="144"/>
      <c r="G426" s="144"/>
      <c r="H426" s="144"/>
      <c r="I426" s="144"/>
      <c r="J426" s="144"/>
      <c r="K426" s="144"/>
      <c r="L426" s="144"/>
      <c r="M426" s="144"/>
      <c r="N426" s="144"/>
      <c r="O426" s="166"/>
      <c r="P426" s="166"/>
      <c r="Q426" s="166"/>
      <c r="R426" s="144"/>
      <c r="S426" s="144"/>
      <c r="T426" s="144"/>
      <c r="U426" s="144"/>
      <c r="V426" s="144"/>
      <c r="W426" s="144"/>
      <c r="X426" s="144"/>
      <c r="Y426" s="144"/>
      <c r="Z426" s="144"/>
    </row>
    <row r="427" spans="1:26" ht="15.75" customHeight="1">
      <c r="A427" s="144"/>
      <c r="B427" s="144"/>
      <c r="C427" s="144"/>
      <c r="D427" s="144"/>
      <c r="E427" s="144"/>
      <c r="F427" s="144"/>
      <c r="G427" s="144"/>
      <c r="H427" s="144"/>
      <c r="I427" s="144"/>
      <c r="J427" s="144"/>
      <c r="K427" s="144"/>
      <c r="L427" s="144"/>
      <c r="M427" s="144"/>
      <c r="N427" s="144"/>
      <c r="O427" s="166"/>
      <c r="P427" s="166"/>
      <c r="Q427" s="166"/>
      <c r="R427" s="144"/>
      <c r="S427" s="144"/>
      <c r="T427" s="144"/>
      <c r="U427" s="144"/>
      <c r="V427" s="144"/>
      <c r="W427" s="144"/>
      <c r="X427" s="144"/>
      <c r="Y427" s="144"/>
      <c r="Z427" s="144"/>
    </row>
    <row r="428" spans="1:26" ht="15.75" customHeight="1">
      <c r="A428" s="144"/>
      <c r="B428" s="144"/>
      <c r="C428" s="144"/>
      <c r="D428" s="144"/>
      <c r="E428" s="144"/>
      <c r="F428" s="144"/>
      <c r="G428" s="144"/>
      <c r="H428" s="144"/>
      <c r="I428" s="144"/>
      <c r="J428" s="144"/>
      <c r="K428" s="144"/>
      <c r="L428" s="144"/>
      <c r="M428" s="144"/>
      <c r="N428" s="144"/>
      <c r="O428" s="166"/>
      <c r="P428" s="166"/>
      <c r="Q428" s="166"/>
      <c r="R428" s="144"/>
      <c r="S428" s="144"/>
      <c r="T428" s="144"/>
      <c r="U428" s="144"/>
      <c r="V428" s="144"/>
      <c r="W428" s="144"/>
      <c r="X428" s="144"/>
      <c r="Y428" s="144"/>
      <c r="Z428" s="144"/>
    </row>
    <row r="429" spans="1:26" ht="15.75" customHeight="1">
      <c r="A429" s="144"/>
      <c r="B429" s="144"/>
      <c r="C429" s="144"/>
      <c r="D429" s="144"/>
      <c r="E429" s="144"/>
      <c r="F429" s="144"/>
      <c r="G429" s="144"/>
      <c r="H429" s="144"/>
      <c r="I429" s="144"/>
      <c r="J429" s="144"/>
      <c r="K429" s="144"/>
      <c r="L429" s="144"/>
      <c r="M429" s="144"/>
      <c r="N429" s="144"/>
      <c r="O429" s="166"/>
      <c r="P429" s="166"/>
      <c r="Q429" s="166"/>
      <c r="R429" s="144"/>
      <c r="S429" s="144"/>
      <c r="T429" s="144"/>
      <c r="U429" s="144"/>
      <c r="V429" s="144"/>
      <c r="W429" s="144"/>
      <c r="X429" s="144"/>
      <c r="Y429" s="144"/>
      <c r="Z429" s="144"/>
    </row>
    <row r="430" spans="1:26" ht="15.75" customHeight="1">
      <c r="A430" s="144"/>
      <c r="B430" s="144"/>
      <c r="C430" s="144"/>
      <c r="D430" s="144"/>
      <c r="E430" s="144"/>
      <c r="F430" s="144"/>
      <c r="G430" s="144"/>
      <c r="H430" s="144"/>
      <c r="I430" s="144"/>
      <c r="J430" s="144"/>
      <c r="K430" s="144"/>
      <c r="L430" s="144"/>
      <c r="M430" s="144"/>
      <c r="N430" s="144"/>
      <c r="O430" s="166"/>
      <c r="P430" s="166"/>
      <c r="Q430" s="166"/>
      <c r="R430" s="144"/>
      <c r="S430" s="144"/>
      <c r="T430" s="144"/>
      <c r="U430" s="144"/>
      <c r="V430" s="144"/>
      <c r="W430" s="144"/>
      <c r="X430" s="144"/>
      <c r="Y430" s="144"/>
      <c r="Z430" s="144"/>
    </row>
    <row r="431" spans="1:26" ht="15.75" customHeight="1">
      <c r="A431" s="144"/>
      <c r="B431" s="144"/>
      <c r="C431" s="144"/>
      <c r="D431" s="144"/>
      <c r="E431" s="144"/>
      <c r="F431" s="144"/>
      <c r="G431" s="144"/>
      <c r="H431" s="144"/>
      <c r="I431" s="144"/>
      <c r="J431" s="144"/>
      <c r="K431" s="144"/>
      <c r="L431" s="144"/>
      <c r="M431" s="144"/>
      <c r="N431" s="144"/>
      <c r="O431" s="166"/>
      <c r="P431" s="166"/>
      <c r="Q431" s="166"/>
      <c r="R431" s="144"/>
      <c r="S431" s="144"/>
      <c r="T431" s="144"/>
      <c r="U431" s="144"/>
      <c r="V431" s="144"/>
      <c r="W431" s="144"/>
      <c r="X431" s="144"/>
      <c r="Y431" s="144"/>
      <c r="Z431" s="144"/>
    </row>
    <row r="432" spans="1:26" ht="15.75" customHeight="1">
      <c r="A432" s="144"/>
      <c r="B432" s="144"/>
      <c r="C432" s="144"/>
      <c r="D432" s="144"/>
      <c r="E432" s="144"/>
      <c r="F432" s="144"/>
      <c r="G432" s="144"/>
      <c r="H432" s="144"/>
      <c r="I432" s="144"/>
      <c r="J432" s="144"/>
      <c r="K432" s="144"/>
      <c r="L432" s="144"/>
      <c r="M432" s="144"/>
      <c r="N432" s="144"/>
      <c r="O432" s="166"/>
      <c r="P432" s="166"/>
      <c r="Q432" s="166"/>
      <c r="R432" s="144"/>
      <c r="S432" s="144"/>
      <c r="T432" s="144"/>
      <c r="U432" s="144"/>
      <c r="V432" s="144"/>
      <c r="W432" s="144"/>
      <c r="X432" s="144"/>
      <c r="Y432" s="144"/>
      <c r="Z432" s="144"/>
    </row>
    <row r="433" spans="1:26" ht="15.75" customHeight="1">
      <c r="A433" s="144"/>
      <c r="B433" s="144"/>
      <c r="C433" s="144"/>
      <c r="D433" s="144"/>
      <c r="E433" s="144"/>
      <c r="F433" s="144"/>
      <c r="G433" s="144"/>
      <c r="H433" s="144"/>
      <c r="I433" s="144"/>
      <c r="J433" s="144"/>
      <c r="K433" s="144"/>
      <c r="L433" s="144"/>
      <c r="M433" s="144"/>
      <c r="N433" s="144"/>
      <c r="O433" s="166"/>
      <c r="P433" s="166"/>
      <c r="Q433" s="166"/>
      <c r="R433" s="144"/>
      <c r="S433" s="144"/>
      <c r="T433" s="144"/>
      <c r="U433" s="144"/>
      <c r="V433" s="144"/>
      <c r="W433" s="144"/>
      <c r="X433" s="144"/>
      <c r="Y433" s="144"/>
      <c r="Z433" s="144"/>
    </row>
    <row r="434" spans="1:26" ht="15.75" customHeight="1">
      <c r="A434" s="144"/>
      <c r="B434" s="144"/>
      <c r="C434" s="144"/>
      <c r="D434" s="144"/>
      <c r="E434" s="144"/>
      <c r="F434" s="144"/>
      <c r="G434" s="144"/>
      <c r="H434" s="144"/>
      <c r="I434" s="144"/>
      <c r="J434" s="144"/>
      <c r="K434" s="144"/>
      <c r="L434" s="144"/>
      <c r="M434" s="144"/>
      <c r="N434" s="144"/>
      <c r="O434" s="166"/>
      <c r="P434" s="166"/>
      <c r="Q434" s="166"/>
      <c r="R434" s="144"/>
      <c r="S434" s="144"/>
      <c r="T434" s="144"/>
      <c r="U434" s="144"/>
      <c r="V434" s="144"/>
      <c r="W434" s="144"/>
      <c r="X434" s="144"/>
      <c r="Y434" s="144"/>
      <c r="Z434" s="144"/>
    </row>
    <row r="435" spans="1:26" ht="15.75" customHeight="1">
      <c r="A435" s="144"/>
      <c r="B435" s="144"/>
      <c r="C435" s="144"/>
      <c r="D435" s="144"/>
      <c r="E435" s="144"/>
      <c r="F435" s="144"/>
      <c r="G435" s="144"/>
      <c r="H435" s="144"/>
      <c r="I435" s="144"/>
      <c r="J435" s="144"/>
      <c r="K435" s="144"/>
      <c r="L435" s="144"/>
      <c r="M435" s="144"/>
      <c r="N435" s="144"/>
      <c r="O435" s="166"/>
      <c r="P435" s="166"/>
      <c r="Q435" s="166"/>
      <c r="R435" s="144"/>
      <c r="S435" s="144"/>
      <c r="T435" s="144"/>
      <c r="U435" s="144"/>
      <c r="V435" s="144"/>
      <c r="W435" s="144"/>
      <c r="X435" s="144"/>
      <c r="Y435" s="144"/>
      <c r="Z435" s="144"/>
    </row>
    <row r="436" spans="1:26" ht="15.75" customHeight="1">
      <c r="A436" s="144"/>
      <c r="B436" s="144"/>
      <c r="C436" s="144"/>
      <c r="D436" s="144"/>
      <c r="E436" s="144"/>
      <c r="F436" s="144"/>
      <c r="G436" s="144"/>
      <c r="H436" s="144"/>
      <c r="I436" s="144"/>
      <c r="J436" s="144"/>
      <c r="K436" s="144"/>
      <c r="L436" s="144"/>
      <c r="M436" s="144"/>
      <c r="N436" s="144"/>
      <c r="O436" s="166"/>
      <c r="P436" s="166"/>
      <c r="Q436" s="166"/>
      <c r="R436" s="144"/>
      <c r="S436" s="144"/>
      <c r="T436" s="144"/>
      <c r="U436" s="144"/>
      <c r="V436" s="144"/>
      <c r="W436" s="144"/>
      <c r="X436" s="144"/>
      <c r="Y436" s="144"/>
      <c r="Z436" s="144"/>
    </row>
    <row r="437" spans="1:26" ht="15.75" customHeight="1">
      <c r="A437" s="144"/>
      <c r="B437" s="144"/>
      <c r="C437" s="144"/>
      <c r="D437" s="144"/>
      <c r="E437" s="144"/>
      <c r="F437" s="144"/>
      <c r="G437" s="144"/>
      <c r="H437" s="144"/>
      <c r="I437" s="144"/>
      <c r="J437" s="144"/>
      <c r="K437" s="144"/>
      <c r="L437" s="144"/>
      <c r="M437" s="144"/>
      <c r="N437" s="144"/>
      <c r="O437" s="166"/>
      <c r="P437" s="166"/>
      <c r="Q437" s="166"/>
      <c r="R437" s="144"/>
      <c r="S437" s="144"/>
      <c r="T437" s="144"/>
      <c r="U437" s="144"/>
      <c r="V437" s="144"/>
      <c r="W437" s="144"/>
      <c r="X437" s="144"/>
      <c r="Y437" s="144"/>
      <c r="Z437" s="144"/>
    </row>
    <row r="438" spans="1:26" ht="15.75" customHeight="1">
      <c r="A438" s="144"/>
      <c r="B438" s="144"/>
      <c r="C438" s="144"/>
      <c r="D438" s="144"/>
      <c r="E438" s="144"/>
      <c r="F438" s="144"/>
      <c r="G438" s="144"/>
      <c r="H438" s="144"/>
      <c r="I438" s="144"/>
      <c r="J438" s="144"/>
      <c r="K438" s="144"/>
      <c r="L438" s="144"/>
      <c r="M438" s="144"/>
      <c r="N438" s="144"/>
      <c r="O438" s="166"/>
      <c r="P438" s="166"/>
      <c r="Q438" s="166"/>
      <c r="R438" s="144"/>
      <c r="S438" s="144"/>
      <c r="T438" s="144"/>
      <c r="U438" s="144"/>
      <c r="V438" s="144"/>
      <c r="W438" s="144"/>
      <c r="X438" s="144"/>
      <c r="Y438" s="144"/>
      <c r="Z438" s="144"/>
    </row>
    <row r="439" spans="1:26" ht="15.75" customHeight="1">
      <c r="A439" s="144"/>
      <c r="B439" s="144"/>
      <c r="C439" s="144"/>
      <c r="D439" s="144"/>
      <c r="E439" s="144"/>
      <c r="F439" s="144"/>
      <c r="G439" s="144"/>
      <c r="H439" s="144"/>
      <c r="I439" s="144"/>
      <c r="J439" s="144"/>
      <c r="K439" s="144"/>
      <c r="L439" s="144"/>
      <c r="M439" s="144"/>
      <c r="N439" s="144"/>
      <c r="O439" s="166"/>
      <c r="P439" s="166"/>
      <c r="Q439" s="166"/>
      <c r="R439" s="144"/>
      <c r="S439" s="144"/>
      <c r="T439" s="144"/>
      <c r="U439" s="144"/>
      <c r="V439" s="144"/>
      <c r="W439" s="144"/>
      <c r="X439" s="144"/>
      <c r="Y439" s="144"/>
      <c r="Z439" s="144"/>
    </row>
    <row r="440" spans="1:26" ht="15.75" customHeight="1">
      <c r="A440" s="144"/>
      <c r="B440" s="144"/>
      <c r="C440" s="144"/>
      <c r="D440" s="144"/>
      <c r="E440" s="144"/>
      <c r="F440" s="144"/>
      <c r="G440" s="144"/>
      <c r="H440" s="144"/>
      <c r="I440" s="144"/>
      <c r="J440" s="144"/>
      <c r="K440" s="144"/>
      <c r="L440" s="144"/>
      <c r="M440" s="144"/>
      <c r="N440" s="144"/>
      <c r="O440" s="166"/>
      <c r="P440" s="166"/>
      <c r="Q440" s="166"/>
      <c r="R440" s="144"/>
      <c r="S440" s="144"/>
      <c r="T440" s="144"/>
      <c r="U440" s="144"/>
      <c r="V440" s="144"/>
      <c r="W440" s="144"/>
      <c r="X440" s="144"/>
      <c r="Y440" s="144"/>
      <c r="Z440" s="144"/>
    </row>
    <row r="441" spans="1:26" ht="15.75" customHeight="1">
      <c r="A441" s="144"/>
      <c r="B441" s="144"/>
      <c r="C441" s="144"/>
      <c r="D441" s="144"/>
      <c r="E441" s="144"/>
      <c r="F441" s="144"/>
      <c r="G441" s="144"/>
      <c r="H441" s="144"/>
      <c r="I441" s="144"/>
      <c r="J441" s="144"/>
      <c r="K441" s="144"/>
      <c r="L441" s="144"/>
      <c r="M441" s="144"/>
      <c r="N441" s="144"/>
      <c r="O441" s="166"/>
      <c r="P441" s="166"/>
      <c r="Q441" s="166"/>
      <c r="R441" s="144"/>
      <c r="S441" s="144"/>
      <c r="T441" s="144"/>
      <c r="U441" s="144"/>
      <c r="V441" s="144"/>
      <c r="W441" s="144"/>
      <c r="X441" s="144"/>
      <c r="Y441" s="144"/>
      <c r="Z441" s="144"/>
    </row>
    <row r="442" spans="1:26" ht="15.75" customHeight="1">
      <c r="A442" s="144"/>
      <c r="B442" s="144"/>
      <c r="C442" s="144"/>
      <c r="D442" s="144"/>
      <c r="E442" s="144"/>
      <c r="F442" s="144"/>
      <c r="G442" s="144"/>
      <c r="H442" s="144"/>
      <c r="I442" s="144"/>
      <c r="J442" s="144"/>
      <c r="K442" s="144"/>
      <c r="L442" s="144"/>
      <c r="M442" s="144"/>
      <c r="N442" s="144"/>
      <c r="O442" s="166"/>
      <c r="P442" s="166"/>
      <c r="Q442" s="166"/>
      <c r="R442" s="144"/>
      <c r="S442" s="144"/>
      <c r="T442" s="144"/>
      <c r="U442" s="144"/>
      <c r="V442" s="144"/>
      <c r="W442" s="144"/>
      <c r="X442" s="144"/>
      <c r="Y442" s="144"/>
      <c r="Z442" s="144"/>
    </row>
    <row r="443" spans="1:26" ht="15.75" customHeight="1">
      <c r="A443" s="144"/>
      <c r="B443" s="144"/>
      <c r="C443" s="144"/>
      <c r="D443" s="144"/>
      <c r="E443" s="144"/>
      <c r="F443" s="144"/>
      <c r="G443" s="144"/>
      <c r="H443" s="144"/>
      <c r="I443" s="144"/>
      <c r="J443" s="144"/>
      <c r="K443" s="144"/>
      <c r="L443" s="144"/>
      <c r="M443" s="144"/>
      <c r="N443" s="144"/>
      <c r="O443" s="166"/>
      <c r="P443" s="166"/>
      <c r="Q443" s="166"/>
      <c r="R443" s="144"/>
      <c r="S443" s="144"/>
      <c r="T443" s="144"/>
      <c r="U443" s="144"/>
      <c r="V443" s="144"/>
      <c r="W443" s="144"/>
      <c r="X443" s="144"/>
      <c r="Y443" s="144"/>
      <c r="Z443" s="144"/>
    </row>
    <row r="444" spans="1:26" ht="15.75" customHeight="1">
      <c r="A444" s="144"/>
      <c r="B444" s="144"/>
      <c r="C444" s="144"/>
      <c r="D444" s="144"/>
      <c r="E444" s="144"/>
      <c r="F444" s="144"/>
      <c r="G444" s="144"/>
      <c r="H444" s="144"/>
      <c r="I444" s="144"/>
      <c r="J444" s="144"/>
      <c r="K444" s="144"/>
      <c r="L444" s="144"/>
      <c r="M444" s="144"/>
      <c r="N444" s="144"/>
      <c r="O444" s="166"/>
      <c r="P444" s="166"/>
      <c r="Q444" s="166"/>
      <c r="R444" s="144"/>
      <c r="S444" s="144"/>
      <c r="T444" s="144"/>
      <c r="U444" s="144"/>
      <c r="V444" s="144"/>
      <c r="W444" s="144"/>
      <c r="X444" s="144"/>
      <c r="Y444" s="144"/>
      <c r="Z444" s="144"/>
    </row>
    <row r="445" spans="1:26" ht="15.75" customHeight="1">
      <c r="A445" s="144"/>
      <c r="B445" s="144"/>
      <c r="C445" s="144"/>
      <c r="D445" s="144"/>
      <c r="E445" s="144"/>
      <c r="F445" s="144"/>
      <c r="G445" s="144"/>
      <c r="H445" s="144"/>
      <c r="I445" s="144"/>
      <c r="J445" s="144"/>
      <c r="K445" s="144"/>
      <c r="L445" s="144"/>
      <c r="M445" s="144"/>
      <c r="N445" s="144"/>
      <c r="O445" s="166"/>
      <c r="P445" s="166"/>
      <c r="Q445" s="166"/>
      <c r="R445" s="144"/>
      <c r="S445" s="144"/>
      <c r="T445" s="144"/>
      <c r="U445" s="144"/>
      <c r="V445" s="144"/>
      <c r="W445" s="144"/>
      <c r="X445" s="144"/>
      <c r="Y445" s="144"/>
      <c r="Z445" s="144"/>
    </row>
    <row r="446" spans="1:26" ht="15.75" customHeight="1">
      <c r="A446" s="144"/>
      <c r="B446" s="144"/>
      <c r="C446" s="144"/>
      <c r="D446" s="144"/>
      <c r="E446" s="144"/>
      <c r="F446" s="144"/>
      <c r="G446" s="144"/>
      <c r="H446" s="144"/>
      <c r="I446" s="144"/>
      <c r="J446" s="144"/>
      <c r="K446" s="144"/>
      <c r="L446" s="144"/>
      <c r="M446" s="144"/>
      <c r="N446" s="144"/>
      <c r="O446" s="166"/>
      <c r="P446" s="166"/>
      <c r="Q446" s="166"/>
      <c r="R446" s="144"/>
      <c r="S446" s="144"/>
      <c r="T446" s="144"/>
      <c r="U446" s="144"/>
      <c r="V446" s="144"/>
      <c r="W446" s="144"/>
      <c r="X446" s="144"/>
      <c r="Y446" s="144"/>
      <c r="Z446" s="144"/>
    </row>
    <row r="447" spans="1:26" ht="15.75" customHeight="1">
      <c r="A447" s="144"/>
      <c r="B447" s="144"/>
      <c r="C447" s="144"/>
      <c r="D447" s="144"/>
      <c r="E447" s="144"/>
      <c r="F447" s="144"/>
      <c r="G447" s="144"/>
      <c r="H447" s="144"/>
      <c r="I447" s="144"/>
      <c r="J447" s="144"/>
      <c r="K447" s="144"/>
      <c r="L447" s="144"/>
      <c r="M447" s="144"/>
      <c r="N447" s="144"/>
      <c r="O447" s="166"/>
      <c r="P447" s="166"/>
      <c r="Q447" s="166"/>
      <c r="R447" s="144"/>
      <c r="S447" s="144"/>
      <c r="T447" s="144"/>
      <c r="U447" s="144"/>
      <c r="V447" s="144"/>
      <c r="W447" s="144"/>
      <c r="X447" s="144"/>
      <c r="Y447" s="144"/>
      <c r="Z447" s="144"/>
    </row>
    <row r="448" spans="1:26" ht="15.75" customHeight="1">
      <c r="A448" s="144"/>
      <c r="B448" s="144"/>
      <c r="C448" s="144"/>
      <c r="D448" s="144"/>
      <c r="E448" s="144"/>
      <c r="F448" s="144"/>
      <c r="G448" s="144"/>
      <c r="H448" s="144"/>
      <c r="I448" s="144"/>
      <c r="J448" s="144"/>
      <c r="K448" s="144"/>
      <c r="L448" s="144"/>
      <c r="M448" s="144"/>
      <c r="N448" s="144"/>
      <c r="O448" s="166"/>
      <c r="P448" s="166"/>
      <c r="Q448" s="166"/>
      <c r="R448" s="144"/>
      <c r="S448" s="144"/>
      <c r="T448" s="144"/>
      <c r="U448" s="144"/>
      <c r="V448" s="144"/>
      <c r="W448" s="144"/>
      <c r="X448" s="144"/>
      <c r="Y448" s="144"/>
      <c r="Z448" s="144"/>
    </row>
    <row r="449" spans="1:26" ht="15.75" customHeight="1">
      <c r="A449" s="144"/>
      <c r="B449" s="144"/>
      <c r="C449" s="144"/>
      <c r="D449" s="144"/>
      <c r="E449" s="144"/>
      <c r="F449" s="144"/>
      <c r="G449" s="144"/>
      <c r="H449" s="144"/>
      <c r="I449" s="144"/>
      <c r="J449" s="144"/>
      <c r="K449" s="144"/>
      <c r="L449" s="144"/>
      <c r="M449" s="144"/>
      <c r="N449" s="144"/>
      <c r="O449" s="166"/>
      <c r="P449" s="166"/>
      <c r="Q449" s="166"/>
      <c r="R449" s="144"/>
      <c r="S449" s="144"/>
      <c r="T449" s="144"/>
      <c r="U449" s="144"/>
      <c r="V449" s="144"/>
      <c r="W449" s="144"/>
      <c r="X449" s="144"/>
      <c r="Y449" s="144"/>
      <c r="Z449" s="144"/>
    </row>
    <row r="450" spans="1:26" ht="15.75" customHeight="1">
      <c r="A450" s="144"/>
      <c r="B450" s="144"/>
      <c r="C450" s="144"/>
      <c r="D450" s="144"/>
      <c r="E450" s="144"/>
      <c r="F450" s="144"/>
      <c r="G450" s="144"/>
      <c r="H450" s="144"/>
      <c r="I450" s="144"/>
      <c r="J450" s="144"/>
      <c r="K450" s="144"/>
      <c r="L450" s="144"/>
      <c r="M450" s="144"/>
      <c r="N450" s="144"/>
      <c r="O450" s="166"/>
      <c r="P450" s="166"/>
      <c r="Q450" s="166"/>
      <c r="R450" s="144"/>
      <c r="S450" s="144"/>
      <c r="T450" s="144"/>
      <c r="U450" s="144"/>
      <c r="V450" s="144"/>
      <c r="W450" s="144"/>
      <c r="X450" s="144"/>
      <c r="Y450" s="144"/>
      <c r="Z450" s="144"/>
    </row>
    <row r="451" spans="1:26" ht="15.75" customHeight="1">
      <c r="A451" s="144"/>
      <c r="B451" s="144"/>
      <c r="C451" s="144"/>
      <c r="D451" s="144"/>
      <c r="E451" s="144"/>
      <c r="F451" s="144"/>
      <c r="G451" s="144"/>
      <c r="H451" s="144"/>
      <c r="I451" s="144"/>
      <c r="J451" s="144"/>
      <c r="K451" s="144"/>
      <c r="L451" s="144"/>
      <c r="M451" s="144"/>
      <c r="N451" s="144"/>
      <c r="O451" s="166"/>
      <c r="P451" s="166"/>
      <c r="Q451" s="166"/>
      <c r="R451" s="144"/>
      <c r="S451" s="144"/>
      <c r="T451" s="144"/>
      <c r="U451" s="144"/>
      <c r="V451" s="144"/>
      <c r="W451" s="144"/>
      <c r="X451" s="144"/>
      <c r="Y451" s="144"/>
      <c r="Z451" s="144"/>
    </row>
    <row r="452" spans="1:26" ht="15.75" customHeight="1">
      <c r="A452" s="144"/>
      <c r="B452" s="144"/>
      <c r="C452" s="144"/>
      <c r="D452" s="144"/>
      <c r="E452" s="144"/>
      <c r="F452" s="144"/>
      <c r="G452" s="144"/>
      <c r="H452" s="144"/>
      <c r="I452" s="144"/>
      <c r="J452" s="144"/>
      <c r="K452" s="144"/>
      <c r="L452" s="144"/>
      <c r="M452" s="144"/>
      <c r="N452" s="144"/>
      <c r="O452" s="166"/>
      <c r="P452" s="166"/>
      <c r="Q452" s="166"/>
      <c r="R452" s="144"/>
      <c r="S452" s="144"/>
      <c r="T452" s="144"/>
      <c r="U452" s="144"/>
      <c r="V452" s="144"/>
      <c r="W452" s="144"/>
      <c r="X452" s="144"/>
      <c r="Y452" s="144"/>
      <c r="Z452" s="144"/>
    </row>
    <row r="453" spans="1:26" ht="15.75" customHeight="1">
      <c r="A453" s="144"/>
      <c r="B453" s="144"/>
      <c r="C453" s="144"/>
      <c r="D453" s="144"/>
      <c r="E453" s="144"/>
      <c r="F453" s="144"/>
      <c r="G453" s="144"/>
      <c r="H453" s="144"/>
      <c r="I453" s="144"/>
      <c r="J453" s="144"/>
      <c r="K453" s="144"/>
      <c r="L453" s="144"/>
      <c r="M453" s="144"/>
      <c r="N453" s="144"/>
      <c r="O453" s="166"/>
      <c r="P453" s="166"/>
      <c r="Q453" s="166"/>
      <c r="R453" s="144"/>
      <c r="S453" s="144"/>
      <c r="T453" s="144"/>
      <c r="U453" s="144"/>
      <c r="V453" s="144"/>
      <c r="W453" s="144"/>
      <c r="X453" s="144"/>
      <c r="Y453" s="144"/>
      <c r="Z453" s="144"/>
    </row>
    <row r="454" spans="1:26" ht="15.75" customHeight="1">
      <c r="A454" s="144"/>
      <c r="B454" s="144"/>
      <c r="C454" s="144"/>
      <c r="D454" s="144"/>
      <c r="E454" s="144"/>
      <c r="F454" s="144"/>
      <c r="G454" s="144"/>
      <c r="H454" s="144"/>
      <c r="I454" s="144"/>
      <c r="J454" s="144"/>
      <c r="K454" s="144"/>
      <c r="L454" s="144"/>
      <c r="M454" s="144"/>
      <c r="N454" s="144"/>
      <c r="O454" s="166"/>
      <c r="P454" s="166"/>
      <c r="Q454" s="166"/>
      <c r="R454" s="144"/>
      <c r="S454" s="144"/>
      <c r="T454" s="144"/>
      <c r="U454" s="144"/>
      <c r="V454" s="144"/>
      <c r="W454" s="144"/>
      <c r="X454" s="144"/>
      <c r="Y454" s="144"/>
      <c r="Z454" s="144"/>
    </row>
    <row r="455" spans="1:26" ht="15.75" customHeight="1">
      <c r="A455" s="144"/>
      <c r="B455" s="144"/>
      <c r="C455" s="144"/>
      <c r="D455" s="144"/>
      <c r="E455" s="144"/>
      <c r="F455" s="144"/>
      <c r="G455" s="144"/>
      <c r="H455" s="144"/>
      <c r="I455" s="144"/>
      <c r="J455" s="144"/>
      <c r="K455" s="144"/>
      <c r="L455" s="144"/>
      <c r="M455" s="144"/>
      <c r="N455" s="144"/>
      <c r="O455" s="166"/>
      <c r="P455" s="166"/>
      <c r="Q455" s="166"/>
      <c r="R455" s="144"/>
      <c r="S455" s="144"/>
      <c r="T455" s="144"/>
      <c r="U455" s="144"/>
      <c r="V455" s="144"/>
      <c r="W455" s="144"/>
      <c r="X455" s="144"/>
      <c r="Y455" s="144"/>
      <c r="Z455" s="144"/>
    </row>
    <row r="456" spans="1:26" ht="15.75" customHeight="1">
      <c r="A456" s="144"/>
      <c r="B456" s="144"/>
      <c r="C456" s="144"/>
      <c r="D456" s="144"/>
      <c r="E456" s="144"/>
      <c r="F456" s="144"/>
      <c r="G456" s="144"/>
      <c r="H456" s="144"/>
      <c r="I456" s="144"/>
      <c r="J456" s="144"/>
      <c r="K456" s="144"/>
      <c r="L456" s="144"/>
      <c r="M456" s="144"/>
      <c r="N456" s="144"/>
      <c r="O456" s="166"/>
      <c r="P456" s="166"/>
      <c r="Q456" s="166"/>
      <c r="R456" s="144"/>
      <c r="S456" s="144"/>
      <c r="T456" s="144"/>
      <c r="U456" s="144"/>
      <c r="V456" s="144"/>
      <c r="W456" s="144"/>
      <c r="X456" s="144"/>
      <c r="Y456" s="144"/>
      <c r="Z456" s="144"/>
    </row>
    <row r="457" spans="1:26" ht="15.75" customHeight="1">
      <c r="A457" s="144"/>
      <c r="B457" s="144"/>
      <c r="C457" s="144"/>
      <c r="D457" s="144"/>
      <c r="E457" s="144"/>
      <c r="F457" s="144"/>
      <c r="G457" s="144"/>
      <c r="H457" s="144"/>
      <c r="I457" s="144"/>
      <c r="J457" s="144"/>
      <c r="K457" s="144"/>
      <c r="L457" s="144"/>
      <c r="M457" s="144"/>
      <c r="N457" s="144"/>
      <c r="O457" s="166"/>
      <c r="P457" s="166"/>
      <c r="Q457" s="166"/>
      <c r="R457" s="144"/>
      <c r="S457" s="144"/>
      <c r="T457" s="144"/>
      <c r="U457" s="144"/>
      <c r="V457" s="144"/>
      <c r="W457" s="144"/>
      <c r="X457" s="144"/>
      <c r="Y457" s="144"/>
      <c r="Z457" s="144"/>
    </row>
    <row r="458" spans="1:26" ht="15.75" customHeight="1">
      <c r="A458" s="144"/>
      <c r="B458" s="144"/>
      <c r="C458" s="144"/>
      <c r="D458" s="144"/>
      <c r="E458" s="144"/>
      <c r="F458" s="144"/>
      <c r="G458" s="144"/>
      <c r="H458" s="144"/>
      <c r="I458" s="144"/>
      <c r="J458" s="144"/>
      <c r="K458" s="144"/>
      <c r="L458" s="144"/>
      <c r="M458" s="144"/>
      <c r="N458" s="144"/>
      <c r="O458" s="166"/>
      <c r="P458" s="166"/>
      <c r="Q458" s="166"/>
      <c r="R458" s="144"/>
      <c r="S458" s="144"/>
      <c r="T458" s="144"/>
      <c r="U458" s="144"/>
      <c r="V458" s="144"/>
      <c r="W458" s="144"/>
      <c r="X458" s="144"/>
      <c r="Y458" s="144"/>
      <c r="Z458" s="144"/>
    </row>
    <row r="459" spans="1:26" ht="15.75" customHeight="1">
      <c r="A459" s="144"/>
      <c r="B459" s="144"/>
      <c r="C459" s="144"/>
      <c r="D459" s="144"/>
      <c r="E459" s="144"/>
      <c r="F459" s="144"/>
      <c r="G459" s="144"/>
      <c r="H459" s="144"/>
      <c r="I459" s="144"/>
      <c r="J459" s="144"/>
      <c r="K459" s="144"/>
      <c r="L459" s="144"/>
      <c r="M459" s="144"/>
      <c r="N459" s="144"/>
      <c r="O459" s="166"/>
      <c r="P459" s="166"/>
      <c r="Q459" s="166"/>
      <c r="R459" s="144"/>
      <c r="S459" s="144"/>
      <c r="T459" s="144"/>
      <c r="U459" s="144"/>
      <c r="V459" s="144"/>
      <c r="W459" s="144"/>
      <c r="X459" s="144"/>
      <c r="Y459" s="144"/>
      <c r="Z459" s="144"/>
    </row>
    <row r="460" spans="1:26" ht="15.75" customHeight="1">
      <c r="A460" s="144"/>
      <c r="B460" s="144"/>
      <c r="C460" s="144"/>
      <c r="D460" s="144"/>
      <c r="E460" s="144"/>
      <c r="F460" s="144"/>
      <c r="G460" s="144"/>
      <c r="H460" s="144"/>
      <c r="I460" s="144"/>
      <c r="J460" s="144"/>
      <c r="K460" s="144"/>
      <c r="L460" s="144"/>
      <c r="M460" s="144"/>
      <c r="N460" s="144"/>
      <c r="O460" s="166"/>
      <c r="P460" s="166"/>
      <c r="Q460" s="166"/>
      <c r="R460" s="144"/>
      <c r="S460" s="144"/>
      <c r="T460" s="144"/>
      <c r="U460" s="144"/>
      <c r="V460" s="144"/>
      <c r="W460" s="144"/>
      <c r="X460" s="144"/>
      <c r="Y460" s="144"/>
      <c r="Z460" s="144"/>
    </row>
    <row r="461" spans="1:26" ht="15.75" customHeight="1">
      <c r="A461" s="144"/>
      <c r="B461" s="144"/>
      <c r="C461" s="144"/>
      <c r="D461" s="144"/>
      <c r="E461" s="144"/>
      <c r="F461" s="144"/>
      <c r="G461" s="144"/>
      <c r="H461" s="144"/>
      <c r="I461" s="144"/>
      <c r="J461" s="144"/>
      <c r="K461" s="144"/>
      <c r="L461" s="144"/>
      <c r="M461" s="144"/>
      <c r="N461" s="144"/>
      <c r="O461" s="166"/>
      <c r="P461" s="166"/>
      <c r="Q461" s="166"/>
      <c r="R461" s="144"/>
      <c r="S461" s="144"/>
      <c r="T461" s="144"/>
      <c r="U461" s="144"/>
      <c r="V461" s="144"/>
      <c r="W461" s="144"/>
      <c r="X461" s="144"/>
      <c r="Y461" s="144"/>
      <c r="Z461" s="144"/>
    </row>
    <row r="462" spans="1:26" ht="15.75" customHeight="1">
      <c r="A462" s="144"/>
      <c r="B462" s="144"/>
      <c r="C462" s="144"/>
      <c r="D462" s="144"/>
      <c r="E462" s="144"/>
      <c r="F462" s="144"/>
      <c r="G462" s="144"/>
      <c r="H462" s="144"/>
      <c r="I462" s="144"/>
      <c r="J462" s="144"/>
      <c r="K462" s="144"/>
      <c r="L462" s="144"/>
      <c r="M462" s="144"/>
      <c r="N462" s="144"/>
      <c r="O462" s="166"/>
      <c r="P462" s="166"/>
      <c r="Q462" s="166"/>
      <c r="R462" s="144"/>
      <c r="S462" s="144"/>
      <c r="T462" s="144"/>
      <c r="U462" s="144"/>
      <c r="V462" s="144"/>
      <c r="W462" s="144"/>
      <c r="X462" s="144"/>
      <c r="Y462" s="144"/>
      <c r="Z462" s="144"/>
    </row>
    <row r="463" spans="1:26" ht="15.75" customHeight="1">
      <c r="A463" s="144"/>
      <c r="B463" s="144"/>
      <c r="C463" s="144"/>
      <c r="D463" s="144"/>
      <c r="E463" s="144"/>
      <c r="F463" s="144"/>
      <c r="G463" s="144"/>
      <c r="H463" s="144"/>
      <c r="I463" s="144"/>
      <c r="J463" s="144"/>
      <c r="K463" s="144"/>
      <c r="L463" s="144"/>
      <c r="M463" s="144"/>
      <c r="N463" s="144"/>
      <c r="O463" s="166"/>
      <c r="P463" s="166"/>
      <c r="Q463" s="166"/>
      <c r="R463" s="144"/>
      <c r="S463" s="144"/>
      <c r="T463" s="144"/>
      <c r="U463" s="144"/>
      <c r="V463" s="144"/>
      <c r="W463" s="144"/>
      <c r="X463" s="144"/>
      <c r="Y463" s="144"/>
      <c r="Z463" s="144"/>
    </row>
    <row r="464" spans="1:26" ht="15.75" customHeight="1">
      <c r="A464" s="144"/>
      <c r="B464" s="144"/>
      <c r="C464" s="144"/>
      <c r="D464" s="144"/>
      <c r="E464" s="144"/>
      <c r="F464" s="144"/>
      <c r="G464" s="144"/>
      <c r="H464" s="144"/>
      <c r="I464" s="144"/>
      <c r="J464" s="144"/>
      <c r="K464" s="144"/>
      <c r="L464" s="144"/>
      <c r="M464" s="144"/>
      <c r="N464" s="144"/>
      <c r="O464" s="166"/>
      <c r="P464" s="166"/>
      <c r="Q464" s="166"/>
      <c r="R464" s="144"/>
      <c r="S464" s="144"/>
      <c r="T464" s="144"/>
      <c r="U464" s="144"/>
      <c r="V464" s="144"/>
      <c r="W464" s="144"/>
      <c r="X464" s="144"/>
      <c r="Y464" s="144"/>
      <c r="Z464" s="144"/>
    </row>
    <row r="465" spans="1:26" ht="15.75" customHeight="1">
      <c r="A465" s="144"/>
      <c r="B465" s="144"/>
      <c r="C465" s="144"/>
      <c r="D465" s="144"/>
      <c r="E465" s="144"/>
      <c r="F465" s="144"/>
      <c r="G465" s="144"/>
      <c r="H465" s="144"/>
      <c r="I465" s="144"/>
      <c r="J465" s="144"/>
      <c r="K465" s="144"/>
      <c r="L465" s="144"/>
      <c r="M465" s="144"/>
      <c r="N465" s="144"/>
      <c r="O465" s="166"/>
      <c r="P465" s="166"/>
      <c r="Q465" s="166"/>
      <c r="R465" s="144"/>
      <c r="S465" s="144"/>
      <c r="T465" s="144"/>
      <c r="U465" s="144"/>
      <c r="V465" s="144"/>
      <c r="W465" s="144"/>
      <c r="X465" s="144"/>
      <c r="Y465" s="144"/>
      <c r="Z465" s="144"/>
    </row>
    <row r="466" spans="1:26" ht="15.75" customHeight="1">
      <c r="A466" s="144"/>
      <c r="B466" s="144"/>
      <c r="C466" s="144"/>
      <c r="D466" s="144"/>
      <c r="E466" s="144"/>
      <c r="F466" s="144"/>
      <c r="G466" s="144"/>
      <c r="H466" s="144"/>
      <c r="I466" s="144"/>
      <c r="J466" s="144"/>
      <c r="K466" s="144"/>
      <c r="L466" s="144"/>
      <c r="M466" s="144"/>
      <c r="N466" s="144"/>
      <c r="O466" s="166"/>
      <c r="P466" s="166"/>
      <c r="Q466" s="166"/>
      <c r="R466" s="144"/>
      <c r="S466" s="144"/>
      <c r="T466" s="144"/>
      <c r="U466" s="144"/>
      <c r="V466" s="144"/>
      <c r="W466" s="144"/>
      <c r="X466" s="144"/>
      <c r="Y466" s="144"/>
      <c r="Z466" s="144"/>
    </row>
    <row r="467" spans="1:26" ht="15.75" customHeight="1">
      <c r="A467" s="144"/>
      <c r="B467" s="144"/>
      <c r="C467" s="144"/>
      <c r="D467" s="144"/>
      <c r="E467" s="144"/>
      <c r="F467" s="144"/>
      <c r="G467" s="144"/>
      <c r="H467" s="144"/>
      <c r="I467" s="144"/>
      <c r="J467" s="144"/>
      <c r="K467" s="144"/>
      <c r="L467" s="144"/>
      <c r="M467" s="144"/>
      <c r="N467" s="144"/>
      <c r="O467" s="166"/>
      <c r="P467" s="166"/>
      <c r="Q467" s="166"/>
      <c r="R467" s="144"/>
      <c r="S467" s="144"/>
      <c r="T467" s="144"/>
      <c r="U467" s="144"/>
      <c r="V467" s="144"/>
      <c r="W467" s="144"/>
      <c r="X467" s="144"/>
      <c r="Y467" s="144"/>
      <c r="Z467" s="144"/>
    </row>
    <row r="468" spans="1:26" ht="15.75" customHeight="1">
      <c r="A468" s="144"/>
      <c r="B468" s="144"/>
      <c r="C468" s="144"/>
      <c r="D468" s="144"/>
      <c r="E468" s="144"/>
      <c r="F468" s="144"/>
      <c r="G468" s="144"/>
      <c r="H468" s="144"/>
      <c r="I468" s="144"/>
      <c r="J468" s="144"/>
      <c r="K468" s="144"/>
      <c r="L468" s="144"/>
      <c r="M468" s="144"/>
      <c r="N468" s="144"/>
      <c r="O468" s="166"/>
      <c r="P468" s="166"/>
      <c r="Q468" s="166"/>
      <c r="R468" s="144"/>
      <c r="S468" s="144"/>
      <c r="T468" s="144"/>
      <c r="U468" s="144"/>
      <c r="V468" s="144"/>
      <c r="W468" s="144"/>
      <c r="X468" s="144"/>
      <c r="Y468" s="144"/>
      <c r="Z468" s="144"/>
    </row>
    <row r="469" spans="1:26" ht="15.75" customHeight="1">
      <c r="A469" s="144"/>
      <c r="B469" s="144"/>
      <c r="C469" s="144"/>
      <c r="D469" s="144"/>
      <c r="E469" s="144"/>
      <c r="F469" s="144"/>
      <c r="G469" s="144"/>
      <c r="H469" s="144"/>
      <c r="I469" s="144"/>
      <c r="J469" s="144"/>
      <c r="K469" s="144"/>
      <c r="L469" s="144"/>
      <c r="M469" s="144"/>
      <c r="N469" s="144"/>
      <c r="O469" s="166"/>
      <c r="P469" s="166"/>
      <c r="Q469" s="166"/>
      <c r="R469" s="144"/>
      <c r="S469" s="144"/>
      <c r="T469" s="144"/>
      <c r="U469" s="144"/>
      <c r="V469" s="144"/>
      <c r="W469" s="144"/>
      <c r="X469" s="144"/>
      <c r="Y469" s="144"/>
      <c r="Z469" s="144"/>
    </row>
    <row r="470" spans="1:26" ht="15.75" customHeight="1">
      <c r="A470" s="144"/>
      <c r="B470" s="144"/>
      <c r="C470" s="144"/>
      <c r="D470" s="144"/>
      <c r="E470" s="144"/>
      <c r="F470" s="144"/>
      <c r="G470" s="144"/>
      <c r="H470" s="144"/>
      <c r="I470" s="144"/>
      <c r="J470" s="144"/>
      <c r="K470" s="144"/>
      <c r="L470" s="144"/>
      <c r="M470" s="144"/>
      <c r="N470" s="144"/>
      <c r="O470" s="166"/>
      <c r="P470" s="166"/>
      <c r="Q470" s="166"/>
      <c r="R470" s="144"/>
      <c r="S470" s="144"/>
      <c r="T470" s="144"/>
      <c r="U470" s="144"/>
      <c r="V470" s="144"/>
      <c r="W470" s="144"/>
      <c r="X470" s="144"/>
      <c r="Y470" s="144"/>
      <c r="Z470" s="144"/>
    </row>
    <row r="471" spans="1:26" ht="15.75" customHeight="1">
      <c r="A471" s="144"/>
      <c r="B471" s="144"/>
      <c r="C471" s="144"/>
      <c r="D471" s="144"/>
      <c r="E471" s="144"/>
      <c r="F471" s="144"/>
      <c r="G471" s="144"/>
      <c r="H471" s="144"/>
      <c r="I471" s="144"/>
      <c r="J471" s="144"/>
      <c r="K471" s="144"/>
      <c r="L471" s="144"/>
      <c r="M471" s="144"/>
      <c r="N471" s="144"/>
      <c r="O471" s="166"/>
      <c r="P471" s="166"/>
      <c r="Q471" s="166"/>
      <c r="R471" s="144"/>
      <c r="S471" s="144"/>
      <c r="T471" s="144"/>
      <c r="U471" s="144"/>
      <c r="V471" s="144"/>
      <c r="W471" s="144"/>
      <c r="X471" s="144"/>
      <c r="Y471" s="144"/>
      <c r="Z471" s="144"/>
    </row>
    <row r="472" spans="1:26" ht="15.75" customHeight="1">
      <c r="A472" s="144"/>
      <c r="B472" s="144"/>
      <c r="C472" s="144"/>
      <c r="D472" s="144"/>
      <c r="E472" s="144"/>
      <c r="F472" s="144"/>
      <c r="G472" s="144"/>
      <c r="H472" s="144"/>
      <c r="I472" s="144"/>
      <c r="J472" s="144"/>
      <c r="K472" s="144"/>
      <c r="L472" s="144"/>
      <c r="M472" s="144"/>
      <c r="N472" s="144"/>
      <c r="O472" s="166"/>
      <c r="P472" s="166"/>
      <c r="Q472" s="166"/>
      <c r="R472" s="144"/>
      <c r="S472" s="144"/>
      <c r="T472" s="144"/>
      <c r="U472" s="144"/>
      <c r="V472" s="144"/>
      <c r="W472" s="144"/>
      <c r="X472" s="144"/>
      <c r="Y472" s="144"/>
      <c r="Z472" s="144"/>
    </row>
    <row r="473" spans="1:26" ht="15.75" customHeight="1">
      <c r="A473" s="144"/>
      <c r="B473" s="144"/>
      <c r="C473" s="144"/>
      <c r="D473" s="144"/>
      <c r="E473" s="144"/>
      <c r="F473" s="144"/>
      <c r="G473" s="144"/>
      <c r="H473" s="144"/>
      <c r="I473" s="144"/>
      <c r="J473" s="144"/>
      <c r="K473" s="144"/>
      <c r="L473" s="144"/>
      <c r="M473" s="144"/>
      <c r="N473" s="144"/>
      <c r="O473" s="166"/>
      <c r="P473" s="166"/>
      <c r="Q473" s="166"/>
      <c r="R473" s="144"/>
      <c r="S473" s="144"/>
      <c r="T473" s="144"/>
      <c r="U473" s="144"/>
      <c r="V473" s="144"/>
      <c r="W473" s="144"/>
      <c r="X473" s="144"/>
      <c r="Y473" s="144"/>
      <c r="Z473" s="144"/>
    </row>
    <row r="474" spans="1:26" ht="15.75" customHeight="1">
      <c r="A474" s="144"/>
      <c r="B474" s="144"/>
      <c r="C474" s="144"/>
      <c r="D474" s="144"/>
      <c r="E474" s="144"/>
      <c r="F474" s="144"/>
      <c r="G474" s="144"/>
      <c r="H474" s="144"/>
      <c r="I474" s="144"/>
      <c r="J474" s="144"/>
      <c r="K474" s="144"/>
      <c r="L474" s="144"/>
      <c r="M474" s="144"/>
      <c r="N474" s="144"/>
      <c r="O474" s="166"/>
      <c r="P474" s="166"/>
      <c r="Q474" s="166"/>
      <c r="R474" s="144"/>
      <c r="S474" s="144"/>
      <c r="T474" s="144"/>
      <c r="U474" s="144"/>
      <c r="V474" s="144"/>
      <c r="W474" s="144"/>
      <c r="X474" s="144"/>
      <c r="Y474" s="144"/>
      <c r="Z474" s="144"/>
    </row>
    <row r="475" spans="1:26" ht="15.75" customHeight="1">
      <c r="A475" s="144"/>
      <c r="B475" s="144"/>
      <c r="C475" s="144"/>
      <c r="D475" s="144"/>
      <c r="E475" s="144"/>
      <c r="F475" s="144"/>
      <c r="G475" s="144"/>
      <c r="H475" s="144"/>
      <c r="I475" s="144"/>
      <c r="J475" s="144"/>
      <c r="K475" s="144"/>
      <c r="L475" s="144"/>
      <c r="M475" s="144"/>
      <c r="N475" s="144"/>
      <c r="O475" s="166"/>
      <c r="P475" s="166"/>
      <c r="Q475" s="166"/>
      <c r="R475" s="144"/>
      <c r="S475" s="144"/>
      <c r="T475" s="144"/>
      <c r="U475" s="144"/>
      <c r="V475" s="144"/>
      <c r="W475" s="144"/>
      <c r="X475" s="144"/>
      <c r="Y475" s="144"/>
      <c r="Z475" s="144"/>
    </row>
    <row r="476" spans="1:26" ht="15.75" customHeight="1">
      <c r="A476" s="144"/>
      <c r="B476" s="144"/>
      <c r="C476" s="144"/>
      <c r="D476" s="144"/>
      <c r="E476" s="144"/>
      <c r="F476" s="144"/>
      <c r="G476" s="144"/>
      <c r="H476" s="144"/>
      <c r="I476" s="144"/>
      <c r="J476" s="144"/>
      <c r="K476" s="144"/>
      <c r="L476" s="144"/>
      <c r="M476" s="144"/>
      <c r="N476" s="144"/>
      <c r="O476" s="166"/>
      <c r="P476" s="166"/>
      <c r="Q476" s="166"/>
      <c r="R476" s="144"/>
      <c r="S476" s="144"/>
      <c r="T476" s="144"/>
      <c r="U476" s="144"/>
      <c r="V476" s="144"/>
      <c r="W476" s="144"/>
      <c r="X476" s="144"/>
      <c r="Y476" s="144"/>
      <c r="Z476" s="144"/>
    </row>
    <row r="477" spans="1:26" ht="15.75" customHeight="1">
      <c r="A477" s="144"/>
      <c r="B477" s="144"/>
      <c r="C477" s="144"/>
      <c r="D477" s="144"/>
      <c r="E477" s="144"/>
      <c r="F477" s="144"/>
      <c r="G477" s="144"/>
      <c r="H477" s="144"/>
      <c r="I477" s="144"/>
      <c r="J477" s="144"/>
      <c r="K477" s="144"/>
      <c r="L477" s="144"/>
      <c r="M477" s="144"/>
      <c r="N477" s="144"/>
      <c r="O477" s="166"/>
      <c r="P477" s="166"/>
      <c r="Q477" s="166"/>
      <c r="R477" s="144"/>
      <c r="S477" s="144"/>
      <c r="T477" s="144"/>
      <c r="U477" s="144"/>
      <c r="V477" s="144"/>
      <c r="W477" s="144"/>
      <c r="X477" s="144"/>
      <c r="Y477" s="144"/>
      <c r="Z477" s="144"/>
    </row>
    <row r="478" spans="1:26" ht="15.75" customHeight="1">
      <c r="A478" s="144"/>
      <c r="B478" s="144"/>
      <c r="C478" s="144"/>
      <c r="D478" s="144"/>
      <c r="E478" s="144"/>
      <c r="F478" s="144"/>
      <c r="G478" s="144"/>
      <c r="H478" s="144"/>
      <c r="I478" s="144"/>
      <c r="J478" s="144"/>
      <c r="K478" s="144"/>
      <c r="L478" s="144"/>
      <c r="M478" s="144"/>
      <c r="N478" s="144"/>
      <c r="O478" s="166"/>
      <c r="P478" s="166"/>
      <c r="Q478" s="166"/>
      <c r="R478" s="144"/>
      <c r="S478" s="144"/>
      <c r="T478" s="144"/>
      <c r="U478" s="144"/>
      <c r="V478" s="144"/>
      <c r="W478" s="144"/>
      <c r="X478" s="144"/>
      <c r="Y478" s="144"/>
      <c r="Z478" s="144"/>
    </row>
    <row r="479" spans="1:26" ht="15.75" customHeight="1">
      <c r="A479" s="144"/>
      <c r="B479" s="144"/>
      <c r="C479" s="144"/>
      <c r="D479" s="144"/>
      <c r="E479" s="144"/>
      <c r="F479" s="144"/>
      <c r="G479" s="144"/>
      <c r="H479" s="144"/>
      <c r="I479" s="144"/>
      <c r="J479" s="144"/>
      <c r="K479" s="144"/>
      <c r="L479" s="144"/>
      <c r="M479" s="144"/>
      <c r="N479" s="144"/>
      <c r="O479" s="166"/>
      <c r="P479" s="166"/>
      <c r="Q479" s="166"/>
      <c r="R479" s="144"/>
      <c r="S479" s="144"/>
      <c r="T479" s="144"/>
      <c r="U479" s="144"/>
      <c r="V479" s="144"/>
      <c r="W479" s="144"/>
      <c r="X479" s="144"/>
      <c r="Y479" s="144"/>
      <c r="Z479" s="144"/>
    </row>
    <row r="480" spans="1:26" ht="15.75" customHeight="1">
      <c r="A480" s="144"/>
      <c r="B480" s="144"/>
      <c r="C480" s="144"/>
      <c r="D480" s="144"/>
      <c r="E480" s="144"/>
      <c r="F480" s="144"/>
      <c r="G480" s="144"/>
      <c r="H480" s="144"/>
      <c r="I480" s="144"/>
      <c r="J480" s="144"/>
      <c r="K480" s="144"/>
      <c r="L480" s="144"/>
      <c r="M480" s="144"/>
      <c r="N480" s="144"/>
      <c r="O480" s="166"/>
      <c r="P480" s="166"/>
      <c r="Q480" s="166"/>
      <c r="R480" s="144"/>
      <c r="S480" s="144"/>
      <c r="T480" s="144"/>
      <c r="U480" s="144"/>
      <c r="V480" s="144"/>
      <c r="W480" s="144"/>
      <c r="X480" s="144"/>
      <c r="Y480" s="144"/>
      <c r="Z480" s="144"/>
    </row>
    <row r="481" spans="1:26" ht="15.75" customHeight="1">
      <c r="A481" s="144"/>
      <c r="B481" s="144"/>
      <c r="C481" s="144"/>
      <c r="D481" s="144"/>
      <c r="E481" s="144"/>
      <c r="F481" s="144"/>
      <c r="G481" s="144"/>
      <c r="H481" s="144"/>
      <c r="I481" s="144"/>
      <c r="J481" s="144"/>
      <c r="K481" s="144"/>
      <c r="L481" s="144"/>
      <c r="M481" s="144"/>
      <c r="N481" s="144"/>
      <c r="O481" s="166"/>
      <c r="P481" s="166"/>
      <c r="Q481" s="166"/>
      <c r="R481" s="144"/>
      <c r="S481" s="144"/>
      <c r="T481" s="144"/>
      <c r="U481" s="144"/>
      <c r="V481" s="144"/>
      <c r="W481" s="144"/>
      <c r="X481" s="144"/>
      <c r="Y481" s="144"/>
      <c r="Z481" s="144"/>
    </row>
    <row r="482" spans="1:26" ht="15.75" customHeight="1">
      <c r="A482" s="144"/>
      <c r="B482" s="144"/>
      <c r="C482" s="144"/>
      <c r="D482" s="144"/>
      <c r="E482" s="144"/>
      <c r="F482" s="144"/>
      <c r="G482" s="144"/>
      <c r="H482" s="144"/>
      <c r="I482" s="144"/>
      <c r="J482" s="144"/>
      <c r="K482" s="144"/>
      <c r="L482" s="144"/>
      <c r="M482" s="144"/>
      <c r="N482" s="144"/>
      <c r="O482" s="166"/>
      <c r="P482" s="166"/>
      <c r="Q482" s="166"/>
      <c r="R482" s="144"/>
      <c r="S482" s="144"/>
      <c r="T482" s="144"/>
      <c r="U482" s="144"/>
      <c r="V482" s="144"/>
      <c r="W482" s="144"/>
      <c r="X482" s="144"/>
      <c r="Y482" s="144"/>
      <c r="Z482" s="144"/>
    </row>
    <row r="483" spans="1:26" ht="15.75" customHeight="1">
      <c r="A483" s="144"/>
      <c r="B483" s="144"/>
      <c r="C483" s="144"/>
      <c r="D483" s="144"/>
      <c r="E483" s="144"/>
      <c r="F483" s="144"/>
      <c r="G483" s="144"/>
      <c r="H483" s="144"/>
      <c r="I483" s="144"/>
      <c r="J483" s="144"/>
      <c r="K483" s="144"/>
      <c r="L483" s="144"/>
      <c r="M483" s="144"/>
      <c r="N483" s="144"/>
      <c r="O483" s="166"/>
      <c r="P483" s="166"/>
      <c r="Q483" s="166"/>
      <c r="R483" s="144"/>
      <c r="S483" s="144"/>
      <c r="T483" s="144"/>
      <c r="U483" s="144"/>
      <c r="V483" s="144"/>
      <c r="W483" s="144"/>
      <c r="X483" s="144"/>
      <c r="Y483" s="144"/>
      <c r="Z483" s="144"/>
    </row>
    <row r="484" spans="1:26" ht="15.75" customHeight="1">
      <c r="A484" s="144"/>
      <c r="B484" s="144"/>
      <c r="C484" s="144"/>
      <c r="D484" s="144"/>
      <c r="E484" s="144"/>
      <c r="F484" s="144"/>
      <c r="G484" s="144"/>
      <c r="H484" s="144"/>
      <c r="I484" s="144"/>
      <c r="J484" s="144"/>
      <c r="K484" s="144"/>
      <c r="L484" s="144"/>
      <c r="M484" s="144"/>
      <c r="N484" s="144"/>
      <c r="O484" s="166"/>
      <c r="P484" s="166"/>
      <c r="Q484" s="166"/>
      <c r="R484" s="144"/>
      <c r="S484" s="144"/>
      <c r="T484" s="144"/>
      <c r="U484" s="144"/>
      <c r="V484" s="144"/>
      <c r="W484" s="144"/>
      <c r="X484" s="144"/>
      <c r="Y484" s="144"/>
      <c r="Z484" s="144"/>
    </row>
    <row r="485" spans="1:26" ht="15.75" customHeight="1">
      <c r="A485" s="144"/>
      <c r="B485" s="144"/>
      <c r="C485" s="144"/>
      <c r="D485" s="144"/>
      <c r="E485" s="144"/>
      <c r="F485" s="144"/>
      <c r="G485" s="144"/>
      <c r="H485" s="144"/>
      <c r="I485" s="144"/>
      <c r="J485" s="144"/>
      <c r="K485" s="144"/>
      <c r="L485" s="144"/>
      <c r="M485" s="144"/>
      <c r="N485" s="144"/>
      <c r="O485" s="166"/>
      <c r="P485" s="166"/>
      <c r="Q485" s="166"/>
      <c r="R485" s="144"/>
      <c r="S485" s="144"/>
      <c r="T485" s="144"/>
      <c r="U485" s="144"/>
      <c r="V485" s="144"/>
      <c r="W485" s="144"/>
      <c r="X485" s="144"/>
      <c r="Y485" s="144"/>
      <c r="Z485" s="144"/>
    </row>
    <row r="486" spans="1:26" ht="15.75" customHeight="1">
      <c r="A486" s="144"/>
      <c r="B486" s="144"/>
      <c r="C486" s="144"/>
      <c r="D486" s="144"/>
      <c r="E486" s="144"/>
      <c r="F486" s="144"/>
      <c r="G486" s="144"/>
      <c r="H486" s="144"/>
      <c r="I486" s="144"/>
      <c r="J486" s="144"/>
      <c r="K486" s="144"/>
      <c r="L486" s="144"/>
      <c r="M486" s="144"/>
      <c r="N486" s="144"/>
      <c r="O486" s="166"/>
      <c r="P486" s="166"/>
      <c r="Q486" s="166"/>
      <c r="R486" s="144"/>
      <c r="S486" s="144"/>
      <c r="T486" s="144"/>
      <c r="U486" s="144"/>
      <c r="V486" s="144"/>
      <c r="W486" s="144"/>
      <c r="X486" s="144"/>
      <c r="Y486" s="144"/>
      <c r="Z486" s="144"/>
    </row>
    <row r="487" spans="1:26" ht="15.75" customHeight="1">
      <c r="A487" s="144"/>
      <c r="B487" s="144"/>
      <c r="C487" s="144"/>
      <c r="D487" s="144"/>
      <c r="E487" s="144"/>
      <c r="F487" s="144"/>
      <c r="G487" s="144"/>
      <c r="H487" s="144"/>
      <c r="I487" s="144"/>
      <c r="J487" s="144"/>
      <c r="K487" s="144"/>
      <c r="L487" s="144"/>
      <c r="M487" s="144"/>
      <c r="N487" s="144"/>
      <c r="O487" s="166"/>
      <c r="P487" s="166"/>
      <c r="Q487" s="166"/>
      <c r="R487" s="144"/>
      <c r="S487" s="144"/>
      <c r="T487" s="144"/>
      <c r="U487" s="144"/>
      <c r="V487" s="144"/>
      <c r="W487" s="144"/>
      <c r="X487" s="144"/>
      <c r="Y487" s="144"/>
      <c r="Z487" s="144"/>
    </row>
    <row r="488" spans="1:26" ht="15.75" customHeight="1">
      <c r="A488" s="144"/>
      <c r="B488" s="144"/>
      <c r="C488" s="144"/>
      <c r="D488" s="144"/>
      <c r="E488" s="144"/>
      <c r="F488" s="144"/>
      <c r="G488" s="144"/>
      <c r="H488" s="144"/>
      <c r="I488" s="144"/>
      <c r="J488" s="144"/>
      <c r="K488" s="144"/>
      <c r="L488" s="144"/>
      <c r="M488" s="144"/>
      <c r="N488" s="144"/>
      <c r="O488" s="166"/>
      <c r="P488" s="166"/>
      <c r="Q488" s="166"/>
      <c r="R488" s="144"/>
      <c r="S488" s="144"/>
      <c r="T488" s="144"/>
      <c r="U488" s="144"/>
      <c r="V488" s="144"/>
      <c r="W488" s="144"/>
      <c r="X488" s="144"/>
      <c r="Y488" s="144"/>
      <c r="Z488" s="144"/>
    </row>
    <row r="489" spans="1:26" ht="15.75" customHeight="1">
      <c r="A489" s="144"/>
      <c r="B489" s="144"/>
      <c r="C489" s="144"/>
      <c r="D489" s="144"/>
      <c r="E489" s="144"/>
      <c r="F489" s="144"/>
      <c r="G489" s="144"/>
      <c r="H489" s="144"/>
      <c r="I489" s="144"/>
      <c r="J489" s="144"/>
      <c r="K489" s="144"/>
      <c r="L489" s="144"/>
      <c r="M489" s="144"/>
      <c r="N489" s="144"/>
      <c r="O489" s="166"/>
      <c r="P489" s="166"/>
      <c r="Q489" s="166"/>
      <c r="R489" s="144"/>
      <c r="S489" s="144"/>
      <c r="T489" s="144"/>
      <c r="U489" s="144"/>
      <c r="V489" s="144"/>
      <c r="W489" s="144"/>
      <c r="X489" s="144"/>
      <c r="Y489" s="144"/>
      <c r="Z489" s="144"/>
    </row>
    <row r="490" spans="1:26" ht="15.75" customHeight="1">
      <c r="A490" s="144"/>
      <c r="B490" s="144"/>
      <c r="C490" s="144"/>
      <c r="D490" s="144"/>
      <c r="E490" s="144"/>
      <c r="F490" s="144"/>
      <c r="G490" s="144"/>
      <c r="H490" s="144"/>
      <c r="I490" s="144"/>
      <c r="J490" s="144"/>
      <c r="K490" s="144"/>
      <c r="L490" s="144"/>
      <c r="M490" s="144"/>
      <c r="N490" s="144"/>
      <c r="O490" s="166"/>
      <c r="P490" s="166"/>
      <c r="Q490" s="166"/>
      <c r="R490" s="144"/>
      <c r="S490" s="144"/>
      <c r="T490" s="144"/>
      <c r="U490" s="144"/>
      <c r="V490" s="144"/>
      <c r="W490" s="144"/>
      <c r="X490" s="144"/>
      <c r="Y490" s="144"/>
      <c r="Z490" s="144"/>
    </row>
    <row r="491" spans="1:26" ht="15.75" customHeight="1">
      <c r="A491" s="144"/>
      <c r="B491" s="144"/>
      <c r="C491" s="144"/>
      <c r="D491" s="144"/>
      <c r="E491" s="144"/>
      <c r="F491" s="144"/>
      <c r="G491" s="144"/>
      <c r="H491" s="144"/>
      <c r="I491" s="144"/>
      <c r="J491" s="144"/>
      <c r="K491" s="144"/>
      <c r="L491" s="144"/>
      <c r="M491" s="144"/>
      <c r="N491" s="144"/>
      <c r="O491" s="166"/>
      <c r="P491" s="166"/>
      <c r="Q491" s="166"/>
      <c r="R491" s="144"/>
      <c r="S491" s="144"/>
      <c r="T491" s="144"/>
      <c r="U491" s="144"/>
      <c r="V491" s="144"/>
      <c r="W491" s="144"/>
      <c r="X491" s="144"/>
      <c r="Y491" s="144"/>
      <c r="Z491" s="144"/>
    </row>
    <row r="492" spans="1:26" ht="15.75" customHeight="1">
      <c r="A492" s="144"/>
      <c r="B492" s="144"/>
      <c r="C492" s="144"/>
      <c r="D492" s="144"/>
      <c r="E492" s="144"/>
      <c r="F492" s="144"/>
      <c r="G492" s="144"/>
      <c r="H492" s="144"/>
      <c r="I492" s="144"/>
      <c r="J492" s="144"/>
      <c r="K492" s="144"/>
      <c r="L492" s="144"/>
      <c r="M492" s="144"/>
      <c r="N492" s="144"/>
      <c r="O492" s="166"/>
      <c r="P492" s="166"/>
      <c r="Q492" s="166"/>
      <c r="R492" s="144"/>
      <c r="S492" s="144"/>
      <c r="T492" s="144"/>
      <c r="U492" s="144"/>
      <c r="V492" s="144"/>
      <c r="W492" s="144"/>
      <c r="X492" s="144"/>
      <c r="Y492" s="144"/>
      <c r="Z492" s="144"/>
    </row>
    <row r="493" spans="1:26" ht="15.75" customHeight="1">
      <c r="A493" s="144"/>
      <c r="B493" s="144"/>
      <c r="C493" s="144"/>
      <c r="D493" s="144"/>
      <c r="E493" s="144"/>
      <c r="F493" s="144"/>
      <c r="G493" s="144"/>
      <c r="H493" s="144"/>
      <c r="I493" s="144"/>
      <c r="J493" s="144"/>
      <c r="K493" s="144"/>
      <c r="L493" s="144"/>
      <c r="M493" s="144"/>
      <c r="N493" s="144"/>
      <c r="O493" s="166"/>
      <c r="P493" s="166"/>
      <c r="Q493" s="166"/>
      <c r="R493" s="144"/>
      <c r="S493" s="144"/>
      <c r="T493" s="144"/>
      <c r="U493" s="144"/>
      <c r="V493" s="144"/>
      <c r="W493" s="144"/>
      <c r="X493" s="144"/>
      <c r="Y493" s="144"/>
      <c r="Z493" s="144"/>
    </row>
    <row r="494" spans="1:26" ht="15.75" customHeight="1">
      <c r="A494" s="144"/>
      <c r="B494" s="144"/>
      <c r="C494" s="144"/>
      <c r="D494" s="144"/>
      <c r="E494" s="144"/>
      <c r="F494" s="144"/>
      <c r="G494" s="144"/>
      <c r="H494" s="144"/>
      <c r="I494" s="144"/>
      <c r="J494" s="144"/>
      <c r="K494" s="144"/>
      <c r="L494" s="144"/>
      <c r="M494" s="144"/>
      <c r="N494" s="144"/>
      <c r="O494" s="166"/>
      <c r="P494" s="166"/>
      <c r="Q494" s="166"/>
      <c r="R494" s="144"/>
      <c r="S494" s="144"/>
      <c r="T494" s="144"/>
      <c r="U494" s="144"/>
      <c r="V494" s="144"/>
      <c r="W494" s="144"/>
      <c r="X494" s="144"/>
      <c r="Y494" s="144"/>
      <c r="Z494" s="144"/>
    </row>
    <row r="495" spans="1:26" ht="15.75" customHeight="1">
      <c r="A495" s="144"/>
      <c r="B495" s="144"/>
      <c r="C495" s="144"/>
      <c r="D495" s="144"/>
      <c r="E495" s="144"/>
      <c r="F495" s="144"/>
      <c r="G495" s="144"/>
      <c r="H495" s="144"/>
      <c r="I495" s="144"/>
      <c r="J495" s="144"/>
      <c r="K495" s="144"/>
      <c r="L495" s="144"/>
      <c r="M495" s="144"/>
      <c r="N495" s="144"/>
      <c r="O495" s="166"/>
      <c r="P495" s="166"/>
      <c r="Q495" s="166"/>
      <c r="R495" s="144"/>
      <c r="S495" s="144"/>
      <c r="T495" s="144"/>
      <c r="U495" s="144"/>
      <c r="V495" s="144"/>
      <c r="W495" s="144"/>
      <c r="X495" s="144"/>
      <c r="Y495" s="144"/>
      <c r="Z495" s="144"/>
    </row>
    <row r="496" spans="1:26" ht="15.75" customHeight="1">
      <c r="A496" s="144"/>
      <c r="B496" s="144"/>
      <c r="C496" s="144"/>
      <c r="D496" s="144"/>
      <c r="E496" s="144"/>
      <c r="F496" s="144"/>
      <c r="G496" s="144"/>
      <c r="H496" s="144"/>
      <c r="I496" s="144"/>
      <c r="J496" s="144"/>
      <c r="K496" s="144"/>
      <c r="L496" s="144"/>
      <c r="M496" s="144"/>
      <c r="N496" s="144"/>
      <c r="O496" s="166"/>
      <c r="P496" s="166"/>
      <c r="Q496" s="166"/>
      <c r="R496" s="144"/>
      <c r="S496" s="144"/>
      <c r="T496" s="144"/>
      <c r="U496" s="144"/>
      <c r="V496" s="144"/>
      <c r="W496" s="144"/>
      <c r="X496" s="144"/>
      <c r="Y496" s="144"/>
      <c r="Z496" s="144"/>
    </row>
    <row r="497" spans="1:26" ht="15.75" customHeight="1">
      <c r="A497" s="144"/>
      <c r="B497" s="144"/>
      <c r="C497" s="144"/>
      <c r="D497" s="144"/>
      <c r="E497" s="144"/>
      <c r="F497" s="144"/>
      <c r="G497" s="144"/>
      <c r="H497" s="144"/>
      <c r="I497" s="144"/>
      <c r="J497" s="144"/>
      <c r="K497" s="144"/>
      <c r="L497" s="144"/>
      <c r="M497" s="144"/>
      <c r="N497" s="144"/>
      <c r="O497" s="166"/>
      <c r="P497" s="166"/>
      <c r="Q497" s="166"/>
      <c r="R497" s="144"/>
      <c r="S497" s="144"/>
      <c r="T497" s="144"/>
      <c r="U497" s="144"/>
      <c r="V497" s="144"/>
      <c r="W497" s="144"/>
      <c r="X497" s="144"/>
      <c r="Y497" s="144"/>
      <c r="Z497" s="144"/>
    </row>
    <row r="498" spans="1:26" ht="15.75" customHeight="1">
      <c r="A498" s="144"/>
      <c r="B498" s="144"/>
      <c r="C498" s="144"/>
      <c r="D498" s="144"/>
      <c r="E498" s="144"/>
      <c r="F498" s="144"/>
      <c r="G498" s="144"/>
      <c r="H498" s="144"/>
      <c r="I498" s="144"/>
      <c r="J498" s="144"/>
      <c r="K498" s="144"/>
      <c r="L498" s="144"/>
      <c r="M498" s="144"/>
      <c r="N498" s="144"/>
      <c r="O498" s="166"/>
      <c r="P498" s="166"/>
      <c r="Q498" s="166"/>
      <c r="R498" s="144"/>
      <c r="S498" s="144"/>
      <c r="T498" s="144"/>
      <c r="U498" s="144"/>
      <c r="V498" s="144"/>
      <c r="W498" s="144"/>
      <c r="X498" s="144"/>
      <c r="Y498" s="144"/>
      <c r="Z498" s="144"/>
    </row>
    <row r="499" spans="1:26" ht="15.75" customHeight="1">
      <c r="A499" s="144"/>
      <c r="B499" s="144"/>
      <c r="C499" s="144"/>
      <c r="D499" s="144"/>
      <c r="E499" s="144"/>
      <c r="F499" s="144"/>
      <c r="G499" s="144"/>
      <c r="H499" s="144"/>
      <c r="I499" s="144"/>
      <c r="J499" s="144"/>
      <c r="K499" s="144"/>
      <c r="L499" s="144"/>
      <c r="M499" s="144"/>
      <c r="N499" s="144"/>
      <c r="O499" s="166"/>
      <c r="P499" s="166"/>
      <c r="Q499" s="166"/>
      <c r="R499" s="144"/>
      <c r="S499" s="144"/>
      <c r="T499" s="144"/>
      <c r="U499" s="144"/>
      <c r="V499" s="144"/>
      <c r="W499" s="144"/>
      <c r="X499" s="144"/>
      <c r="Y499" s="144"/>
      <c r="Z499" s="144"/>
    </row>
    <row r="500" spans="1:26" ht="15.75" customHeight="1">
      <c r="A500" s="144"/>
      <c r="B500" s="144"/>
      <c r="C500" s="144"/>
      <c r="D500" s="144"/>
      <c r="E500" s="144"/>
      <c r="F500" s="144"/>
      <c r="G500" s="144"/>
      <c r="H500" s="144"/>
      <c r="I500" s="144"/>
      <c r="J500" s="144"/>
      <c r="K500" s="144"/>
      <c r="L500" s="144"/>
      <c r="M500" s="144"/>
      <c r="N500" s="144"/>
      <c r="O500" s="166"/>
      <c r="P500" s="166"/>
      <c r="Q500" s="166"/>
      <c r="R500" s="144"/>
      <c r="S500" s="144"/>
      <c r="T500" s="144"/>
      <c r="U500" s="144"/>
      <c r="V500" s="144"/>
      <c r="W500" s="144"/>
      <c r="X500" s="144"/>
      <c r="Y500" s="144"/>
      <c r="Z500" s="144"/>
    </row>
    <row r="501" spans="1:26" ht="15.75" customHeight="1">
      <c r="A501" s="144"/>
      <c r="B501" s="144"/>
      <c r="C501" s="144"/>
      <c r="D501" s="144"/>
      <c r="E501" s="144"/>
      <c r="F501" s="144"/>
      <c r="G501" s="144"/>
      <c r="H501" s="144"/>
      <c r="I501" s="144"/>
      <c r="J501" s="144"/>
      <c r="K501" s="144"/>
      <c r="L501" s="144"/>
      <c r="M501" s="144"/>
      <c r="N501" s="144"/>
      <c r="O501" s="166"/>
      <c r="P501" s="166"/>
      <c r="Q501" s="166"/>
      <c r="R501" s="144"/>
      <c r="S501" s="144"/>
      <c r="T501" s="144"/>
      <c r="U501" s="144"/>
      <c r="V501" s="144"/>
      <c r="W501" s="144"/>
      <c r="X501" s="144"/>
      <c r="Y501" s="144"/>
      <c r="Z501" s="144"/>
    </row>
    <row r="502" spans="1:26" ht="15.75" customHeight="1">
      <c r="A502" s="144"/>
      <c r="B502" s="144"/>
      <c r="C502" s="144"/>
      <c r="D502" s="144"/>
      <c r="E502" s="144"/>
      <c r="F502" s="144"/>
      <c r="G502" s="144"/>
      <c r="H502" s="144"/>
      <c r="I502" s="144"/>
      <c r="J502" s="144"/>
      <c r="K502" s="144"/>
      <c r="L502" s="144"/>
      <c r="M502" s="144"/>
      <c r="N502" s="144"/>
      <c r="O502" s="166"/>
      <c r="P502" s="166"/>
      <c r="Q502" s="166"/>
      <c r="R502" s="144"/>
      <c r="S502" s="144"/>
      <c r="T502" s="144"/>
      <c r="U502" s="144"/>
      <c r="V502" s="144"/>
      <c r="W502" s="144"/>
      <c r="X502" s="144"/>
      <c r="Y502" s="144"/>
      <c r="Z502" s="144"/>
    </row>
    <row r="503" spans="1:26" ht="15.75" customHeight="1">
      <c r="A503" s="144"/>
      <c r="B503" s="144"/>
      <c r="C503" s="144"/>
      <c r="D503" s="144"/>
      <c r="E503" s="144"/>
      <c r="F503" s="144"/>
      <c r="G503" s="144"/>
      <c r="H503" s="144"/>
      <c r="I503" s="144"/>
      <c r="J503" s="144"/>
      <c r="K503" s="144"/>
      <c r="L503" s="144"/>
      <c r="M503" s="144"/>
      <c r="N503" s="144"/>
      <c r="O503" s="166"/>
      <c r="P503" s="166"/>
      <c r="Q503" s="166"/>
      <c r="R503" s="144"/>
      <c r="S503" s="144"/>
      <c r="T503" s="144"/>
      <c r="U503" s="144"/>
      <c r="V503" s="144"/>
      <c r="W503" s="144"/>
      <c r="X503" s="144"/>
      <c r="Y503" s="144"/>
      <c r="Z503" s="144"/>
    </row>
    <row r="504" spans="1:26" ht="15.75" customHeight="1">
      <c r="A504" s="144"/>
      <c r="B504" s="144"/>
      <c r="C504" s="144"/>
      <c r="D504" s="144"/>
      <c r="E504" s="144"/>
      <c r="F504" s="144"/>
      <c r="G504" s="144"/>
      <c r="H504" s="144"/>
      <c r="I504" s="144"/>
      <c r="J504" s="144"/>
      <c r="K504" s="144"/>
      <c r="L504" s="144"/>
      <c r="M504" s="144"/>
      <c r="N504" s="144"/>
      <c r="O504" s="166"/>
      <c r="P504" s="166"/>
      <c r="Q504" s="166"/>
      <c r="R504" s="144"/>
      <c r="S504" s="144"/>
      <c r="T504" s="144"/>
      <c r="U504" s="144"/>
      <c r="V504" s="144"/>
      <c r="W504" s="144"/>
      <c r="X504" s="144"/>
      <c r="Y504" s="144"/>
      <c r="Z504" s="144"/>
    </row>
    <row r="505" spans="1:26" ht="15.75" customHeight="1">
      <c r="A505" s="144"/>
      <c r="B505" s="144"/>
      <c r="C505" s="144"/>
      <c r="D505" s="144"/>
      <c r="E505" s="144"/>
      <c r="F505" s="144"/>
      <c r="G505" s="144"/>
      <c r="H505" s="144"/>
      <c r="I505" s="144"/>
      <c r="J505" s="144"/>
      <c r="K505" s="144"/>
      <c r="L505" s="144"/>
      <c r="M505" s="144"/>
      <c r="N505" s="144"/>
      <c r="O505" s="166"/>
      <c r="P505" s="166"/>
      <c r="Q505" s="166"/>
      <c r="R505" s="144"/>
      <c r="S505" s="144"/>
      <c r="T505" s="144"/>
      <c r="U505" s="144"/>
      <c r="V505" s="144"/>
      <c r="W505" s="144"/>
      <c r="X505" s="144"/>
      <c r="Y505" s="144"/>
      <c r="Z505" s="144"/>
    </row>
    <row r="506" spans="1:26" ht="15.75" customHeight="1">
      <c r="A506" s="144"/>
      <c r="B506" s="144"/>
      <c r="C506" s="144"/>
      <c r="D506" s="144"/>
      <c r="E506" s="144"/>
      <c r="F506" s="144"/>
      <c r="G506" s="144"/>
      <c r="H506" s="144"/>
      <c r="I506" s="144"/>
      <c r="J506" s="144"/>
      <c r="K506" s="144"/>
      <c r="L506" s="144"/>
      <c r="M506" s="144"/>
      <c r="N506" s="144"/>
      <c r="O506" s="166"/>
      <c r="P506" s="166"/>
      <c r="Q506" s="166"/>
      <c r="R506" s="144"/>
      <c r="S506" s="144"/>
      <c r="T506" s="144"/>
      <c r="U506" s="144"/>
      <c r="V506" s="144"/>
      <c r="W506" s="144"/>
      <c r="X506" s="144"/>
      <c r="Y506" s="144"/>
      <c r="Z506" s="144"/>
    </row>
    <row r="507" spans="1:26" ht="15.75" customHeight="1">
      <c r="A507" s="144"/>
      <c r="B507" s="144"/>
      <c r="C507" s="144"/>
      <c r="D507" s="144"/>
      <c r="E507" s="144"/>
      <c r="F507" s="144"/>
      <c r="G507" s="144"/>
      <c r="H507" s="144"/>
      <c r="I507" s="144"/>
      <c r="J507" s="144"/>
      <c r="K507" s="144"/>
      <c r="L507" s="144"/>
      <c r="M507" s="144"/>
      <c r="N507" s="144"/>
      <c r="O507" s="166"/>
      <c r="P507" s="166"/>
      <c r="Q507" s="166"/>
      <c r="R507" s="144"/>
      <c r="S507" s="144"/>
      <c r="T507" s="144"/>
      <c r="U507" s="144"/>
      <c r="V507" s="144"/>
      <c r="W507" s="144"/>
      <c r="X507" s="144"/>
      <c r="Y507" s="144"/>
      <c r="Z507" s="144"/>
    </row>
    <row r="508" spans="1:26" ht="15.75" customHeight="1">
      <c r="A508" s="144"/>
      <c r="B508" s="144"/>
      <c r="C508" s="144"/>
      <c r="D508" s="144"/>
      <c r="E508" s="144"/>
      <c r="F508" s="144"/>
      <c r="G508" s="144"/>
      <c r="H508" s="144"/>
      <c r="I508" s="144"/>
      <c r="J508" s="144"/>
      <c r="K508" s="144"/>
      <c r="L508" s="144"/>
      <c r="M508" s="144"/>
      <c r="N508" s="144"/>
      <c r="O508" s="166"/>
      <c r="P508" s="166"/>
      <c r="Q508" s="166"/>
      <c r="R508" s="144"/>
      <c r="S508" s="144"/>
      <c r="T508" s="144"/>
      <c r="U508" s="144"/>
      <c r="V508" s="144"/>
      <c r="W508" s="144"/>
      <c r="X508" s="144"/>
      <c r="Y508" s="144"/>
      <c r="Z508" s="144"/>
    </row>
    <row r="509" spans="1:26" ht="15.75" customHeight="1">
      <c r="A509" s="144"/>
      <c r="B509" s="144"/>
      <c r="C509" s="144"/>
      <c r="D509" s="144"/>
      <c r="E509" s="144"/>
      <c r="F509" s="144"/>
      <c r="G509" s="144"/>
      <c r="H509" s="144"/>
      <c r="I509" s="144"/>
      <c r="J509" s="144"/>
      <c r="K509" s="144"/>
      <c r="L509" s="144"/>
      <c r="M509" s="144"/>
      <c r="N509" s="144"/>
      <c r="O509" s="166"/>
      <c r="P509" s="166"/>
      <c r="Q509" s="166"/>
      <c r="R509" s="144"/>
      <c r="S509" s="144"/>
      <c r="T509" s="144"/>
      <c r="U509" s="144"/>
      <c r="V509" s="144"/>
      <c r="W509" s="144"/>
      <c r="X509" s="144"/>
      <c r="Y509" s="144"/>
      <c r="Z509" s="144"/>
    </row>
    <row r="510" spans="1:26" ht="15.75" customHeight="1">
      <c r="A510" s="144"/>
      <c r="B510" s="144"/>
      <c r="C510" s="144"/>
      <c r="D510" s="144"/>
      <c r="E510" s="144"/>
      <c r="F510" s="144"/>
      <c r="G510" s="144"/>
      <c r="H510" s="144"/>
      <c r="I510" s="144"/>
      <c r="J510" s="144"/>
      <c r="K510" s="144"/>
      <c r="L510" s="144"/>
      <c r="M510" s="144"/>
      <c r="N510" s="144"/>
      <c r="O510" s="166"/>
      <c r="P510" s="166"/>
      <c r="Q510" s="166"/>
      <c r="R510" s="144"/>
      <c r="S510" s="144"/>
      <c r="T510" s="144"/>
      <c r="U510" s="144"/>
      <c r="V510" s="144"/>
      <c r="W510" s="144"/>
      <c r="X510" s="144"/>
      <c r="Y510" s="144"/>
      <c r="Z510" s="144"/>
    </row>
    <row r="511" spans="1:26" ht="15.75" customHeight="1">
      <c r="A511" s="144"/>
      <c r="B511" s="144"/>
      <c r="C511" s="144"/>
      <c r="D511" s="144"/>
      <c r="E511" s="144"/>
      <c r="F511" s="144"/>
      <c r="G511" s="144"/>
      <c r="H511" s="144"/>
      <c r="I511" s="144"/>
      <c r="J511" s="144"/>
      <c r="K511" s="144"/>
      <c r="L511" s="144"/>
      <c r="M511" s="144"/>
      <c r="N511" s="144"/>
      <c r="O511" s="166"/>
      <c r="P511" s="166"/>
      <c r="Q511" s="166"/>
      <c r="R511" s="144"/>
      <c r="S511" s="144"/>
      <c r="T511" s="144"/>
      <c r="U511" s="144"/>
      <c r="V511" s="144"/>
      <c r="W511" s="144"/>
      <c r="X511" s="144"/>
      <c r="Y511" s="144"/>
      <c r="Z511" s="144"/>
    </row>
    <row r="512" spans="1:26" ht="15.75" customHeight="1">
      <c r="A512" s="144"/>
      <c r="B512" s="144"/>
      <c r="C512" s="144"/>
      <c r="D512" s="144"/>
      <c r="E512" s="144"/>
      <c r="F512" s="144"/>
      <c r="G512" s="144"/>
      <c r="H512" s="144"/>
      <c r="I512" s="144"/>
      <c r="J512" s="144"/>
      <c r="K512" s="144"/>
      <c r="L512" s="144"/>
      <c r="M512" s="144"/>
      <c r="N512" s="144"/>
      <c r="O512" s="166"/>
      <c r="P512" s="166"/>
      <c r="Q512" s="166"/>
      <c r="R512" s="144"/>
      <c r="S512" s="144"/>
      <c r="T512" s="144"/>
      <c r="U512" s="144"/>
      <c r="V512" s="144"/>
      <c r="W512" s="144"/>
      <c r="X512" s="144"/>
      <c r="Y512" s="144"/>
      <c r="Z512" s="144"/>
    </row>
    <row r="513" spans="1:26" ht="15.75" customHeight="1">
      <c r="A513" s="144"/>
      <c r="B513" s="144"/>
      <c r="C513" s="144"/>
      <c r="D513" s="144"/>
      <c r="E513" s="144"/>
      <c r="F513" s="144"/>
      <c r="G513" s="144"/>
      <c r="H513" s="144"/>
      <c r="I513" s="144"/>
      <c r="J513" s="144"/>
      <c r="K513" s="144"/>
      <c r="L513" s="144"/>
      <c r="M513" s="144"/>
      <c r="N513" s="144"/>
      <c r="O513" s="166"/>
      <c r="P513" s="166"/>
      <c r="Q513" s="166"/>
      <c r="R513" s="144"/>
      <c r="S513" s="144"/>
      <c r="T513" s="144"/>
      <c r="U513" s="144"/>
      <c r="V513" s="144"/>
      <c r="W513" s="144"/>
      <c r="X513" s="144"/>
      <c r="Y513" s="144"/>
      <c r="Z513" s="144"/>
    </row>
    <row r="514" spans="1:26" ht="15.75" customHeight="1">
      <c r="A514" s="144"/>
      <c r="B514" s="144"/>
      <c r="C514" s="144"/>
      <c r="D514" s="144"/>
      <c r="E514" s="144"/>
      <c r="F514" s="144"/>
      <c r="G514" s="144"/>
      <c r="H514" s="144"/>
      <c r="I514" s="144"/>
      <c r="J514" s="144"/>
      <c r="K514" s="144"/>
      <c r="L514" s="144"/>
      <c r="M514" s="144"/>
      <c r="N514" s="144"/>
      <c r="O514" s="166"/>
      <c r="P514" s="166"/>
      <c r="Q514" s="166"/>
      <c r="R514" s="144"/>
      <c r="S514" s="144"/>
      <c r="T514" s="144"/>
      <c r="U514" s="144"/>
      <c r="V514" s="144"/>
      <c r="W514" s="144"/>
      <c r="X514" s="144"/>
      <c r="Y514" s="144"/>
      <c r="Z514" s="144"/>
    </row>
    <row r="515" spans="1:26" ht="15.75" customHeight="1">
      <c r="A515" s="144"/>
      <c r="B515" s="144"/>
      <c r="C515" s="144"/>
      <c r="D515" s="144"/>
      <c r="E515" s="144"/>
      <c r="F515" s="144"/>
      <c r="G515" s="144"/>
      <c r="H515" s="144"/>
      <c r="I515" s="144"/>
      <c r="J515" s="144"/>
      <c r="K515" s="144"/>
      <c r="L515" s="144"/>
      <c r="M515" s="144"/>
      <c r="N515" s="144"/>
      <c r="O515" s="166"/>
      <c r="P515" s="166"/>
      <c r="Q515" s="166"/>
      <c r="R515" s="144"/>
      <c r="S515" s="144"/>
      <c r="T515" s="144"/>
      <c r="U515" s="144"/>
      <c r="V515" s="144"/>
      <c r="W515" s="144"/>
      <c r="X515" s="144"/>
      <c r="Y515" s="144"/>
      <c r="Z515" s="144"/>
    </row>
    <row r="516" spans="1:26" ht="15.75" customHeight="1">
      <c r="A516" s="144"/>
      <c r="B516" s="144"/>
      <c r="C516" s="144"/>
      <c r="D516" s="144"/>
      <c r="E516" s="144"/>
      <c r="F516" s="144"/>
      <c r="G516" s="144"/>
      <c r="H516" s="144"/>
      <c r="I516" s="144"/>
      <c r="J516" s="144"/>
      <c r="K516" s="144"/>
      <c r="L516" s="144"/>
      <c r="M516" s="144"/>
      <c r="N516" s="144"/>
      <c r="O516" s="166"/>
      <c r="P516" s="166"/>
      <c r="Q516" s="166"/>
      <c r="R516" s="144"/>
      <c r="S516" s="144"/>
      <c r="T516" s="144"/>
      <c r="U516" s="144"/>
      <c r="V516" s="144"/>
      <c r="W516" s="144"/>
      <c r="X516" s="144"/>
      <c r="Y516" s="144"/>
      <c r="Z516" s="144"/>
    </row>
    <row r="517" spans="1:26" ht="15.75" customHeight="1">
      <c r="A517" s="144"/>
      <c r="B517" s="144"/>
      <c r="C517" s="144"/>
      <c r="D517" s="144"/>
      <c r="E517" s="144"/>
      <c r="F517" s="144"/>
      <c r="G517" s="144"/>
      <c r="H517" s="144"/>
      <c r="I517" s="144"/>
      <c r="J517" s="144"/>
      <c r="K517" s="144"/>
      <c r="L517" s="144"/>
      <c r="M517" s="144"/>
      <c r="N517" s="144"/>
      <c r="O517" s="166"/>
      <c r="P517" s="166"/>
      <c r="Q517" s="166"/>
      <c r="R517" s="144"/>
      <c r="S517" s="144"/>
      <c r="T517" s="144"/>
      <c r="U517" s="144"/>
      <c r="V517" s="144"/>
      <c r="W517" s="144"/>
      <c r="X517" s="144"/>
      <c r="Y517" s="144"/>
      <c r="Z517" s="144"/>
    </row>
    <row r="518" spans="1:26" ht="15.75" customHeight="1">
      <c r="A518" s="144"/>
      <c r="B518" s="144"/>
      <c r="C518" s="144"/>
      <c r="D518" s="144"/>
      <c r="E518" s="144"/>
      <c r="F518" s="144"/>
      <c r="G518" s="144"/>
      <c r="H518" s="144"/>
      <c r="I518" s="144"/>
      <c r="J518" s="144"/>
      <c r="K518" s="144"/>
      <c r="L518" s="144"/>
      <c r="M518" s="144"/>
      <c r="N518" s="144"/>
      <c r="O518" s="166"/>
      <c r="P518" s="166"/>
      <c r="Q518" s="166"/>
      <c r="R518" s="144"/>
      <c r="S518" s="144"/>
      <c r="T518" s="144"/>
      <c r="U518" s="144"/>
      <c r="V518" s="144"/>
      <c r="W518" s="144"/>
      <c r="X518" s="144"/>
      <c r="Y518" s="144"/>
      <c r="Z518" s="144"/>
    </row>
    <row r="519" spans="1:26" ht="15.75" customHeight="1">
      <c r="A519" s="144"/>
      <c r="B519" s="144"/>
      <c r="C519" s="144"/>
      <c r="D519" s="144"/>
      <c r="E519" s="144"/>
      <c r="F519" s="144"/>
      <c r="G519" s="144"/>
      <c r="H519" s="144"/>
      <c r="I519" s="144"/>
      <c r="J519" s="144"/>
      <c r="K519" s="144"/>
      <c r="L519" s="144"/>
      <c r="M519" s="144"/>
      <c r="N519" s="144"/>
      <c r="O519" s="166"/>
      <c r="P519" s="166"/>
      <c r="Q519" s="166"/>
      <c r="R519" s="144"/>
      <c r="S519" s="144"/>
      <c r="T519" s="144"/>
      <c r="U519" s="144"/>
      <c r="V519" s="144"/>
      <c r="W519" s="144"/>
      <c r="X519" s="144"/>
      <c r="Y519" s="144"/>
      <c r="Z519" s="144"/>
    </row>
    <row r="520" spans="1:26" ht="15.75" customHeight="1">
      <c r="A520" s="144"/>
      <c r="B520" s="144"/>
      <c r="C520" s="144"/>
      <c r="D520" s="144"/>
      <c r="E520" s="144"/>
      <c r="F520" s="144"/>
      <c r="G520" s="144"/>
      <c r="H520" s="144"/>
      <c r="I520" s="144"/>
      <c r="J520" s="144"/>
      <c r="K520" s="144"/>
      <c r="L520" s="144"/>
      <c r="M520" s="144"/>
      <c r="N520" s="144"/>
      <c r="O520" s="166"/>
      <c r="P520" s="166"/>
      <c r="Q520" s="166"/>
      <c r="R520" s="144"/>
      <c r="S520" s="144"/>
      <c r="T520" s="144"/>
      <c r="U520" s="144"/>
      <c r="V520" s="144"/>
      <c r="W520" s="144"/>
      <c r="X520" s="144"/>
      <c r="Y520" s="144"/>
      <c r="Z520" s="144"/>
    </row>
    <row r="521" spans="1:26" ht="15.75" customHeight="1">
      <c r="A521" s="144"/>
      <c r="B521" s="144"/>
      <c r="C521" s="144"/>
      <c r="D521" s="144"/>
      <c r="E521" s="144"/>
      <c r="F521" s="144"/>
      <c r="G521" s="144"/>
      <c r="H521" s="144"/>
      <c r="I521" s="144"/>
      <c r="J521" s="144"/>
      <c r="K521" s="144"/>
      <c r="L521" s="144"/>
      <c r="M521" s="144"/>
      <c r="N521" s="144"/>
      <c r="O521" s="166"/>
      <c r="P521" s="166"/>
      <c r="Q521" s="166"/>
      <c r="R521" s="144"/>
      <c r="S521" s="144"/>
      <c r="T521" s="144"/>
      <c r="U521" s="144"/>
      <c r="V521" s="144"/>
      <c r="W521" s="144"/>
      <c r="X521" s="144"/>
      <c r="Y521" s="144"/>
      <c r="Z521" s="144"/>
    </row>
    <row r="522" spans="1:26" ht="15.75" customHeight="1">
      <c r="A522" s="144"/>
      <c r="B522" s="144"/>
      <c r="C522" s="144"/>
      <c r="D522" s="144"/>
      <c r="E522" s="144"/>
      <c r="F522" s="144"/>
      <c r="G522" s="144"/>
      <c r="H522" s="144"/>
      <c r="I522" s="144"/>
      <c r="J522" s="144"/>
      <c r="K522" s="144"/>
      <c r="L522" s="144"/>
      <c r="M522" s="144"/>
      <c r="N522" s="144"/>
      <c r="O522" s="166"/>
      <c r="P522" s="166"/>
      <c r="Q522" s="166"/>
      <c r="R522" s="144"/>
      <c r="S522" s="144"/>
      <c r="T522" s="144"/>
      <c r="U522" s="144"/>
      <c r="V522" s="144"/>
      <c r="W522" s="144"/>
      <c r="X522" s="144"/>
      <c r="Y522" s="144"/>
      <c r="Z522" s="144"/>
    </row>
    <row r="523" spans="1:26" ht="15.75" customHeight="1">
      <c r="A523" s="144"/>
      <c r="B523" s="144"/>
      <c r="C523" s="144"/>
      <c r="D523" s="144"/>
      <c r="E523" s="144"/>
      <c r="F523" s="144"/>
      <c r="G523" s="144"/>
      <c r="H523" s="144"/>
      <c r="I523" s="144"/>
      <c r="J523" s="144"/>
      <c r="K523" s="144"/>
      <c r="L523" s="144"/>
      <c r="M523" s="144"/>
      <c r="N523" s="144"/>
      <c r="O523" s="166"/>
      <c r="P523" s="166"/>
      <c r="Q523" s="166"/>
      <c r="R523" s="144"/>
      <c r="S523" s="144"/>
      <c r="T523" s="144"/>
      <c r="U523" s="144"/>
      <c r="V523" s="144"/>
      <c r="W523" s="144"/>
      <c r="X523" s="144"/>
      <c r="Y523" s="144"/>
      <c r="Z523" s="144"/>
    </row>
    <row r="524" spans="1:26" ht="15.75" customHeight="1">
      <c r="A524" s="144"/>
      <c r="B524" s="144"/>
      <c r="C524" s="144"/>
      <c r="D524" s="144"/>
      <c r="E524" s="144"/>
      <c r="F524" s="144"/>
      <c r="G524" s="144"/>
      <c r="H524" s="144"/>
      <c r="I524" s="144"/>
      <c r="J524" s="144"/>
      <c r="K524" s="144"/>
      <c r="L524" s="144"/>
      <c r="M524" s="144"/>
      <c r="N524" s="144"/>
      <c r="O524" s="166"/>
      <c r="P524" s="166"/>
      <c r="Q524" s="166"/>
      <c r="R524" s="144"/>
      <c r="S524" s="144"/>
      <c r="T524" s="144"/>
      <c r="U524" s="144"/>
      <c r="V524" s="144"/>
      <c r="W524" s="144"/>
      <c r="X524" s="144"/>
      <c r="Y524" s="144"/>
      <c r="Z524" s="144"/>
    </row>
    <row r="525" spans="1:26" ht="15.75" customHeight="1">
      <c r="A525" s="144"/>
      <c r="B525" s="144"/>
      <c r="C525" s="144"/>
      <c r="D525" s="144"/>
      <c r="E525" s="144"/>
      <c r="F525" s="144"/>
      <c r="G525" s="144"/>
      <c r="H525" s="144"/>
      <c r="I525" s="144"/>
      <c r="J525" s="144"/>
      <c r="K525" s="144"/>
      <c r="L525" s="144"/>
      <c r="M525" s="144"/>
      <c r="N525" s="144"/>
      <c r="O525" s="166"/>
      <c r="P525" s="166"/>
      <c r="Q525" s="166"/>
      <c r="R525" s="144"/>
      <c r="S525" s="144"/>
      <c r="T525" s="144"/>
      <c r="U525" s="144"/>
      <c r="V525" s="144"/>
      <c r="W525" s="144"/>
      <c r="X525" s="144"/>
      <c r="Y525" s="144"/>
      <c r="Z525" s="144"/>
    </row>
    <row r="526" spans="1:26" ht="15.75" customHeight="1">
      <c r="A526" s="144"/>
      <c r="B526" s="144"/>
      <c r="C526" s="144"/>
      <c r="D526" s="144"/>
      <c r="E526" s="144"/>
      <c r="F526" s="144"/>
      <c r="G526" s="144"/>
      <c r="H526" s="144"/>
      <c r="I526" s="144"/>
      <c r="J526" s="144"/>
      <c r="K526" s="144"/>
      <c r="L526" s="144"/>
      <c r="M526" s="144"/>
      <c r="N526" s="144"/>
      <c r="O526" s="166"/>
      <c r="P526" s="166"/>
      <c r="Q526" s="166"/>
      <c r="R526" s="144"/>
      <c r="S526" s="144"/>
      <c r="T526" s="144"/>
      <c r="U526" s="144"/>
      <c r="V526" s="144"/>
      <c r="W526" s="144"/>
      <c r="X526" s="144"/>
      <c r="Y526" s="144"/>
      <c r="Z526" s="144"/>
    </row>
    <row r="527" spans="1:26" ht="15.75" customHeight="1">
      <c r="A527" s="144"/>
      <c r="B527" s="144"/>
      <c r="C527" s="144"/>
      <c r="D527" s="144"/>
      <c r="E527" s="144"/>
      <c r="F527" s="144"/>
      <c r="G527" s="144"/>
      <c r="H527" s="144"/>
      <c r="I527" s="144"/>
      <c r="J527" s="144"/>
      <c r="K527" s="144"/>
      <c r="L527" s="144"/>
      <c r="M527" s="144"/>
      <c r="N527" s="144"/>
      <c r="O527" s="166"/>
      <c r="P527" s="166"/>
      <c r="Q527" s="166"/>
      <c r="R527" s="144"/>
      <c r="S527" s="144"/>
      <c r="T527" s="144"/>
      <c r="U527" s="144"/>
      <c r="V527" s="144"/>
      <c r="W527" s="144"/>
      <c r="X527" s="144"/>
      <c r="Y527" s="144"/>
      <c r="Z527" s="144"/>
    </row>
    <row r="528" spans="1:26" ht="15.75" customHeight="1">
      <c r="A528" s="144"/>
      <c r="B528" s="144"/>
      <c r="C528" s="144"/>
      <c r="D528" s="144"/>
      <c r="E528" s="144"/>
      <c r="F528" s="144"/>
      <c r="G528" s="144"/>
      <c r="H528" s="144"/>
      <c r="I528" s="144"/>
      <c r="J528" s="144"/>
      <c r="K528" s="144"/>
      <c r="L528" s="144"/>
      <c r="M528" s="144"/>
      <c r="N528" s="144"/>
      <c r="O528" s="166"/>
      <c r="P528" s="166"/>
      <c r="Q528" s="166"/>
      <c r="R528" s="144"/>
      <c r="S528" s="144"/>
      <c r="T528" s="144"/>
      <c r="U528" s="144"/>
      <c r="V528" s="144"/>
      <c r="W528" s="144"/>
      <c r="X528" s="144"/>
      <c r="Y528" s="144"/>
      <c r="Z528" s="144"/>
    </row>
    <row r="529" spans="1:26" ht="15.75" customHeight="1">
      <c r="A529" s="144"/>
      <c r="B529" s="144"/>
      <c r="C529" s="144"/>
      <c r="D529" s="144"/>
      <c r="E529" s="144"/>
      <c r="F529" s="144"/>
      <c r="G529" s="144"/>
      <c r="H529" s="144"/>
      <c r="I529" s="144"/>
      <c r="J529" s="144"/>
      <c r="K529" s="144"/>
      <c r="L529" s="144"/>
      <c r="M529" s="144"/>
      <c r="N529" s="144"/>
      <c r="O529" s="166"/>
      <c r="P529" s="166"/>
      <c r="Q529" s="166"/>
      <c r="R529" s="144"/>
      <c r="S529" s="144"/>
      <c r="T529" s="144"/>
      <c r="U529" s="144"/>
      <c r="V529" s="144"/>
      <c r="W529" s="144"/>
      <c r="X529" s="144"/>
      <c r="Y529" s="144"/>
      <c r="Z529" s="144"/>
    </row>
    <row r="530" spans="1:26" ht="15.75" customHeight="1">
      <c r="A530" s="144"/>
      <c r="B530" s="144"/>
      <c r="C530" s="144"/>
      <c r="D530" s="144"/>
      <c r="E530" s="144"/>
      <c r="F530" s="144"/>
      <c r="G530" s="144"/>
      <c r="H530" s="144"/>
      <c r="I530" s="144"/>
      <c r="J530" s="144"/>
      <c r="K530" s="144"/>
      <c r="L530" s="144"/>
      <c r="M530" s="144"/>
      <c r="N530" s="144"/>
      <c r="O530" s="166"/>
      <c r="P530" s="166"/>
      <c r="Q530" s="166"/>
      <c r="R530" s="144"/>
      <c r="S530" s="144"/>
      <c r="T530" s="144"/>
      <c r="U530" s="144"/>
      <c r="V530" s="144"/>
      <c r="W530" s="144"/>
      <c r="X530" s="144"/>
      <c r="Y530" s="144"/>
      <c r="Z530" s="144"/>
    </row>
    <row r="531" spans="1:26" ht="15.75" customHeight="1">
      <c r="A531" s="144"/>
      <c r="B531" s="144"/>
      <c r="C531" s="144"/>
      <c r="D531" s="144"/>
      <c r="E531" s="144"/>
      <c r="F531" s="144"/>
      <c r="G531" s="144"/>
      <c r="H531" s="144"/>
      <c r="I531" s="144"/>
      <c r="J531" s="144"/>
      <c r="K531" s="144"/>
      <c r="L531" s="144"/>
      <c r="M531" s="144"/>
      <c r="N531" s="144"/>
      <c r="O531" s="166"/>
      <c r="P531" s="166"/>
      <c r="Q531" s="166"/>
      <c r="R531" s="144"/>
      <c r="S531" s="144"/>
      <c r="T531" s="144"/>
      <c r="U531" s="144"/>
      <c r="V531" s="144"/>
      <c r="W531" s="144"/>
      <c r="X531" s="144"/>
      <c r="Y531" s="144"/>
      <c r="Z531" s="144"/>
    </row>
    <row r="532" spans="1:26" ht="15.75" customHeight="1">
      <c r="A532" s="144"/>
      <c r="B532" s="144"/>
      <c r="C532" s="144"/>
      <c r="D532" s="144"/>
      <c r="E532" s="144"/>
      <c r="F532" s="144"/>
      <c r="G532" s="144"/>
      <c r="H532" s="144"/>
      <c r="I532" s="144"/>
      <c r="J532" s="144"/>
      <c r="K532" s="144"/>
      <c r="L532" s="144"/>
      <c r="M532" s="144"/>
      <c r="N532" s="144"/>
      <c r="O532" s="166"/>
      <c r="P532" s="166"/>
      <c r="Q532" s="166"/>
      <c r="R532" s="144"/>
      <c r="S532" s="144"/>
      <c r="T532" s="144"/>
      <c r="U532" s="144"/>
      <c r="V532" s="144"/>
      <c r="W532" s="144"/>
      <c r="X532" s="144"/>
      <c r="Y532" s="144"/>
      <c r="Z532" s="144"/>
    </row>
    <row r="533" spans="1:26" ht="15.75" customHeight="1">
      <c r="A533" s="144"/>
      <c r="B533" s="144"/>
      <c r="C533" s="144"/>
      <c r="D533" s="144"/>
      <c r="E533" s="144"/>
      <c r="F533" s="144"/>
      <c r="G533" s="144"/>
      <c r="H533" s="144"/>
      <c r="I533" s="144"/>
      <c r="J533" s="144"/>
      <c r="K533" s="144"/>
      <c r="L533" s="144"/>
      <c r="M533" s="144"/>
      <c r="N533" s="144"/>
      <c r="O533" s="166"/>
      <c r="P533" s="166"/>
      <c r="Q533" s="166"/>
      <c r="R533" s="144"/>
      <c r="S533" s="144"/>
      <c r="T533" s="144"/>
      <c r="U533" s="144"/>
      <c r="V533" s="144"/>
      <c r="W533" s="144"/>
      <c r="X533" s="144"/>
      <c r="Y533" s="144"/>
      <c r="Z533" s="144"/>
    </row>
    <row r="534" spans="1:26" ht="15.75" customHeight="1">
      <c r="A534" s="144"/>
      <c r="B534" s="144"/>
      <c r="C534" s="144"/>
      <c r="D534" s="144"/>
      <c r="E534" s="144"/>
      <c r="F534" s="144"/>
      <c r="G534" s="144"/>
      <c r="H534" s="144"/>
      <c r="I534" s="144"/>
      <c r="J534" s="144"/>
      <c r="K534" s="144"/>
      <c r="L534" s="144"/>
      <c r="M534" s="144"/>
      <c r="N534" s="144"/>
      <c r="O534" s="166"/>
      <c r="P534" s="166"/>
      <c r="Q534" s="166"/>
      <c r="R534" s="144"/>
      <c r="S534" s="144"/>
      <c r="T534" s="144"/>
      <c r="U534" s="144"/>
      <c r="V534" s="144"/>
      <c r="W534" s="144"/>
      <c r="X534" s="144"/>
      <c r="Y534" s="144"/>
      <c r="Z534" s="144"/>
    </row>
    <row r="535" spans="1:26" ht="15.75" customHeight="1">
      <c r="A535" s="144"/>
      <c r="B535" s="144"/>
      <c r="C535" s="144"/>
      <c r="D535" s="144"/>
      <c r="E535" s="144"/>
      <c r="F535" s="144"/>
      <c r="G535" s="144"/>
      <c r="H535" s="144"/>
      <c r="I535" s="144"/>
      <c r="J535" s="144"/>
      <c r="K535" s="144"/>
      <c r="L535" s="144"/>
      <c r="M535" s="144"/>
      <c r="N535" s="144"/>
      <c r="O535" s="166"/>
      <c r="P535" s="166"/>
      <c r="Q535" s="166"/>
      <c r="R535" s="144"/>
      <c r="S535" s="144"/>
      <c r="T535" s="144"/>
      <c r="U535" s="144"/>
      <c r="V535" s="144"/>
      <c r="W535" s="144"/>
      <c r="X535" s="144"/>
      <c r="Y535" s="144"/>
      <c r="Z535" s="144"/>
    </row>
    <row r="536" spans="1:26" ht="15.75" customHeight="1">
      <c r="A536" s="144"/>
      <c r="B536" s="144"/>
      <c r="C536" s="144"/>
      <c r="D536" s="144"/>
      <c r="E536" s="144"/>
      <c r="F536" s="144"/>
      <c r="G536" s="144"/>
      <c r="H536" s="144"/>
      <c r="I536" s="144"/>
      <c r="J536" s="144"/>
      <c r="K536" s="144"/>
      <c r="L536" s="144"/>
      <c r="M536" s="144"/>
      <c r="N536" s="144"/>
      <c r="O536" s="166"/>
      <c r="P536" s="166"/>
      <c r="Q536" s="166"/>
      <c r="R536" s="144"/>
      <c r="S536" s="144"/>
      <c r="T536" s="144"/>
      <c r="U536" s="144"/>
      <c r="V536" s="144"/>
      <c r="W536" s="144"/>
      <c r="X536" s="144"/>
      <c r="Y536" s="144"/>
      <c r="Z536" s="144"/>
    </row>
    <row r="537" spans="1:26" ht="15.75" customHeight="1">
      <c r="A537" s="144"/>
      <c r="B537" s="144"/>
      <c r="C537" s="144"/>
      <c r="D537" s="144"/>
      <c r="E537" s="144"/>
      <c r="F537" s="144"/>
      <c r="G537" s="144"/>
      <c r="H537" s="144"/>
      <c r="I537" s="144"/>
      <c r="J537" s="144"/>
      <c r="K537" s="144"/>
      <c r="L537" s="144"/>
      <c r="M537" s="144"/>
      <c r="N537" s="144"/>
      <c r="O537" s="166"/>
      <c r="P537" s="166"/>
      <c r="Q537" s="166"/>
      <c r="R537" s="144"/>
      <c r="S537" s="144"/>
      <c r="T537" s="144"/>
      <c r="U537" s="144"/>
      <c r="V537" s="144"/>
      <c r="W537" s="144"/>
      <c r="X537" s="144"/>
      <c r="Y537" s="144"/>
      <c r="Z537" s="144"/>
    </row>
    <row r="538" spans="1:26" ht="15.75" customHeight="1">
      <c r="A538" s="144"/>
      <c r="B538" s="144"/>
      <c r="C538" s="144"/>
      <c r="D538" s="144"/>
      <c r="E538" s="144"/>
      <c r="F538" s="144"/>
      <c r="G538" s="144"/>
      <c r="H538" s="144"/>
      <c r="I538" s="144"/>
      <c r="J538" s="144"/>
      <c r="K538" s="144"/>
      <c r="L538" s="144"/>
      <c r="M538" s="144"/>
      <c r="N538" s="144"/>
      <c r="O538" s="166"/>
      <c r="P538" s="166"/>
      <c r="Q538" s="166"/>
      <c r="R538" s="144"/>
      <c r="S538" s="144"/>
      <c r="T538" s="144"/>
      <c r="U538" s="144"/>
      <c r="V538" s="144"/>
      <c r="W538" s="144"/>
      <c r="X538" s="144"/>
      <c r="Y538" s="144"/>
      <c r="Z538" s="144"/>
    </row>
    <row r="539" spans="1:26" ht="15.75" customHeight="1">
      <c r="A539" s="144"/>
      <c r="B539" s="144"/>
      <c r="C539" s="144"/>
      <c r="D539" s="144"/>
      <c r="E539" s="144"/>
      <c r="F539" s="144"/>
      <c r="G539" s="144"/>
      <c r="H539" s="144"/>
      <c r="I539" s="144"/>
      <c r="J539" s="144"/>
      <c r="K539" s="144"/>
      <c r="L539" s="144"/>
      <c r="M539" s="144"/>
      <c r="N539" s="144"/>
      <c r="O539" s="166"/>
      <c r="P539" s="166"/>
      <c r="Q539" s="166"/>
      <c r="R539" s="144"/>
      <c r="S539" s="144"/>
      <c r="T539" s="144"/>
      <c r="U539" s="144"/>
      <c r="V539" s="144"/>
      <c r="W539" s="144"/>
      <c r="X539" s="144"/>
      <c r="Y539" s="144"/>
      <c r="Z539" s="144"/>
    </row>
    <row r="540" spans="1:26" ht="15.75" customHeight="1">
      <c r="A540" s="144"/>
      <c r="B540" s="144"/>
      <c r="C540" s="144"/>
      <c r="D540" s="144"/>
      <c r="E540" s="144"/>
      <c r="F540" s="144"/>
      <c r="G540" s="144"/>
      <c r="H540" s="144"/>
      <c r="I540" s="144"/>
      <c r="J540" s="144"/>
      <c r="K540" s="144"/>
      <c r="L540" s="144"/>
      <c r="M540" s="144"/>
      <c r="N540" s="144"/>
      <c r="O540" s="166"/>
      <c r="P540" s="166"/>
      <c r="Q540" s="166"/>
      <c r="R540" s="144"/>
      <c r="S540" s="144"/>
      <c r="T540" s="144"/>
      <c r="U540" s="144"/>
      <c r="V540" s="144"/>
      <c r="W540" s="144"/>
      <c r="X540" s="144"/>
      <c r="Y540" s="144"/>
      <c r="Z540" s="144"/>
    </row>
    <row r="541" spans="1:26" ht="15.75" customHeight="1">
      <c r="A541" s="144"/>
      <c r="B541" s="144"/>
      <c r="C541" s="144"/>
      <c r="D541" s="144"/>
      <c r="E541" s="144"/>
      <c r="F541" s="144"/>
      <c r="G541" s="144"/>
      <c r="H541" s="144"/>
      <c r="I541" s="144"/>
      <c r="J541" s="144"/>
      <c r="K541" s="144"/>
      <c r="L541" s="144"/>
      <c r="M541" s="144"/>
      <c r="N541" s="144"/>
      <c r="O541" s="166"/>
      <c r="P541" s="166"/>
      <c r="Q541" s="166"/>
      <c r="R541" s="144"/>
      <c r="S541" s="144"/>
      <c r="T541" s="144"/>
      <c r="U541" s="144"/>
      <c r="V541" s="144"/>
      <c r="W541" s="144"/>
      <c r="X541" s="144"/>
      <c r="Y541" s="144"/>
      <c r="Z541" s="144"/>
    </row>
    <row r="542" spans="1:26" ht="15.75" customHeight="1">
      <c r="A542" s="144"/>
      <c r="B542" s="144"/>
      <c r="C542" s="144"/>
      <c r="D542" s="144"/>
      <c r="E542" s="144"/>
      <c r="F542" s="144"/>
      <c r="G542" s="144"/>
      <c r="H542" s="144"/>
      <c r="I542" s="144"/>
      <c r="J542" s="144"/>
      <c r="K542" s="144"/>
      <c r="L542" s="144"/>
      <c r="M542" s="144"/>
      <c r="N542" s="144"/>
      <c r="O542" s="166"/>
      <c r="P542" s="166"/>
      <c r="Q542" s="166"/>
      <c r="R542" s="144"/>
      <c r="S542" s="144"/>
      <c r="T542" s="144"/>
      <c r="U542" s="144"/>
      <c r="V542" s="144"/>
      <c r="W542" s="144"/>
      <c r="X542" s="144"/>
      <c r="Y542" s="144"/>
      <c r="Z542" s="144"/>
    </row>
    <row r="543" spans="1:26" ht="15.75" customHeight="1">
      <c r="A543" s="144"/>
      <c r="B543" s="144"/>
      <c r="C543" s="144"/>
      <c r="D543" s="144"/>
      <c r="E543" s="144"/>
      <c r="F543" s="144"/>
      <c r="G543" s="144"/>
      <c r="H543" s="144"/>
      <c r="I543" s="144"/>
      <c r="J543" s="144"/>
      <c r="K543" s="144"/>
      <c r="L543" s="144"/>
      <c r="M543" s="144"/>
      <c r="N543" s="144"/>
      <c r="O543" s="166"/>
      <c r="P543" s="166"/>
      <c r="Q543" s="166"/>
      <c r="R543" s="144"/>
      <c r="S543" s="144"/>
      <c r="T543" s="144"/>
      <c r="U543" s="144"/>
      <c r="V543" s="144"/>
      <c r="W543" s="144"/>
      <c r="X543" s="144"/>
      <c r="Y543" s="144"/>
      <c r="Z543" s="144"/>
    </row>
    <row r="544" spans="1:26" ht="15.75" customHeight="1">
      <c r="A544" s="144"/>
      <c r="B544" s="144"/>
      <c r="C544" s="144"/>
      <c r="D544" s="144"/>
      <c r="E544" s="144"/>
      <c r="F544" s="144"/>
      <c r="G544" s="144"/>
      <c r="H544" s="144"/>
      <c r="I544" s="144"/>
      <c r="J544" s="144"/>
      <c r="K544" s="144"/>
      <c r="L544" s="144"/>
      <c r="M544" s="144"/>
      <c r="N544" s="144"/>
      <c r="O544" s="166"/>
      <c r="P544" s="166"/>
      <c r="Q544" s="166"/>
      <c r="R544" s="144"/>
      <c r="S544" s="144"/>
      <c r="T544" s="144"/>
      <c r="U544" s="144"/>
      <c r="V544" s="144"/>
      <c r="W544" s="144"/>
      <c r="X544" s="144"/>
      <c r="Y544" s="144"/>
      <c r="Z544" s="144"/>
    </row>
    <row r="545" spans="1:26" ht="15.75" customHeight="1">
      <c r="A545" s="144"/>
      <c r="B545" s="144"/>
      <c r="C545" s="144"/>
      <c r="D545" s="144"/>
      <c r="E545" s="144"/>
      <c r="F545" s="144"/>
      <c r="G545" s="144"/>
      <c r="H545" s="144"/>
      <c r="I545" s="144"/>
      <c r="J545" s="144"/>
      <c r="K545" s="144"/>
      <c r="L545" s="144"/>
      <c r="M545" s="144"/>
      <c r="N545" s="144"/>
      <c r="O545" s="166"/>
      <c r="P545" s="166"/>
      <c r="Q545" s="166"/>
      <c r="R545" s="144"/>
      <c r="S545" s="144"/>
      <c r="T545" s="144"/>
      <c r="U545" s="144"/>
      <c r="V545" s="144"/>
      <c r="W545" s="144"/>
      <c r="X545" s="144"/>
      <c r="Y545" s="144"/>
      <c r="Z545" s="144"/>
    </row>
    <row r="546" spans="1:26" ht="15.75" customHeight="1">
      <c r="A546" s="144"/>
      <c r="B546" s="144"/>
      <c r="C546" s="144"/>
      <c r="D546" s="144"/>
      <c r="E546" s="144"/>
      <c r="F546" s="144"/>
      <c r="G546" s="144"/>
      <c r="H546" s="144"/>
      <c r="I546" s="144"/>
      <c r="J546" s="144"/>
      <c r="K546" s="144"/>
      <c r="L546" s="144"/>
      <c r="M546" s="144"/>
      <c r="N546" s="144"/>
      <c r="O546" s="166"/>
      <c r="P546" s="166"/>
      <c r="Q546" s="166"/>
      <c r="R546" s="144"/>
      <c r="S546" s="144"/>
      <c r="T546" s="144"/>
      <c r="U546" s="144"/>
      <c r="V546" s="144"/>
      <c r="W546" s="144"/>
      <c r="X546" s="144"/>
      <c r="Y546" s="144"/>
      <c r="Z546" s="144"/>
    </row>
    <row r="547" spans="1:26" ht="15.75" customHeight="1">
      <c r="A547" s="144"/>
      <c r="B547" s="144"/>
      <c r="C547" s="144"/>
      <c r="D547" s="144"/>
      <c r="E547" s="144"/>
      <c r="F547" s="144"/>
      <c r="G547" s="144"/>
      <c r="H547" s="144"/>
      <c r="I547" s="144"/>
      <c r="J547" s="144"/>
      <c r="K547" s="144"/>
      <c r="L547" s="144"/>
      <c r="M547" s="144"/>
      <c r="N547" s="144"/>
      <c r="O547" s="166"/>
      <c r="P547" s="166"/>
      <c r="Q547" s="166"/>
      <c r="R547" s="144"/>
      <c r="S547" s="144"/>
      <c r="T547" s="144"/>
      <c r="U547" s="144"/>
      <c r="V547" s="144"/>
      <c r="W547" s="144"/>
      <c r="X547" s="144"/>
      <c r="Y547" s="144"/>
      <c r="Z547" s="144"/>
    </row>
    <row r="548" spans="1:26" ht="15.75" customHeight="1">
      <c r="A548" s="144"/>
      <c r="B548" s="144"/>
      <c r="C548" s="144"/>
      <c r="D548" s="144"/>
      <c r="E548" s="144"/>
      <c r="F548" s="144"/>
      <c r="G548" s="144"/>
      <c r="H548" s="144"/>
      <c r="I548" s="144"/>
      <c r="J548" s="144"/>
      <c r="K548" s="144"/>
      <c r="L548" s="144"/>
      <c r="M548" s="144"/>
      <c r="N548" s="144"/>
      <c r="O548" s="166"/>
      <c r="P548" s="166"/>
      <c r="Q548" s="166"/>
      <c r="R548" s="144"/>
      <c r="S548" s="144"/>
      <c r="T548" s="144"/>
      <c r="U548" s="144"/>
      <c r="V548" s="144"/>
      <c r="W548" s="144"/>
      <c r="X548" s="144"/>
      <c r="Y548" s="144"/>
      <c r="Z548" s="144"/>
    </row>
    <row r="549" spans="1:26" ht="15.75" customHeight="1">
      <c r="A549" s="144"/>
      <c r="B549" s="144"/>
      <c r="C549" s="144"/>
      <c r="D549" s="144"/>
      <c r="E549" s="144"/>
      <c r="F549" s="144"/>
      <c r="G549" s="144"/>
      <c r="H549" s="144"/>
      <c r="I549" s="144"/>
      <c r="J549" s="144"/>
      <c r="K549" s="144"/>
      <c r="L549" s="144"/>
      <c r="M549" s="144"/>
      <c r="N549" s="144"/>
      <c r="O549" s="166"/>
      <c r="P549" s="166"/>
      <c r="Q549" s="166"/>
      <c r="R549" s="144"/>
      <c r="S549" s="144"/>
      <c r="T549" s="144"/>
      <c r="U549" s="144"/>
      <c r="V549" s="144"/>
      <c r="W549" s="144"/>
      <c r="X549" s="144"/>
      <c r="Y549" s="144"/>
      <c r="Z549" s="144"/>
    </row>
    <row r="550" spans="1:26" ht="15.75" customHeight="1">
      <c r="A550" s="144"/>
      <c r="B550" s="144"/>
      <c r="C550" s="144"/>
      <c r="D550" s="144"/>
      <c r="E550" s="144"/>
      <c r="F550" s="144"/>
      <c r="G550" s="144"/>
      <c r="H550" s="144"/>
      <c r="I550" s="144"/>
      <c r="J550" s="144"/>
      <c r="K550" s="144"/>
      <c r="L550" s="144"/>
      <c r="M550" s="144"/>
      <c r="N550" s="144"/>
      <c r="O550" s="166"/>
      <c r="P550" s="166"/>
      <c r="Q550" s="166"/>
      <c r="R550" s="144"/>
      <c r="S550" s="144"/>
      <c r="T550" s="144"/>
      <c r="U550" s="144"/>
      <c r="V550" s="144"/>
      <c r="W550" s="144"/>
      <c r="X550" s="144"/>
      <c r="Y550" s="144"/>
      <c r="Z550" s="144"/>
    </row>
    <row r="551" spans="1:26" ht="15.75" customHeight="1">
      <c r="A551" s="144"/>
      <c r="B551" s="144"/>
      <c r="C551" s="144"/>
      <c r="D551" s="144"/>
      <c r="E551" s="144"/>
      <c r="F551" s="144"/>
      <c r="G551" s="144"/>
      <c r="H551" s="144"/>
      <c r="I551" s="144"/>
      <c r="J551" s="144"/>
      <c r="K551" s="144"/>
      <c r="L551" s="144"/>
      <c r="M551" s="144"/>
      <c r="N551" s="144"/>
      <c r="O551" s="166"/>
      <c r="P551" s="166"/>
      <c r="Q551" s="166"/>
      <c r="R551" s="144"/>
      <c r="S551" s="144"/>
      <c r="T551" s="144"/>
      <c r="U551" s="144"/>
      <c r="V551" s="144"/>
      <c r="W551" s="144"/>
      <c r="X551" s="144"/>
      <c r="Y551" s="144"/>
      <c r="Z551" s="144"/>
    </row>
    <row r="552" spans="1:26" ht="15.75" customHeight="1">
      <c r="A552" s="144"/>
      <c r="B552" s="144"/>
      <c r="C552" s="144"/>
      <c r="D552" s="144"/>
      <c r="E552" s="144"/>
      <c r="F552" s="144"/>
      <c r="G552" s="144"/>
      <c r="H552" s="144"/>
      <c r="I552" s="144"/>
      <c r="J552" s="144"/>
      <c r="K552" s="144"/>
      <c r="L552" s="144"/>
      <c r="M552" s="144"/>
      <c r="N552" s="144"/>
      <c r="O552" s="166"/>
      <c r="P552" s="166"/>
      <c r="Q552" s="166"/>
      <c r="R552" s="144"/>
      <c r="S552" s="144"/>
      <c r="T552" s="144"/>
      <c r="U552" s="144"/>
      <c r="V552" s="144"/>
      <c r="W552" s="144"/>
      <c r="X552" s="144"/>
      <c r="Y552" s="144"/>
      <c r="Z552" s="144"/>
    </row>
    <row r="553" spans="1:26" ht="15.75" customHeight="1">
      <c r="A553" s="144"/>
      <c r="B553" s="144"/>
      <c r="C553" s="144"/>
      <c r="D553" s="144"/>
      <c r="E553" s="144"/>
      <c r="F553" s="144"/>
      <c r="G553" s="144"/>
      <c r="H553" s="144"/>
      <c r="I553" s="144"/>
      <c r="J553" s="144"/>
      <c r="K553" s="144"/>
      <c r="L553" s="144"/>
      <c r="M553" s="144"/>
      <c r="N553" s="144"/>
      <c r="O553" s="166"/>
      <c r="P553" s="166"/>
      <c r="Q553" s="166"/>
      <c r="R553" s="144"/>
      <c r="S553" s="144"/>
      <c r="T553" s="144"/>
      <c r="U553" s="144"/>
      <c r="V553" s="144"/>
      <c r="W553" s="144"/>
      <c r="X553" s="144"/>
      <c r="Y553" s="144"/>
      <c r="Z553" s="144"/>
    </row>
    <row r="554" spans="1:26" ht="15.75" customHeight="1">
      <c r="A554" s="144"/>
      <c r="B554" s="144"/>
      <c r="C554" s="144"/>
      <c r="D554" s="144"/>
      <c r="E554" s="144"/>
      <c r="F554" s="144"/>
      <c r="G554" s="144"/>
      <c r="H554" s="144"/>
      <c r="I554" s="144"/>
      <c r="J554" s="144"/>
      <c r="K554" s="144"/>
      <c r="L554" s="144"/>
      <c r="M554" s="144"/>
      <c r="N554" s="144"/>
      <c r="O554" s="166"/>
      <c r="P554" s="166"/>
      <c r="Q554" s="166"/>
      <c r="R554" s="144"/>
      <c r="S554" s="144"/>
      <c r="T554" s="144"/>
      <c r="U554" s="144"/>
      <c r="V554" s="144"/>
      <c r="W554" s="144"/>
      <c r="X554" s="144"/>
      <c r="Y554" s="144"/>
      <c r="Z554" s="144"/>
    </row>
    <row r="555" spans="1:26" ht="15.75" customHeight="1">
      <c r="A555" s="144"/>
      <c r="B555" s="144"/>
      <c r="C555" s="144"/>
      <c r="D555" s="144"/>
      <c r="E555" s="144"/>
      <c r="F555" s="144"/>
      <c r="G555" s="144"/>
      <c r="H555" s="144"/>
      <c r="I555" s="144"/>
      <c r="J555" s="144"/>
      <c r="K555" s="144"/>
      <c r="L555" s="144"/>
      <c r="M555" s="144"/>
      <c r="N555" s="144"/>
      <c r="O555" s="166"/>
      <c r="P555" s="166"/>
      <c r="Q555" s="166"/>
      <c r="R555" s="144"/>
      <c r="S555" s="144"/>
      <c r="T555" s="144"/>
      <c r="U555" s="144"/>
      <c r="V555" s="144"/>
      <c r="W555" s="144"/>
      <c r="X555" s="144"/>
      <c r="Y555" s="144"/>
      <c r="Z555" s="144"/>
    </row>
    <row r="556" spans="1:26" ht="15.75" customHeight="1">
      <c r="A556" s="144"/>
      <c r="B556" s="144"/>
      <c r="C556" s="144"/>
      <c r="D556" s="144"/>
      <c r="E556" s="144"/>
      <c r="F556" s="144"/>
      <c r="G556" s="144"/>
      <c r="H556" s="144"/>
      <c r="I556" s="144"/>
      <c r="J556" s="144"/>
      <c r="K556" s="144"/>
      <c r="L556" s="144"/>
      <c r="M556" s="144"/>
      <c r="N556" s="144"/>
      <c r="O556" s="166"/>
      <c r="P556" s="166"/>
      <c r="Q556" s="166"/>
      <c r="R556" s="144"/>
      <c r="S556" s="144"/>
      <c r="T556" s="144"/>
      <c r="U556" s="144"/>
      <c r="V556" s="144"/>
      <c r="W556" s="144"/>
      <c r="X556" s="144"/>
      <c r="Y556" s="144"/>
      <c r="Z556" s="144"/>
    </row>
    <row r="557" spans="1:26" ht="15.75" customHeight="1">
      <c r="A557" s="144"/>
      <c r="B557" s="144"/>
      <c r="C557" s="144"/>
      <c r="D557" s="144"/>
      <c r="E557" s="144"/>
      <c r="F557" s="144"/>
      <c r="G557" s="144"/>
      <c r="H557" s="144"/>
      <c r="I557" s="144"/>
      <c r="J557" s="144"/>
      <c r="K557" s="144"/>
      <c r="L557" s="144"/>
      <c r="M557" s="144"/>
      <c r="N557" s="144"/>
      <c r="O557" s="166"/>
      <c r="P557" s="166"/>
      <c r="Q557" s="166"/>
      <c r="R557" s="144"/>
      <c r="S557" s="144"/>
      <c r="T557" s="144"/>
      <c r="U557" s="144"/>
      <c r="V557" s="144"/>
      <c r="W557" s="144"/>
      <c r="X557" s="144"/>
      <c r="Y557" s="144"/>
      <c r="Z557" s="144"/>
    </row>
    <row r="558" spans="1:26" ht="15.75" customHeight="1">
      <c r="A558" s="144"/>
      <c r="B558" s="144"/>
      <c r="C558" s="144"/>
      <c r="D558" s="144"/>
      <c r="E558" s="144"/>
      <c r="F558" s="144"/>
      <c r="G558" s="144"/>
      <c r="H558" s="144"/>
      <c r="I558" s="144"/>
      <c r="J558" s="144"/>
      <c r="K558" s="144"/>
      <c r="L558" s="144"/>
      <c r="M558" s="144"/>
      <c r="N558" s="144"/>
      <c r="O558" s="166"/>
      <c r="P558" s="166"/>
      <c r="Q558" s="166"/>
      <c r="R558" s="144"/>
      <c r="S558" s="144"/>
      <c r="T558" s="144"/>
      <c r="U558" s="144"/>
      <c r="V558" s="144"/>
      <c r="W558" s="144"/>
      <c r="X558" s="144"/>
      <c r="Y558" s="144"/>
      <c r="Z558" s="144"/>
    </row>
    <row r="559" spans="1:26" ht="15.75" customHeight="1">
      <c r="A559" s="144"/>
      <c r="B559" s="144"/>
      <c r="C559" s="144"/>
      <c r="D559" s="144"/>
      <c r="E559" s="144"/>
      <c r="F559" s="144"/>
      <c r="G559" s="144"/>
      <c r="H559" s="144"/>
      <c r="I559" s="144"/>
      <c r="J559" s="144"/>
      <c r="K559" s="144"/>
      <c r="L559" s="144"/>
      <c r="M559" s="144"/>
      <c r="N559" s="144"/>
      <c r="O559" s="166"/>
      <c r="P559" s="166"/>
      <c r="Q559" s="166"/>
      <c r="R559" s="144"/>
      <c r="S559" s="144"/>
      <c r="T559" s="144"/>
      <c r="U559" s="144"/>
      <c r="V559" s="144"/>
      <c r="W559" s="144"/>
      <c r="X559" s="144"/>
      <c r="Y559" s="144"/>
      <c r="Z559" s="144"/>
    </row>
    <row r="560" spans="1:26" ht="15.75" customHeight="1">
      <c r="A560" s="144"/>
      <c r="B560" s="144"/>
      <c r="C560" s="144"/>
      <c r="D560" s="144"/>
      <c r="E560" s="144"/>
      <c r="F560" s="144"/>
      <c r="G560" s="144"/>
      <c r="H560" s="144"/>
      <c r="I560" s="144"/>
      <c r="J560" s="144"/>
      <c r="K560" s="144"/>
      <c r="L560" s="144"/>
      <c r="M560" s="144"/>
      <c r="N560" s="144"/>
      <c r="O560" s="166"/>
      <c r="P560" s="166"/>
      <c r="Q560" s="166"/>
      <c r="R560" s="144"/>
      <c r="S560" s="144"/>
      <c r="T560" s="144"/>
      <c r="U560" s="144"/>
      <c r="V560" s="144"/>
      <c r="W560" s="144"/>
      <c r="X560" s="144"/>
      <c r="Y560" s="144"/>
      <c r="Z560" s="144"/>
    </row>
    <row r="561" spans="1:26" ht="15.75" customHeight="1">
      <c r="A561" s="144"/>
      <c r="B561" s="144"/>
      <c r="C561" s="144"/>
      <c r="D561" s="144"/>
      <c r="E561" s="144"/>
      <c r="F561" s="144"/>
      <c r="G561" s="144"/>
      <c r="H561" s="144"/>
      <c r="I561" s="144"/>
      <c r="J561" s="144"/>
      <c r="K561" s="144"/>
      <c r="L561" s="144"/>
      <c r="M561" s="144"/>
      <c r="N561" s="144"/>
      <c r="O561" s="166"/>
      <c r="P561" s="166"/>
      <c r="Q561" s="166"/>
      <c r="R561" s="144"/>
      <c r="S561" s="144"/>
      <c r="T561" s="144"/>
      <c r="U561" s="144"/>
      <c r="V561" s="144"/>
      <c r="W561" s="144"/>
      <c r="X561" s="144"/>
      <c r="Y561" s="144"/>
      <c r="Z561" s="144"/>
    </row>
    <row r="562" spans="1:26" ht="15.75" customHeight="1">
      <c r="A562" s="144"/>
      <c r="B562" s="144"/>
      <c r="C562" s="144"/>
      <c r="D562" s="144"/>
      <c r="E562" s="144"/>
      <c r="F562" s="144"/>
      <c r="G562" s="144"/>
      <c r="H562" s="144"/>
      <c r="I562" s="144"/>
      <c r="J562" s="144"/>
      <c r="K562" s="144"/>
      <c r="L562" s="144"/>
      <c r="M562" s="144"/>
      <c r="N562" s="144"/>
      <c r="O562" s="166"/>
      <c r="P562" s="166"/>
      <c r="Q562" s="166"/>
      <c r="R562" s="144"/>
      <c r="S562" s="144"/>
      <c r="T562" s="144"/>
      <c r="U562" s="144"/>
      <c r="V562" s="144"/>
      <c r="W562" s="144"/>
      <c r="X562" s="144"/>
      <c r="Y562" s="144"/>
      <c r="Z562" s="144"/>
    </row>
    <row r="563" spans="1:26" ht="15.75" customHeight="1">
      <c r="A563" s="144"/>
      <c r="B563" s="144"/>
      <c r="C563" s="144"/>
      <c r="D563" s="144"/>
      <c r="E563" s="144"/>
      <c r="F563" s="144"/>
      <c r="G563" s="144"/>
      <c r="H563" s="144"/>
      <c r="I563" s="144"/>
      <c r="J563" s="144"/>
      <c r="K563" s="144"/>
      <c r="L563" s="144"/>
      <c r="M563" s="144"/>
      <c r="N563" s="144"/>
      <c r="O563" s="166"/>
      <c r="P563" s="166"/>
      <c r="Q563" s="166"/>
      <c r="R563" s="144"/>
      <c r="S563" s="144"/>
      <c r="T563" s="144"/>
      <c r="U563" s="144"/>
      <c r="V563" s="144"/>
      <c r="W563" s="144"/>
      <c r="X563" s="144"/>
      <c r="Y563" s="144"/>
      <c r="Z563" s="144"/>
    </row>
    <row r="564" spans="1:26" ht="15.75" customHeight="1">
      <c r="A564" s="144"/>
      <c r="B564" s="144"/>
      <c r="C564" s="144"/>
      <c r="D564" s="144"/>
      <c r="E564" s="144"/>
      <c r="F564" s="144"/>
      <c r="G564" s="144"/>
      <c r="H564" s="144"/>
      <c r="I564" s="144"/>
      <c r="J564" s="144"/>
      <c r="K564" s="144"/>
      <c r="L564" s="144"/>
      <c r="M564" s="144"/>
      <c r="N564" s="144"/>
      <c r="O564" s="166"/>
      <c r="P564" s="166"/>
      <c r="Q564" s="166"/>
      <c r="R564" s="144"/>
      <c r="S564" s="144"/>
      <c r="T564" s="144"/>
      <c r="U564" s="144"/>
      <c r="V564" s="144"/>
      <c r="W564" s="144"/>
      <c r="X564" s="144"/>
      <c r="Y564" s="144"/>
      <c r="Z564" s="144"/>
    </row>
    <row r="565" spans="1:26" ht="15.75" customHeight="1">
      <c r="A565" s="144"/>
      <c r="B565" s="144"/>
      <c r="C565" s="144"/>
      <c r="D565" s="144"/>
      <c r="E565" s="144"/>
      <c r="F565" s="144"/>
      <c r="G565" s="144"/>
      <c r="H565" s="144"/>
      <c r="I565" s="144"/>
      <c r="J565" s="144"/>
      <c r="K565" s="144"/>
      <c r="L565" s="144"/>
      <c r="M565" s="144"/>
      <c r="N565" s="144"/>
      <c r="O565" s="166"/>
      <c r="P565" s="166"/>
      <c r="Q565" s="166"/>
      <c r="R565" s="144"/>
      <c r="S565" s="144"/>
      <c r="T565" s="144"/>
      <c r="U565" s="144"/>
      <c r="V565" s="144"/>
      <c r="W565" s="144"/>
      <c r="X565" s="144"/>
      <c r="Y565" s="144"/>
      <c r="Z565" s="144"/>
    </row>
    <row r="566" spans="1:26" ht="15.75" customHeight="1">
      <c r="A566" s="144"/>
      <c r="B566" s="144"/>
      <c r="C566" s="144"/>
      <c r="D566" s="144"/>
      <c r="E566" s="144"/>
      <c r="F566" s="144"/>
      <c r="G566" s="144"/>
      <c r="H566" s="144"/>
      <c r="I566" s="144"/>
      <c r="J566" s="144"/>
      <c r="K566" s="144"/>
      <c r="L566" s="144"/>
      <c r="M566" s="144"/>
      <c r="N566" s="144"/>
      <c r="O566" s="166"/>
      <c r="P566" s="166"/>
      <c r="Q566" s="166"/>
      <c r="R566" s="144"/>
      <c r="S566" s="144"/>
      <c r="T566" s="144"/>
      <c r="U566" s="144"/>
      <c r="V566" s="144"/>
      <c r="W566" s="144"/>
      <c r="X566" s="144"/>
      <c r="Y566" s="144"/>
      <c r="Z566" s="144"/>
    </row>
    <row r="567" spans="1:26" ht="15.75" customHeight="1">
      <c r="A567" s="144"/>
      <c r="B567" s="144"/>
      <c r="C567" s="144"/>
      <c r="D567" s="144"/>
      <c r="E567" s="144"/>
      <c r="F567" s="144"/>
      <c r="G567" s="144"/>
      <c r="H567" s="144"/>
      <c r="I567" s="144"/>
      <c r="J567" s="144"/>
      <c r="K567" s="144"/>
      <c r="L567" s="144"/>
      <c r="M567" s="144"/>
      <c r="N567" s="144"/>
      <c r="O567" s="166"/>
      <c r="P567" s="166"/>
      <c r="Q567" s="166"/>
      <c r="R567" s="144"/>
      <c r="S567" s="144"/>
      <c r="T567" s="144"/>
      <c r="U567" s="144"/>
      <c r="V567" s="144"/>
      <c r="W567" s="144"/>
      <c r="X567" s="144"/>
      <c r="Y567" s="144"/>
      <c r="Z567" s="144"/>
    </row>
    <row r="568" spans="1:26" ht="15.75" customHeight="1">
      <c r="A568" s="144"/>
      <c r="B568" s="144"/>
      <c r="C568" s="144"/>
      <c r="D568" s="144"/>
      <c r="E568" s="144"/>
      <c r="F568" s="144"/>
      <c r="G568" s="144"/>
      <c r="H568" s="144"/>
      <c r="I568" s="144"/>
      <c r="J568" s="144"/>
      <c r="K568" s="144"/>
      <c r="L568" s="144"/>
      <c r="M568" s="144"/>
      <c r="N568" s="144"/>
      <c r="O568" s="166"/>
      <c r="P568" s="166"/>
      <c r="Q568" s="166"/>
      <c r="R568" s="144"/>
      <c r="S568" s="144"/>
      <c r="T568" s="144"/>
      <c r="U568" s="144"/>
      <c r="V568" s="144"/>
      <c r="W568" s="144"/>
      <c r="X568" s="144"/>
      <c r="Y568" s="144"/>
      <c r="Z568" s="144"/>
    </row>
    <row r="569" spans="1:26" ht="15.75" customHeight="1">
      <c r="A569" s="144"/>
      <c r="B569" s="144"/>
      <c r="C569" s="144"/>
      <c r="D569" s="144"/>
      <c r="E569" s="144"/>
      <c r="F569" s="144"/>
      <c r="G569" s="144"/>
      <c r="H569" s="144"/>
      <c r="I569" s="144"/>
      <c r="J569" s="144"/>
      <c r="K569" s="144"/>
      <c r="L569" s="144"/>
      <c r="M569" s="144"/>
      <c r="N569" s="144"/>
      <c r="O569" s="166"/>
      <c r="P569" s="166"/>
      <c r="Q569" s="166"/>
      <c r="R569" s="144"/>
      <c r="S569" s="144"/>
      <c r="T569" s="144"/>
      <c r="U569" s="144"/>
      <c r="V569" s="144"/>
      <c r="W569" s="144"/>
      <c r="X569" s="144"/>
      <c r="Y569" s="144"/>
      <c r="Z569" s="144"/>
    </row>
    <row r="570" spans="1:26" ht="15.75" customHeight="1">
      <c r="A570" s="144"/>
      <c r="B570" s="144"/>
      <c r="C570" s="144"/>
      <c r="D570" s="144"/>
      <c r="E570" s="144"/>
      <c r="F570" s="144"/>
      <c r="G570" s="144"/>
      <c r="H570" s="144"/>
      <c r="I570" s="144"/>
      <c r="J570" s="144"/>
      <c r="K570" s="144"/>
      <c r="L570" s="144"/>
      <c r="M570" s="144"/>
      <c r="N570" s="144"/>
      <c r="O570" s="166"/>
      <c r="P570" s="166"/>
      <c r="Q570" s="166"/>
      <c r="R570" s="144"/>
      <c r="S570" s="144"/>
      <c r="T570" s="144"/>
      <c r="U570" s="144"/>
      <c r="V570" s="144"/>
      <c r="W570" s="144"/>
      <c r="X570" s="144"/>
      <c r="Y570" s="144"/>
      <c r="Z570" s="144"/>
    </row>
    <row r="571" spans="1:26" ht="15.75" customHeight="1">
      <c r="A571" s="144"/>
      <c r="B571" s="144"/>
      <c r="C571" s="144"/>
      <c r="D571" s="144"/>
      <c r="E571" s="144"/>
      <c r="F571" s="144"/>
      <c r="G571" s="144"/>
      <c r="H571" s="144"/>
      <c r="I571" s="144"/>
      <c r="J571" s="144"/>
      <c r="K571" s="144"/>
      <c r="L571" s="144"/>
      <c r="M571" s="144"/>
      <c r="N571" s="144"/>
      <c r="O571" s="166"/>
      <c r="P571" s="166"/>
      <c r="Q571" s="166"/>
      <c r="R571" s="144"/>
      <c r="S571" s="144"/>
      <c r="T571" s="144"/>
      <c r="U571" s="144"/>
      <c r="V571" s="144"/>
      <c r="W571" s="144"/>
      <c r="X571" s="144"/>
      <c r="Y571" s="144"/>
      <c r="Z571" s="144"/>
    </row>
    <row r="572" spans="1:26" ht="15.75" customHeight="1">
      <c r="A572" s="144"/>
      <c r="B572" s="144"/>
      <c r="C572" s="144"/>
      <c r="D572" s="144"/>
      <c r="E572" s="144"/>
      <c r="F572" s="144"/>
      <c r="G572" s="144"/>
      <c r="H572" s="144"/>
      <c r="I572" s="144"/>
      <c r="J572" s="144"/>
      <c r="K572" s="144"/>
      <c r="L572" s="144"/>
      <c r="M572" s="144"/>
      <c r="N572" s="144"/>
      <c r="O572" s="166"/>
      <c r="P572" s="166"/>
      <c r="Q572" s="166"/>
      <c r="R572" s="144"/>
      <c r="S572" s="144"/>
      <c r="T572" s="144"/>
      <c r="U572" s="144"/>
      <c r="V572" s="144"/>
      <c r="W572" s="144"/>
      <c r="X572" s="144"/>
      <c r="Y572" s="144"/>
      <c r="Z572" s="144"/>
    </row>
    <row r="573" spans="1:26" ht="15.75" customHeight="1">
      <c r="A573" s="144"/>
      <c r="B573" s="144"/>
      <c r="C573" s="144"/>
      <c r="D573" s="144"/>
      <c r="E573" s="144"/>
      <c r="F573" s="144"/>
      <c r="G573" s="144"/>
      <c r="H573" s="144"/>
      <c r="I573" s="144"/>
      <c r="J573" s="144"/>
      <c r="K573" s="144"/>
      <c r="L573" s="144"/>
      <c r="M573" s="144"/>
      <c r="N573" s="144"/>
      <c r="O573" s="166"/>
      <c r="P573" s="166"/>
      <c r="Q573" s="166"/>
      <c r="R573" s="144"/>
      <c r="S573" s="144"/>
      <c r="T573" s="144"/>
      <c r="U573" s="144"/>
      <c r="V573" s="144"/>
      <c r="W573" s="144"/>
      <c r="X573" s="144"/>
      <c r="Y573" s="144"/>
      <c r="Z573" s="144"/>
    </row>
    <row r="574" spans="1:26" ht="15.75" customHeight="1">
      <c r="A574" s="144"/>
      <c r="B574" s="144"/>
      <c r="C574" s="144"/>
      <c r="D574" s="144"/>
      <c r="E574" s="144"/>
      <c r="F574" s="144"/>
      <c r="G574" s="144"/>
      <c r="H574" s="144"/>
      <c r="I574" s="144"/>
      <c r="J574" s="144"/>
      <c r="K574" s="144"/>
      <c r="L574" s="144"/>
      <c r="M574" s="144"/>
      <c r="N574" s="144"/>
      <c r="O574" s="166"/>
      <c r="P574" s="166"/>
      <c r="Q574" s="166"/>
      <c r="R574" s="144"/>
      <c r="S574" s="144"/>
      <c r="T574" s="144"/>
      <c r="U574" s="144"/>
      <c r="V574" s="144"/>
      <c r="W574" s="144"/>
      <c r="X574" s="144"/>
      <c r="Y574" s="144"/>
      <c r="Z574" s="144"/>
    </row>
    <row r="575" spans="1:26" ht="15.75" customHeight="1">
      <c r="A575" s="144"/>
      <c r="B575" s="144"/>
      <c r="C575" s="144"/>
      <c r="D575" s="144"/>
      <c r="E575" s="144"/>
      <c r="F575" s="144"/>
      <c r="G575" s="144"/>
      <c r="H575" s="144"/>
      <c r="I575" s="144"/>
      <c r="J575" s="144"/>
      <c r="K575" s="144"/>
      <c r="L575" s="144"/>
      <c r="M575" s="144"/>
      <c r="N575" s="144"/>
      <c r="O575" s="166"/>
      <c r="P575" s="166"/>
      <c r="Q575" s="166"/>
      <c r="R575" s="144"/>
      <c r="S575" s="144"/>
      <c r="T575" s="144"/>
      <c r="U575" s="144"/>
      <c r="V575" s="144"/>
      <c r="W575" s="144"/>
      <c r="X575" s="144"/>
      <c r="Y575" s="144"/>
      <c r="Z575" s="144"/>
    </row>
    <row r="576" spans="1:26" ht="15.75" customHeight="1">
      <c r="A576" s="144"/>
      <c r="B576" s="144"/>
      <c r="C576" s="144"/>
      <c r="D576" s="144"/>
      <c r="E576" s="144"/>
      <c r="F576" s="144"/>
      <c r="G576" s="144"/>
      <c r="H576" s="144"/>
      <c r="I576" s="144"/>
      <c r="J576" s="144"/>
      <c r="K576" s="144"/>
      <c r="L576" s="144"/>
      <c r="M576" s="144"/>
      <c r="N576" s="144"/>
      <c r="O576" s="166"/>
      <c r="P576" s="166"/>
      <c r="Q576" s="166"/>
      <c r="R576" s="144"/>
      <c r="S576" s="144"/>
      <c r="T576" s="144"/>
      <c r="U576" s="144"/>
      <c r="V576" s="144"/>
      <c r="W576" s="144"/>
      <c r="X576" s="144"/>
      <c r="Y576" s="144"/>
      <c r="Z576" s="144"/>
    </row>
    <row r="577" spans="1:26" ht="15.75" customHeight="1">
      <c r="A577" s="144"/>
      <c r="B577" s="144"/>
      <c r="C577" s="144"/>
      <c r="D577" s="144"/>
      <c r="E577" s="144"/>
      <c r="F577" s="144"/>
      <c r="G577" s="144"/>
      <c r="H577" s="144"/>
      <c r="I577" s="144"/>
      <c r="J577" s="144"/>
      <c r="K577" s="144"/>
      <c r="L577" s="144"/>
      <c r="M577" s="144"/>
      <c r="N577" s="144"/>
      <c r="O577" s="166"/>
      <c r="P577" s="166"/>
      <c r="Q577" s="166"/>
      <c r="R577" s="144"/>
      <c r="S577" s="144"/>
      <c r="T577" s="144"/>
      <c r="U577" s="144"/>
      <c r="V577" s="144"/>
      <c r="W577" s="144"/>
      <c r="X577" s="144"/>
      <c r="Y577" s="144"/>
      <c r="Z577" s="144"/>
    </row>
    <row r="578" spans="1:26" ht="15.75" customHeight="1">
      <c r="A578" s="144"/>
      <c r="B578" s="144"/>
      <c r="C578" s="144"/>
      <c r="D578" s="144"/>
      <c r="E578" s="144"/>
      <c r="F578" s="144"/>
      <c r="G578" s="144"/>
      <c r="H578" s="144"/>
      <c r="I578" s="144"/>
      <c r="J578" s="144"/>
      <c r="K578" s="144"/>
      <c r="L578" s="144"/>
      <c r="M578" s="144"/>
      <c r="N578" s="144"/>
      <c r="O578" s="166"/>
      <c r="P578" s="166"/>
      <c r="Q578" s="166"/>
      <c r="R578" s="144"/>
      <c r="S578" s="144"/>
      <c r="T578" s="144"/>
      <c r="U578" s="144"/>
      <c r="V578" s="144"/>
      <c r="W578" s="144"/>
      <c r="X578" s="144"/>
      <c r="Y578" s="144"/>
      <c r="Z578" s="144"/>
    </row>
    <row r="579" spans="1:26" ht="15.75" customHeight="1">
      <c r="A579" s="144"/>
      <c r="B579" s="144"/>
      <c r="C579" s="144"/>
      <c r="D579" s="144"/>
      <c r="E579" s="144"/>
      <c r="F579" s="144"/>
      <c r="G579" s="144"/>
      <c r="H579" s="144"/>
      <c r="I579" s="144"/>
      <c r="J579" s="144"/>
      <c r="K579" s="144"/>
      <c r="L579" s="144"/>
      <c r="M579" s="144"/>
      <c r="N579" s="144"/>
      <c r="O579" s="166"/>
      <c r="P579" s="166"/>
      <c r="Q579" s="166"/>
      <c r="R579" s="144"/>
      <c r="S579" s="144"/>
      <c r="T579" s="144"/>
      <c r="U579" s="144"/>
      <c r="V579" s="144"/>
      <c r="W579" s="144"/>
      <c r="X579" s="144"/>
      <c r="Y579" s="144"/>
      <c r="Z579" s="144"/>
    </row>
    <row r="580" spans="1:26" ht="15.75" customHeight="1">
      <c r="A580" s="144"/>
      <c r="B580" s="144"/>
      <c r="C580" s="144"/>
      <c r="D580" s="144"/>
      <c r="E580" s="144"/>
      <c r="F580" s="144"/>
      <c r="G580" s="144"/>
      <c r="H580" s="144"/>
      <c r="I580" s="144"/>
      <c r="J580" s="144"/>
      <c r="K580" s="144"/>
      <c r="L580" s="144"/>
      <c r="M580" s="144"/>
      <c r="N580" s="144"/>
      <c r="O580" s="166"/>
      <c r="P580" s="166"/>
      <c r="Q580" s="166"/>
      <c r="R580" s="144"/>
      <c r="S580" s="144"/>
      <c r="T580" s="144"/>
      <c r="U580" s="144"/>
      <c r="V580" s="144"/>
      <c r="W580" s="144"/>
      <c r="X580" s="144"/>
      <c r="Y580" s="144"/>
      <c r="Z580" s="144"/>
    </row>
    <row r="581" spans="1:26" ht="15.75" customHeight="1">
      <c r="A581" s="144"/>
      <c r="B581" s="144"/>
      <c r="C581" s="144"/>
      <c r="D581" s="144"/>
      <c r="E581" s="144"/>
      <c r="F581" s="144"/>
      <c r="G581" s="144"/>
      <c r="H581" s="144"/>
      <c r="I581" s="144"/>
      <c r="J581" s="144"/>
      <c r="K581" s="144"/>
      <c r="L581" s="144"/>
      <c r="M581" s="144"/>
      <c r="N581" s="144"/>
      <c r="O581" s="166"/>
      <c r="P581" s="166"/>
      <c r="Q581" s="166"/>
      <c r="R581" s="144"/>
      <c r="S581" s="144"/>
      <c r="T581" s="144"/>
      <c r="U581" s="144"/>
      <c r="V581" s="144"/>
      <c r="W581" s="144"/>
      <c r="X581" s="144"/>
      <c r="Y581" s="144"/>
      <c r="Z581" s="144"/>
    </row>
    <row r="582" spans="1:26" ht="15.75" customHeight="1">
      <c r="A582" s="144"/>
      <c r="B582" s="144"/>
      <c r="C582" s="144"/>
      <c r="D582" s="144"/>
      <c r="E582" s="144"/>
      <c r="F582" s="144"/>
      <c r="G582" s="144"/>
      <c r="H582" s="144"/>
      <c r="I582" s="144"/>
      <c r="J582" s="144"/>
      <c r="K582" s="144"/>
      <c r="L582" s="144"/>
      <c r="M582" s="144"/>
      <c r="N582" s="144"/>
      <c r="O582" s="166"/>
      <c r="P582" s="166"/>
      <c r="Q582" s="166"/>
      <c r="R582" s="144"/>
      <c r="S582" s="144"/>
      <c r="T582" s="144"/>
      <c r="U582" s="144"/>
      <c r="V582" s="144"/>
      <c r="W582" s="144"/>
      <c r="X582" s="144"/>
      <c r="Y582" s="144"/>
      <c r="Z582" s="144"/>
    </row>
    <row r="583" spans="1:26" ht="15.75" customHeight="1">
      <c r="A583" s="144"/>
      <c r="B583" s="144"/>
      <c r="C583" s="144"/>
      <c r="D583" s="144"/>
      <c r="E583" s="144"/>
      <c r="F583" s="144"/>
      <c r="G583" s="144"/>
      <c r="H583" s="144"/>
      <c r="I583" s="144"/>
      <c r="J583" s="144"/>
      <c r="K583" s="144"/>
      <c r="L583" s="144"/>
      <c r="M583" s="144"/>
      <c r="N583" s="144"/>
      <c r="O583" s="166"/>
      <c r="P583" s="166"/>
      <c r="Q583" s="166"/>
      <c r="R583" s="144"/>
      <c r="S583" s="144"/>
      <c r="T583" s="144"/>
      <c r="U583" s="144"/>
      <c r="V583" s="144"/>
      <c r="W583" s="144"/>
      <c r="X583" s="144"/>
      <c r="Y583" s="144"/>
      <c r="Z583" s="144"/>
    </row>
    <row r="584" spans="1:26" ht="15.75" customHeight="1">
      <c r="A584" s="144"/>
      <c r="B584" s="144"/>
      <c r="C584" s="144"/>
      <c r="D584" s="144"/>
      <c r="E584" s="144"/>
      <c r="F584" s="144"/>
      <c r="G584" s="144"/>
      <c r="H584" s="144"/>
      <c r="I584" s="144"/>
      <c r="J584" s="144"/>
      <c r="K584" s="144"/>
      <c r="L584" s="144"/>
      <c r="M584" s="144"/>
      <c r="N584" s="144"/>
      <c r="O584" s="166"/>
      <c r="P584" s="166"/>
      <c r="Q584" s="166"/>
      <c r="R584" s="144"/>
      <c r="S584" s="144"/>
      <c r="T584" s="144"/>
      <c r="U584" s="144"/>
      <c r="V584" s="144"/>
      <c r="W584" s="144"/>
      <c r="X584" s="144"/>
      <c r="Y584" s="144"/>
      <c r="Z584" s="144"/>
    </row>
    <row r="585" spans="1:26" ht="15.75" customHeight="1">
      <c r="A585" s="144"/>
      <c r="B585" s="144"/>
      <c r="C585" s="144"/>
      <c r="D585" s="144"/>
      <c r="E585" s="144"/>
      <c r="F585" s="144"/>
      <c r="G585" s="144"/>
      <c r="H585" s="144"/>
      <c r="I585" s="144"/>
      <c r="J585" s="144"/>
      <c r="K585" s="144"/>
      <c r="L585" s="144"/>
      <c r="M585" s="144"/>
      <c r="N585" s="144"/>
      <c r="O585" s="166"/>
      <c r="P585" s="166"/>
      <c r="Q585" s="166"/>
      <c r="R585" s="144"/>
      <c r="S585" s="144"/>
      <c r="T585" s="144"/>
      <c r="U585" s="144"/>
      <c r="V585" s="144"/>
      <c r="W585" s="144"/>
      <c r="X585" s="144"/>
      <c r="Y585" s="144"/>
      <c r="Z585" s="144"/>
    </row>
    <row r="586" spans="1:26" ht="15.75" customHeight="1">
      <c r="A586" s="144"/>
      <c r="B586" s="144"/>
      <c r="C586" s="144"/>
      <c r="D586" s="144"/>
      <c r="E586" s="144"/>
      <c r="F586" s="144"/>
      <c r="G586" s="144"/>
      <c r="H586" s="144"/>
      <c r="I586" s="144"/>
      <c r="J586" s="144"/>
      <c r="K586" s="144"/>
      <c r="L586" s="144"/>
      <c r="M586" s="144"/>
      <c r="N586" s="144"/>
      <c r="O586" s="166"/>
      <c r="P586" s="166"/>
      <c r="Q586" s="166"/>
      <c r="R586" s="144"/>
      <c r="S586" s="144"/>
      <c r="T586" s="144"/>
      <c r="U586" s="144"/>
      <c r="V586" s="144"/>
      <c r="W586" s="144"/>
      <c r="X586" s="144"/>
      <c r="Y586" s="144"/>
      <c r="Z586" s="144"/>
    </row>
    <row r="587" spans="1:26" ht="15.75" customHeight="1">
      <c r="A587" s="144"/>
      <c r="B587" s="144"/>
      <c r="C587" s="144"/>
      <c r="D587" s="144"/>
      <c r="E587" s="144"/>
      <c r="F587" s="144"/>
      <c r="G587" s="144"/>
      <c r="H587" s="144"/>
      <c r="I587" s="144"/>
      <c r="J587" s="144"/>
      <c r="K587" s="144"/>
      <c r="L587" s="144"/>
      <c r="M587" s="144"/>
      <c r="N587" s="144"/>
      <c r="O587" s="166"/>
      <c r="P587" s="166"/>
      <c r="Q587" s="166"/>
      <c r="R587" s="144"/>
      <c r="S587" s="144"/>
      <c r="T587" s="144"/>
      <c r="U587" s="144"/>
      <c r="V587" s="144"/>
      <c r="W587" s="144"/>
      <c r="X587" s="144"/>
      <c r="Y587" s="144"/>
      <c r="Z587" s="144"/>
    </row>
    <row r="588" spans="1:26" ht="15.75" customHeight="1">
      <c r="A588" s="144"/>
      <c r="B588" s="144"/>
      <c r="C588" s="144"/>
      <c r="D588" s="144"/>
      <c r="E588" s="144"/>
      <c r="F588" s="144"/>
      <c r="G588" s="144"/>
      <c r="H588" s="144"/>
      <c r="I588" s="144"/>
      <c r="J588" s="144"/>
      <c r="K588" s="144"/>
      <c r="L588" s="144"/>
      <c r="M588" s="144"/>
      <c r="N588" s="144"/>
      <c r="O588" s="166"/>
      <c r="P588" s="166"/>
      <c r="Q588" s="166"/>
      <c r="R588" s="144"/>
      <c r="S588" s="144"/>
      <c r="T588" s="144"/>
      <c r="U588" s="144"/>
      <c r="V588" s="144"/>
      <c r="W588" s="144"/>
      <c r="X588" s="144"/>
      <c r="Y588" s="144"/>
      <c r="Z588" s="144"/>
    </row>
    <row r="589" spans="1:26" ht="15.75" customHeight="1">
      <c r="A589" s="144"/>
      <c r="B589" s="144"/>
      <c r="C589" s="144"/>
      <c r="D589" s="144"/>
      <c r="E589" s="144"/>
      <c r="F589" s="144"/>
      <c r="G589" s="144"/>
      <c r="H589" s="144"/>
      <c r="I589" s="144"/>
      <c r="J589" s="144"/>
      <c r="K589" s="144"/>
      <c r="L589" s="144"/>
      <c r="M589" s="144"/>
      <c r="N589" s="144"/>
      <c r="O589" s="166"/>
      <c r="P589" s="166"/>
      <c r="Q589" s="166"/>
      <c r="R589" s="144"/>
      <c r="S589" s="144"/>
      <c r="T589" s="144"/>
      <c r="U589" s="144"/>
      <c r="V589" s="144"/>
      <c r="W589" s="144"/>
      <c r="X589" s="144"/>
      <c r="Y589" s="144"/>
      <c r="Z589" s="144"/>
    </row>
    <row r="590" spans="1:26" ht="15.75" customHeight="1">
      <c r="A590" s="144"/>
      <c r="B590" s="144"/>
      <c r="C590" s="144"/>
      <c r="D590" s="144"/>
      <c r="E590" s="144"/>
      <c r="F590" s="144"/>
      <c r="G590" s="144"/>
      <c r="H590" s="144"/>
      <c r="I590" s="144"/>
      <c r="J590" s="144"/>
      <c r="K590" s="144"/>
      <c r="L590" s="144"/>
      <c r="M590" s="144"/>
      <c r="N590" s="144"/>
      <c r="O590" s="166"/>
      <c r="P590" s="166"/>
      <c r="Q590" s="166"/>
      <c r="R590" s="144"/>
      <c r="S590" s="144"/>
      <c r="T590" s="144"/>
      <c r="U590" s="144"/>
      <c r="V590" s="144"/>
      <c r="W590" s="144"/>
      <c r="X590" s="144"/>
      <c r="Y590" s="144"/>
      <c r="Z590" s="144"/>
    </row>
    <row r="591" spans="1:26" ht="15.75" customHeight="1">
      <c r="A591" s="144"/>
      <c r="B591" s="144"/>
      <c r="C591" s="144"/>
      <c r="D591" s="144"/>
      <c r="E591" s="144"/>
      <c r="F591" s="144"/>
      <c r="G591" s="144"/>
      <c r="H591" s="144"/>
      <c r="I591" s="144"/>
      <c r="J591" s="144"/>
      <c r="K591" s="144"/>
      <c r="L591" s="144"/>
      <c r="M591" s="144"/>
      <c r="N591" s="144"/>
      <c r="O591" s="166"/>
      <c r="P591" s="166"/>
      <c r="Q591" s="166"/>
      <c r="R591" s="144"/>
      <c r="S591" s="144"/>
      <c r="T591" s="144"/>
      <c r="U591" s="144"/>
      <c r="V591" s="144"/>
      <c r="W591" s="144"/>
      <c r="X591" s="144"/>
      <c r="Y591" s="144"/>
      <c r="Z591" s="144"/>
    </row>
    <row r="592" spans="1:26" ht="15.75" customHeight="1">
      <c r="A592" s="144"/>
      <c r="B592" s="144"/>
      <c r="C592" s="144"/>
      <c r="D592" s="144"/>
      <c r="E592" s="144"/>
      <c r="F592" s="144"/>
      <c r="G592" s="144"/>
      <c r="H592" s="144"/>
      <c r="I592" s="144"/>
      <c r="J592" s="144"/>
      <c r="K592" s="144"/>
      <c r="L592" s="144"/>
      <c r="M592" s="144"/>
      <c r="N592" s="144"/>
      <c r="O592" s="166"/>
      <c r="P592" s="166"/>
      <c r="Q592" s="166"/>
      <c r="R592" s="144"/>
      <c r="S592" s="144"/>
      <c r="T592" s="144"/>
      <c r="U592" s="144"/>
      <c r="V592" s="144"/>
      <c r="W592" s="144"/>
      <c r="X592" s="144"/>
      <c r="Y592" s="144"/>
      <c r="Z592" s="144"/>
    </row>
    <row r="593" spans="1:26" ht="15.75" customHeight="1">
      <c r="A593" s="144"/>
      <c r="B593" s="144"/>
      <c r="C593" s="144"/>
      <c r="D593" s="144"/>
      <c r="E593" s="144"/>
      <c r="F593" s="144"/>
      <c r="G593" s="144"/>
      <c r="H593" s="144"/>
      <c r="I593" s="144"/>
      <c r="J593" s="144"/>
      <c r="K593" s="144"/>
      <c r="L593" s="144"/>
      <c r="M593" s="144"/>
      <c r="N593" s="144"/>
      <c r="O593" s="166"/>
      <c r="P593" s="166"/>
      <c r="Q593" s="166"/>
      <c r="R593" s="144"/>
      <c r="S593" s="144"/>
      <c r="T593" s="144"/>
      <c r="U593" s="144"/>
      <c r="V593" s="144"/>
      <c r="W593" s="144"/>
      <c r="X593" s="144"/>
      <c r="Y593" s="144"/>
      <c r="Z593" s="144"/>
    </row>
    <row r="594" spans="1:26" ht="15.75" customHeight="1">
      <c r="A594" s="144"/>
      <c r="B594" s="144"/>
      <c r="C594" s="144"/>
      <c r="D594" s="144"/>
      <c r="E594" s="144"/>
      <c r="F594" s="144"/>
      <c r="G594" s="144"/>
      <c r="H594" s="144"/>
      <c r="I594" s="144"/>
      <c r="J594" s="144"/>
      <c r="K594" s="144"/>
      <c r="L594" s="144"/>
      <c r="M594" s="144"/>
      <c r="N594" s="144"/>
      <c r="O594" s="166"/>
      <c r="P594" s="166"/>
      <c r="Q594" s="166"/>
      <c r="R594" s="144"/>
      <c r="S594" s="144"/>
      <c r="T594" s="144"/>
      <c r="U594" s="144"/>
      <c r="V594" s="144"/>
      <c r="W594" s="144"/>
      <c r="X594" s="144"/>
      <c r="Y594" s="144"/>
      <c r="Z594" s="144"/>
    </row>
    <row r="595" spans="1:26" ht="15.75" customHeight="1">
      <c r="A595" s="144"/>
      <c r="B595" s="144"/>
      <c r="C595" s="144"/>
      <c r="D595" s="144"/>
      <c r="E595" s="144"/>
      <c r="F595" s="144"/>
      <c r="G595" s="144"/>
      <c r="H595" s="144"/>
      <c r="I595" s="144"/>
      <c r="J595" s="144"/>
      <c r="K595" s="144"/>
      <c r="L595" s="144"/>
      <c r="M595" s="144"/>
      <c r="N595" s="144"/>
      <c r="O595" s="166"/>
      <c r="P595" s="166"/>
      <c r="Q595" s="166"/>
      <c r="R595" s="144"/>
      <c r="S595" s="144"/>
      <c r="T595" s="144"/>
      <c r="U595" s="144"/>
      <c r="V595" s="144"/>
      <c r="W595" s="144"/>
      <c r="X595" s="144"/>
      <c r="Y595" s="144"/>
      <c r="Z595" s="144"/>
    </row>
    <row r="596" spans="1:26" ht="15.75" customHeight="1">
      <c r="A596" s="144"/>
      <c r="B596" s="144"/>
      <c r="C596" s="144"/>
      <c r="D596" s="144"/>
      <c r="E596" s="144"/>
      <c r="F596" s="144"/>
      <c r="G596" s="144"/>
      <c r="H596" s="144"/>
      <c r="I596" s="144"/>
      <c r="J596" s="144"/>
      <c r="K596" s="144"/>
      <c r="L596" s="144"/>
      <c r="M596" s="144"/>
      <c r="N596" s="144"/>
      <c r="O596" s="166"/>
      <c r="P596" s="166"/>
      <c r="Q596" s="166"/>
      <c r="R596" s="144"/>
      <c r="S596" s="144"/>
      <c r="T596" s="144"/>
      <c r="U596" s="144"/>
      <c r="V596" s="144"/>
      <c r="W596" s="144"/>
      <c r="X596" s="144"/>
      <c r="Y596" s="144"/>
      <c r="Z596" s="144"/>
    </row>
    <row r="597" spans="1:26" ht="15.75" customHeight="1">
      <c r="A597" s="144"/>
      <c r="B597" s="144"/>
      <c r="C597" s="144"/>
      <c r="D597" s="144"/>
      <c r="E597" s="144"/>
      <c r="F597" s="144"/>
      <c r="G597" s="144"/>
      <c r="H597" s="144"/>
      <c r="I597" s="144"/>
      <c r="J597" s="144"/>
      <c r="K597" s="144"/>
      <c r="L597" s="144"/>
      <c r="M597" s="144"/>
      <c r="N597" s="144"/>
      <c r="O597" s="166"/>
      <c r="P597" s="166"/>
      <c r="Q597" s="166"/>
      <c r="R597" s="144"/>
      <c r="S597" s="144"/>
      <c r="T597" s="144"/>
      <c r="U597" s="144"/>
      <c r="V597" s="144"/>
      <c r="W597" s="144"/>
      <c r="X597" s="144"/>
      <c r="Y597" s="144"/>
      <c r="Z597" s="144"/>
    </row>
    <row r="598" spans="1:26" ht="15.75" customHeight="1">
      <c r="A598" s="144"/>
      <c r="B598" s="144"/>
      <c r="C598" s="144"/>
      <c r="D598" s="144"/>
      <c r="E598" s="144"/>
      <c r="F598" s="144"/>
      <c r="G598" s="144"/>
      <c r="H598" s="144"/>
      <c r="I598" s="144"/>
      <c r="J598" s="144"/>
      <c r="K598" s="144"/>
      <c r="L598" s="144"/>
      <c r="M598" s="144"/>
      <c r="N598" s="144"/>
      <c r="O598" s="166"/>
      <c r="P598" s="166"/>
      <c r="Q598" s="166"/>
      <c r="R598" s="144"/>
      <c r="S598" s="144"/>
      <c r="T598" s="144"/>
      <c r="U598" s="144"/>
      <c r="V598" s="144"/>
      <c r="W598" s="144"/>
      <c r="X598" s="144"/>
      <c r="Y598" s="144"/>
      <c r="Z598" s="144"/>
    </row>
    <row r="599" spans="1:26" ht="15.75" customHeight="1">
      <c r="A599" s="144"/>
      <c r="B599" s="144"/>
      <c r="C599" s="144"/>
      <c r="D599" s="144"/>
      <c r="E599" s="144"/>
      <c r="F599" s="144"/>
      <c r="G599" s="144"/>
      <c r="H599" s="144"/>
      <c r="I599" s="144"/>
      <c r="J599" s="144"/>
      <c r="K599" s="144"/>
      <c r="L599" s="144"/>
      <c r="M599" s="144"/>
      <c r="N599" s="144"/>
      <c r="O599" s="166"/>
      <c r="P599" s="166"/>
      <c r="Q599" s="166"/>
      <c r="R599" s="144"/>
      <c r="S599" s="144"/>
      <c r="T599" s="144"/>
      <c r="U599" s="144"/>
      <c r="V599" s="144"/>
      <c r="W599" s="144"/>
      <c r="X599" s="144"/>
      <c r="Y599" s="144"/>
      <c r="Z599" s="144"/>
    </row>
    <row r="600" spans="1:26" ht="15.75" customHeight="1">
      <c r="A600" s="144"/>
      <c r="B600" s="144"/>
      <c r="C600" s="144"/>
      <c r="D600" s="144"/>
      <c r="E600" s="144"/>
      <c r="F600" s="144"/>
      <c r="G600" s="144"/>
      <c r="H600" s="144"/>
      <c r="I600" s="144"/>
      <c r="J600" s="144"/>
      <c r="K600" s="144"/>
      <c r="L600" s="144"/>
      <c r="M600" s="144"/>
      <c r="N600" s="144"/>
      <c r="O600" s="166"/>
      <c r="P600" s="166"/>
      <c r="Q600" s="166"/>
      <c r="R600" s="144"/>
      <c r="S600" s="144"/>
      <c r="T600" s="144"/>
      <c r="U600" s="144"/>
      <c r="V600" s="144"/>
      <c r="W600" s="144"/>
      <c r="X600" s="144"/>
      <c r="Y600" s="144"/>
      <c r="Z600" s="144"/>
    </row>
    <row r="601" spans="1:26" ht="15.75" customHeight="1">
      <c r="A601" s="144"/>
      <c r="B601" s="144"/>
      <c r="C601" s="144"/>
      <c r="D601" s="144"/>
      <c r="E601" s="144"/>
      <c r="F601" s="144"/>
      <c r="G601" s="144"/>
      <c r="H601" s="144"/>
      <c r="I601" s="144"/>
      <c r="J601" s="144"/>
      <c r="K601" s="144"/>
      <c r="L601" s="144"/>
      <c r="M601" s="144"/>
      <c r="N601" s="144"/>
      <c r="O601" s="166"/>
      <c r="P601" s="166"/>
      <c r="Q601" s="166"/>
      <c r="R601" s="144"/>
      <c r="S601" s="144"/>
      <c r="T601" s="144"/>
      <c r="U601" s="144"/>
      <c r="V601" s="144"/>
      <c r="W601" s="144"/>
      <c r="X601" s="144"/>
      <c r="Y601" s="144"/>
      <c r="Z601" s="144"/>
    </row>
    <row r="602" spans="1:26" ht="15.75" customHeight="1">
      <c r="A602" s="144"/>
      <c r="B602" s="144"/>
      <c r="C602" s="144"/>
      <c r="D602" s="144"/>
      <c r="E602" s="144"/>
      <c r="F602" s="144"/>
      <c r="G602" s="144"/>
      <c r="H602" s="144"/>
      <c r="I602" s="144"/>
      <c r="J602" s="144"/>
      <c r="K602" s="144"/>
      <c r="L602" s="144"/>
      <c r="M602" s="144"/>
      <c r="N602" s="144"/>
      <c r="O602" s="166"/>
      <c r="P602" s="166"/>
      <c r="Q602" s="166"/>
      <c r="R602" s="144"/>
      <c r="S602" s="144"/>
      <c r="T602" s="144"/>
      <c r="U602" s="144"/>
      <c r="V602" s="144"/>
      <c r="W602" s="144"/>
      <c r="X602" s="144"/>
      <c r="Y602" s="144"/>
      <c r="Z602" s="144"/>
    </row>
    <row r="603" spans="1:26" ht="15.75" customHeight="1">
      <c r="A603" s="144"/>
      <c r="B603" s="144"/>
      <c r="C603" s="144"/>
      <c r="D603" s="144"/>
      <c r="E603" s="144"/>
      <c r="F603" s="144"/>
      <c r="G603" s="144"/>
      <c r="H603" s="144"/>
      <c r="I603" s="144"/>
      <c r="J603" s="144"/>
      <c r="K603" s="144"/>
      <c r="L603" s="144"/>
      <c r="M603" s="144"/>
      <c r="N603" s="144"/>
      <c r="O603" s="166"/>
      <c r="P603" s="166"/>
      <c r="Q603" s="166"/>
      <c r="R603" s="144"/>
      <c r="S603" s="144"/>
      <c r="T603" s="144"/>
      <c r="U603" s="144"/>
      <c r="V603" s="144"/>
      <c r="W603" s="144"/>
      <c r="X603" s="144"/>
      <c r="Y603" s="144"/>
      <c r="Z603" s="144"/>
    </row>
    <row r="604" spans="1:26" ht="15.75" customHeight="1">
      <c r="A604" s="144"/>
      <c r="B604" s="144"/>
      <c r="C604" s="144"/>
      <c r="D604" s="144"/>
      <c r="E604" s="144"/>
      <c r="F604" s="144"/>
      <c r="G604" s="144"/>
      <c r="H604" s="144"/>
      <c r="I604" s="144"/>
      <c r="J604" s="144"/>
      <c r="K604" s="144"/>
      <c r="L604" s="144"/>
      <c r="M604" s="144"/>
      <c r="N604" s="144"/>
      <c r="O604" s="166"/>
      <c r="P604" s="166"/>
      <c r="Q604" s="166"/>
      <c r="R604" s="144"/>
      <c r="S604" s="144"/>
      <c r="T604" s="144"/>
      <c r="U604" s="144"/>
      <c r="V604" s="144"/>
      <c r="W604" s="144"/>
      <c r="X604" s="144"/>
      <c r="Y604" s="144"/>
      <c r="Z604" s="144"/>
    </row>
    <row r="605" spans="1:26" ht="15.75" customHeight="1">
      <c r="A605" s="144"/>
      <c r="B605" s="144"/>
      <c r="C605" s="144"/>
      <c r="D605" s="144"/>
      <c r="E605" s="144"/>
      <c r="F605" s="144"/>
      <c r="G605" s="144"/>
      <c r="H605" s="144"/>
      <c r="I605" s="144"/>
      <c r="J605" s="144"/>
      <c r="K605" s="144"/>
      <c r="L605" s="144"/>
      <c r="M605" s="144"/>
      <c r="N605" s="144"/>
      <c r="O605" s="166"/>
      <c r="P605" s="166"/>
      <c r="Q605" s="166"/>
      <c r="R605" s="144"/>
      <c r="S605" s="144"/>
      <c r="T605" s="144"/>
      <c r="U605" s="144"/>
      <c r="V605" s="144"/>
      <c r="W605" s="144"/>
      <c r="X605" s="144"/>
      <c r="Y605" s="144"/>
      <c r="Z605" s="144"/>
    </row>
    <row r="606" spans="1:26" ht="15.75" customHeight="1">
      <c r="A606" s="144"/>
      <c r="B606" s="144"/>
      <c r="C606" s="144"/>
      <c r="D606" s="144"/>
      <c r="E606" s="144"/>
      <c r="F606" s="144"/>
      <c r="G606" s="144"/>
      <c r="H606" s="144"/>
      <c r="I606" s="144"/>
      <c r="J606" s="144"/>
      <c r="K606" s="144"/>
      <c r="L606" s="144"/>
      <c r="M606" s="144"/>
      <c r="N606" s="144"/>
      <c r="O606" s="166"/>
      <c r="P606" s="166"/>
      <c r="Q606" s="166"/>
      <c r="R606" s="144"/>
      <c r="S606" s="144"/>
      <c r="T606" s="144"/>
      <c r="U606" s="144"/>
      <c r="V606" s="144"/>
      <c r="W606" s="144"/>
      <c r="X606" s="144"/>
      <c r="Y606" s="144"/>
      <c r="Z606" s="144"/>
    </row>
    <row r="607" spans="1:26" ht="15.75" customHeight="1">
      <c r="A607" s="144"/>
      <c r="B607" s="144"/>
      <c r="C607" s="144"/>
      <c r="D607" s="144"/>
      <c r="E607" s="144"/>
      <c r="F607" s="144"/>
      <c r="G607" s="144"/>
      <c r="H607" s="144"/>
      <c r="I607" s="144"/>
      <c r="J607" s="144"/>
      <c r="K607" s="144"/>
      <c r="L607" s="144"/>
      <c r="M607" s="144"/>
      <c r="N607" s="144"/>
      <c r="O607" s="166"/>
      <c r="P607" s="166"/>
      <c r="Q607" s="166"/>
      <c r="R607" s="144"/>
      <c r="S607" s="144"/>
      <c r="T607" s="144"/>
      <c r="U607" s="144"/>
      <c r="V607" s="144"/>
      <c r="W607" s="144"/>
      <c r="X607" s="144"/>
      <c r="Y607" s="144"/>
      <c r="Z607" s="144"/>
    </row>
    <row r="608" spans="1:26" ht="15.75" customHeight="1">
      <c r="A608" s="144"/>
      <c r="B608" s="144"/>
      <c r="C608" s="144"/>
      <c r="D608" s="144"/>
      <c r="E608" s="144"/>
      <c r="F608" s="144"/>
      <c r="G608" s="144"/>
      <c r="H608" s="144"/>
      <c r="I608" s="144"/>
      <c r="J608" s="144"/>
      <c r="K608" s="144"/>
      <c r="L608" s="144"/>
      <c r="M608" s="144"/>
      <c r="N608" s="144"/>
      <c r="O608" s="166"/>
      <c r="P608" s="166"/>
      <c r="Q608" s="166"/>
      <c r="R608" s="144"/>
      <c r="S608" s="144"/>
      <c r="T608" s="144"/>
      <c r="U608" s="144"/>
      <c r="V608" s="144"/>
      <c r="W608" s="144"/>
      <c r="X608" s="144"/>
      <c r="Y608" s="144"/>
      <c r="Z608" s="144"/>
    </row>
    <row r="609" spans="1:26" ht="15.75" customHeight="1">
      <c r="A609" s="144"/>
      <c r="B609" s="144"/>
      <c r="C609" s="144"/>
      <c r="D609" s="144"/>
      <c r="E609" s="144"/>
      <c r="F609" s="144"/>
      <c r="G609" s="144"/>
      <c r="H609" s="144"/>
      <c r="I609" s="144"/>
      <c r="J609" s="144"/>
      <c r="K609" s="144"/>
      <c r="L609" s="144"/>
      <c r="M609" s="144"/>
      <c r="N609" s="144"/>
      <c r="O609" s="166"/>
      <c r="P609" s="166"/>
      <c r="Q609" s="166"/>
      <c r="R609" s="144"/>
      <c r="S609" s="144"/>
      <c r="T609" s="144"/>
      <c r="U609" s="144"/>
      <c r="V609" s="144"/>
      <c r="W609" s="144"/>
      <c r="X609" s="144"/>
      <c r="Y609" s="144"/>
      <c r="Z609" s="144"/>
    </row>
    <row r="610" spans="1:26" ht="15.75" customHeight="1">
      <c r="A610" s="144"/>
      <c r="B610" s="144"/>
      <c r="C610" s="144"/>
      <c r="D610" s="144"/>
      <c r="E610" s="144"/>
      <c r="F610" s="144"/>
      <c r="G610" s="144"/>
      <c r="H610" s="144"/>
      <c r="I610" s="144"/>
      <c r="J610" s="144"/>
      <c r="K610" s="144"/>
      <c r="L610" s="144"/>
      <c r="M610" s="144"/>
      <c r="N610" s="144"/>
      <c r="O610" s="166"/>
      <c r="P610" s="166"/>
      <c r="Q610" s="166"/>
      <c r="R610" s="144"/>
      <c r="S610" s="144"/>
      <c r="T610" s="144"/>
      <c r="U610" s="144"/>
      <c r="V610" s="144"/>
      <c r="W610" s="144"/>
      <c r="X610" s="144"/>
      <c r="Y610" s="144"/>
      <c r="Z610" s="144"/>
    </row>
    <row r="611" spans="1:26" ht="15.75" customHeight="1">
      <c r="A611" s="144"/>
      <c r="B611" s="144"/>
      <c r="C611" s="144"/>
      <c r="D611" s="144"/>
      <c r="E611" s="144"/>
      <c r="F611" s="144"/>
      <c r="G611" s="144"/>
      <c r="H611" s="144"/>
      <c r="I611" s="144"/>
      <c r="J611" s="144"/>
      <c r="K611" s="144"/>
      <c r="L611" s="144"/>
      <c r="M611" s="144"/>
      <c r="N611" s="144"/>
      <c r="O611" s="166"/>
      <c r="P611" s="166"/>
      <c r="Q611" s="166"/>
      <c r="R611" s="144"/>
      <c r="S611" s="144"/>
      <c r="T611" s="144"/>
      <c r="U611" s="144"/>
      <c r="V611" s="144"/>
      <c r="W611" s="144"/>
      <c r="X611" s="144"/>
      <c r="Y611" s="144"/>
      <c r="Z611" s="144"/>
    </row>
    <row r="612" spans="1:26" ht="15.75" customHeight="1">
      <c r="A612" s="144"/>
      <c r="B612" s="144"/>
      <c r="C612" s="144"/>
      <c r="D612" s="144"/>
      <c r="E612" s="144"/>
      <c r="F612" s="144"/>
      <c r="G612" s="144"/>
      <c r="H612" s="144"/>
      <c r="I612" s="144"/>
      <c r="J612" s="144"/>
      <c r="K612" s="144"/>
      <c r="L612" s="144"/>
      <c r="M612" s="144"/>
      <c r="N612" s="144"/>
      <c r="O612" s="166"/>
      <c r="P612" s="166"/>
      <c r="Q612" s="166"/>
      <c r="R612" s="144"/>
      <c r="S612" s="144"/>
      <c r="T612" s="144"/>
      <c r="U612" s="144"/>
      <c r="V612" s="144"/>
      <c r="W612" s="144"/>
      <c r="X612" s="144"/>
      <c r="Y612" s="144"/>
      <c r="Z612" s="144"/>
    </row>
    <row r="613" spans="1:26" ht="15.75" customHeight="1">
      <c r="A613" s="144"/>
      <c r="B613" s="144"/>
      <c r="C613" s="144"/>
      <c r="D613" s="144"/>
      <c r="E613" s="144"/>
      <c r="F613" s="144"/>
      <c r="G613" s="144"/>
      <c r="H613" s="144"/>
      <c r="I613" s="144"/>
      <c r="J613" s="144"/>
      <c r="K613" s="144"/>
      <c r="L613" s="144"/>
      <c r="M613" s="144"/>
      <c r="N613" s="144"/>
      <c r="O613" s="166"/>
      <c r="P613" s="166"/>
      <c r="Q613" s="166"/>
      <c r="R613" s="144"/>
      <c r="S613" s="144"/>
      <c r="T613" s="144"/>
      <c r="U613" s="144"/>
      <c r="V613" s="144"/>
      <c r="W613" s="144"/>
      <c r="X613" s="144"/>
      <c r="Y613" s="144"/>
      <c r="Z613" s="144"/>
    </row>
    <row r="614" spans="1:26" ht="15.75" customHeight="1">
      <c r="A614" s="144"/>
      <c r="B614" s="144"/>
      <c r="C614" s="144"/>
      <c r="D614" s="144"/>
      <c r="E614" s="144"/>
      <c r="F614" s="144"/>
      <c r="G614" s="144"/>
      <c r="H614" s="144"/>
      <c r="I614" s="144"/>
      <c r="J614" s="144"/>
      <c r="K614" s="144"/>
      <c r="L614" s="144"/>
      <c r="M614" s="144"/>
      <c r="N614" s="144"/>
      <c r="O614" s="166"/>
      <c r="P614" s="166"/>
      <c r="Q614" s="166"/>
      <c r="R614" s="144"/>
      <c r="S614" s="144"/>
      <c r="T614" s="144"/>
      <c r="U614" s="144"/>
      <c r="V614" s="144"/>
      <c r="W614" s="144"/>
      <c r="X614" s="144"/>
      <c r="Y614" s="144"/>
      <c r="Z614" s="144"/>
    </row>
    <row r="615" spans="1:26" ht="15.75" customHeight="1">
      <c r="A615" s="144"/>
      <c r="B615" s="144"/>
      <c r="C615" s="144"/>
      <c r="D615" s="144"/>
      <c r="E615" s="144"/>
      <c r="F615" s="144"/>
      <c r="G615" s="144"/>
      <c r="H615" s="144"/>
      <c r="I615" s="144"/>
      <c r="J615" s="144"/>
      <c r="K615" s="144"/>
      <c r="L615" s="144"/>
      <c r="M615" s="144"/>
      <c r="N615" s="144"/>
      <c r="O615" s="166"/>
      <c r="P615" s="166"/>
      <c r="Q615" s="166"/>
      <c r="R615" s="144"/>
      <c r="S615" s="144"/>
      <c r="T615" s="144"/>
      <c r="U615" s="144"/>
      <c r="V615" s="144"/>
      <c r="W615" s="144"/>
      <c r="X615" s="144"/>
      <c r="Y615" s="144"/>
      <c r="Z615" s="144"/>
    </row>
    <row r="616" spans="1:26" ht="15.75" customHeight="1">
      <c r="A616" s="144"/>
      <c r="B616" s="144"/>
      <c r="C616" s="144"/>
      <c r="D616" s="144"/>
      <c r="E616" s="144"/>
      <c r="F616" s="144"/>
      <c r="G616" s="144"/>
      <c r="H616" s="144"/>
      <c r="I616" s="144"/>
      <c r="J616" s="144"/>
      <c r="K616" s="144"/>
      <c r="L616" s="144"/>
      <c r="M616" s="144"/>
      <c r="N616" s="144"/>
      <c r="O616" s="166"/>
      <c r="P616" s="166"/>
      <c r="Q616" s="166"/>
      <c r="R616" s="144"/>
      <c r="S616" s="144"/>
      <c r="T616" s="144"/>
      <c r="U616" s="144"/>
      <c r="V616" s="144"/>
      <c r="W616" s="144"/>
      <c r="X616" s="144"/>
      <c r="Y616" s="144"/>
      <c r="Z616" s="144"/>
    </row>
    <row r="617" spans="1:26" ht="15.75" customHeight="1">
      <c r="A617" s="144"/>
      <c r="B617" s="144"/>
      <c r="C617" s="144"/>
      <c r="D617" s="144"/>
      <c r="E617" s="144"/>
      <c r="F617" s="144"/>
      <c r="G617" s="144"/>
      <c r="H617" s="144"/>
      <c r="I617" s="144"/>
      <c r="J617" s="144"/>
      <c r="K617" s="144"/>
      <c r="L617" s="144"/>
      <c r="M617" s="144"/>
      <c r="N617" s="144"/>
      <c r="O617" s="166"/>
      <c r="P617" s="166"/>
      <c r="Q617" s="166"/>
      <c r="R617" s="144"/>
      <c r="S617" s="144"/>
      <c r="T617" s="144"/>
      <c r="U617" s="144"/>
      <c r="V617" s="144"/>
      <c r="W617" s="144"/>
      <c r="X617" s="144"/>
      <c r="Y617" s="144"/>
      <c r="Z617" s="144"/>
    </row>
    <row r="618" spans="1:26" ht="15.75" customHeight="1">
      <c r="A618" s="144"/>
      <c r="B618" s="144"/>
      <c r="C618" s="144"/>
      <c r="D618" s="144"/>
      <c r="E618" s="144"/>
      <c r="F618" s="144"/>
      <c r="G618" s="144"/>
      <c r="H618" s="144"/>
      <c r="I618" s="144"/>
      <c r="J618" s="144"/>
      <c r="K618" s="144"/>
      <c r="L618" s="144"/>
      <c r="M618" s="144"/>
      <c r="N618" s="144"/>
      <c r="O618" s="166"/>
      <c r="P618" s="166"/>
      <c r="Q618" s="166"/>
      <c r="R618" s="144"/>
      <c r="S618" s="144"/>
      <c r="T618" s="144"/>
      <c r="U618" s="144"/>
      <c r="V618" s="144"/>
      <c r="W618" s="144"/>
      <c r="X618" s="144"/>
      <c r="Y618" s="144"/>
      <c r="Z618" s="144"/>
    </row>
    <row r="619" spans="1:26" ht="15.75" customHeight="1">
      <c r="A619" s="144"/>
      <c r="B619" s="144"/>
      <c r="C619" s="144"/>
      <c r="D619" s="144"/>
      <c r="E619" s="144"/>
      <c r="F619" s="144"/>
      <c r="G619" s="144"/>
      <c r="H619" s="144"/>
      <c r="I619" s="144"/>
      <c r="J619" s="144"/>
      <c r="K619" s="144"/>
      <c r="L619" s="144"/>
      <c r="M619" s="144"/>
      <c r="N619" s="144"/>
      <c r="O619" s="166"/>
      <c r="P619" s="166"/>
      <c r="Q619" s="166"/>
      <c r="R619" s="144"/>
      <c r="S619" s="144"/>
      <c r="T619" s="144"/>
      <c r="U619" s="144"/>
      <c r="V619" s="144"/>
      <c r="W619" s="144"/>
      <c r="X619" s="144"/>
      <c r="Y619" s="144"/>
      <c r="Z619" s="144"/>
    </row>
    <row r="620" spans="1:26" ht="15.75" customHeight="1">
      <c r="A620" s="144"/>
      <c r="B620" s="144"/>
      <c r="C620" s="144"/>
      <c r="D620" s="144"/>
      <c r="E620" s="144"/>
      <c r="F620" s="144"/>
      <c r="G620" s="144"/>
      <c r="H620" s="144"/>
      <c r="I620" s="144"/>
      <c r="J620" s="144"/>
      <c r="K620" s="144"/>
      <c r="L620" s="144"/>
      <c r="M620" s="144"/>
      <c r="N620" s="144"/>
      <c r="O620" s="166"/>
      <c r="P620" s="166"/>
      <c r="Q620" s="166"/>
      <c r="R620" s="144"/>
      <c r="S620" s="144"/>
      <c r="T620" s="144"/>
      <c r="U620" s="144"/>
      <c r="V620" s="144"/>
      <c r="W620" s="144"/>
      <c r="X620" s="144"/>
      <c r="Y620" s="144"/>
      <c r="Z620" s="144"/>
    </row>
    <row r="621" spans="1:26" ht="15.75" customHeight="1">
      <c r="A621" s="144"/>
      <c r="B621" s="144"/>
      <c r="C621" s="144"/>
      <c r="D621" s="144"/>
      <c r="E621" s="144"/>
      <c r="F621" s="144"/>
      <c r="G621" s="144"/>
      <c r="H621" s="144"/>
      <c r="I621" s="144"/>
      <c r="J621" s="144"/>
      <c r="K621" s="144"/>
      <c r="L621" s="144"/>
      <c r="M621" s="144"/>
      <c r="N621" s="144"/>
      <c r="O621" s="166"/>
      <c r="P621" s="166"/>
      <c r="Q621" s="166"/>
      <c r="R621" s="144"/>
      <c r="S621" s="144"/>
      <c r="T621" s="144"/>
      <c r="U621" s="144"/>
      <c r="V621" s="144"/>
      <c r="W621" s="144"/>
      <c r="X621" s="144"/>
      <c r="Y621" s="144"/>
      <c r="Z621" s="144"/>
    </row>
    <row r="622" spans="1:26" ht="15.75" customHeight="1">
      <c r="A622" s="144"/>
      <c r="B622" s="144"/>
      <c r="C622" s="144"/>
      <c r="D622" s="144"/>
      <c r="E622" s="144"/>
      <c r="F622" s="144"/>
      <c r="G622" s="144"/>
      <c r="H622" s="144"/>
      <c r="I622" s="144"/>
      <c r="J622" s="144"/>
      <c r="K622" s="144"/>
      <c r="L622" s="144"/>
      <c r="M622" s="144"/>
      <c r="N622" s="144"/>
      <c r="O622" s="166"/>
      <c r="P622" s="166"/>
      <c r="Q622" s="166"/>
      <c r="R622" s="144"/>
      <c r="S622" s="144"/>
      <c r="T622" s="144"/>
      <c r="U622" s="144"/>
      <c r="V622" s="144"/>
      <c r="W622" s="144"/>
      <c r="X622" s="144"/>
      <c r="Y622" s="144"/>
      <c r="Z622" s="144"/>
    </row>
    <row r="623" spans="1:26" ht="15.75" customHeight="1">
      <c r="A623" s="144"/>
      <c r="B623" s="144"/>
      <c r="C623" s="144"/>
      <c r="D623" s="144"/>
      <c r="E623" s="144"/>
      <c r="F623" s="144"/>
      <c r="G623" s="144"/>
      <c r="H623" s="144"/>
      <c r="I623" s="144"/>
      <c r="J623" s="144"/>
      <c r="K623" s="144"/>
      <c r="L623" s="144"/>
      <c r="M623" s="144"/>
      <c r="N623" s="144"/>
      <c r="O623" s="166"/>
      <c r="P623" s="166"/>
      <c r="Q623" s="166"/>
      <c r="R623" s="144"/>
      <c r="S623" s="144"/>
      <c r="T623" s="144"/>
      <c r="U623" s="144"/>
      <c r="V623" s="144"/>
      <c r="W623" s="144"/>
      <c r="X623" s="144"/>
      <c r="Y623" s="144"/>
      <c r="Z623" s="144"/>
    </row>
    <row r="624" spans="1:26" ht="15.75" customHeight="1">
      <c r="A624" s="144"/>
      <c r="B624" s="144"/>
      <c r="C624" s="144"/>
      <c r="D624" s="144"/>
      <c r="E624" s="144"/>
      <c r="F624" s="144"/>
      <c r="G624" s="144"/>
      <c r="H624" s="144"/>
      <c r="I624" s="144"/>
      <c r="J624" s="144"/>
      <c r="K624" s="144"/>
      <c r="L624" s="144"/>
      <c r="M624" s="144"/>
      <c r="N624" s="144"/>
      <c r="O624" s="166"/>
      <c r="P624" s="166"/>
      <c r="Q624" s="166"/>
      <c r="R624" s="144"/>
      <c r="S624" s="144"/>
      <c r="T624" s="144"/>
      <c r="U624" s="144"/>
      <c r="V624" s="144"/>
      <c r="W624" s="144"/>
      <c r="X624" s="144"/>
      <c r="Y624" s="144"/>
      <c r="Z624" s="144"/>
    </row>
    <row r="625" spans="1:26" ht="15.75" customHeight="1">
      <c r="A625" s="144"/>
      <c r="B625" s="144"/>
      <c r="C625" s="144"/>
      <c r="D625" s="144"/>
      <c r="E625" s="144"/>
      <c r="F625" s="144"/>
      <c r="G625" s="144"/>
      <c r="H625" s="144"/>
      <c r="I625" s="144"/>
      <c r="J625" s="144"/>
      <c r="K625" s="144"/>
      <c r="L625" s="144"/>
      <c r="M625" s="144"/>
      <c r="N625" s="144"/>
      <c r="O625" s="166"/>
      <c r="P625" s="166"/>
      <c r="Q625" s="166"/>
      <c r="R625" s="144"/>
      <c r="S625" s="144"/>
      <c r="T625" s="144"/>
      <c r="U625" s="144"/>
      <c r="V625" s="144"/>
      <c r="W625" s="144"/>
      <c r="X625" s="144"/>
      <c r="Y625" s="144"/>
      <c r="Z625" s="144"/>
    </row>
    <row r="626" spans="1:26" ht="15.75" customHeight="1">
      <c r="A626" s="144"/>
      <c r="B626" s="144"/>
      <c r="C626" s="144"/>
      <c r="D626" s="144"/>
      <c r="E626" s="144"/>
      <c r="F626" s="144"/>
      <c r="G626" s="144"/>
      <c r="H626" s="144"/>
      <c r="I626" s="144"/>
      <c r="J626" s="144"/>
      <c r="K626" s="144"/>
      <c r="L626" s="144"/>
      <c r="M626" s="144"/>
      <c r="N626" s="144"/>
      <c r="O626" s="166"/>
      <c r="P626" s="166"/>
      <c r="Q626" s="166"/>
      <c r="R626" s="144"/>
      <c r="S626" s="144"/>
      <c r="T626" s="144"/>
      <c r="U626" s="144"/>
      <c r="V626" s="144"/>
      <c r="W626" s="144"/>
      <c r="X626" s="144"/>
      <c r="Y626" s="144"/>
      <c r="Z626" s="144"/>
    </row>
    <row r="627" spans="1:26" ht="15.75" customHeight="1">
      <c r="A627" s="144"/>
      <c r="B627" s="144"/>
      <c r="C627" s="144"/>
      <c r="D627" s="144"/>
      <c r="E627" s="144"/>
      <c r="F627" s="144"/>
      <c r="G627" s="144"/>
      <c r="H627" s="144"/>
      <c r="I627" s="144"/>
      <c r="J627" s="144"/>
      <c r="K627" s="144"/>
      <c r="L627" s="144"/>
      <c r="M627" s="144"/>
      <c r="N627" s="144"/>
      <c r="O627" s="166"/>
      <c r="P627" s="166"/>
      <c r="Q627" s="166"/>
      <c r="R627" s="144"/>
      <c r="S627" s="144"/>
      <c r="T627" s="144"/>
      <c r="U627" s="144"/>
      <c r="V627" s="144"/>
      <c r="W627" s="144"/>
      <c r="X627" s="144"/>
      <c r="Y627" s="144"/>
      <c r="Z627" s="144"/>
    </row>
    <row r="628" spans="1:26" ht="15.75" customHeight="1">
      <c r="A628" s="144"/>
      <c r="B628" s="144"/>
      <c r="C628" s="144"/>
      <c r="D628" s="144"/>
      <c r="E628" s="144"/>
      <c r="F628" s="144"/>
      <c r="G628" s="144"/>
      <c r="H628" s="144"/>
      <c r="I628" s="144"/>
      <c r="J628" s="144"/>
      <c r="K628" s="144"/>
      <c r="L628" s="144"/>
      <c r="M628" s="144"/>
      <c r="N628" s="144"/>
      <c r="O628" s="166"/>
      <c r="P628" s="166"/>
      <c r="Q628" s="166"/>
      <c r="R628" s="144"/>
      <c r="S628" s="144"/>
      <c r="T628" s="144"/>
      <c r="U628" s="144"/>
      <c r="V628" s="144"/>
      <c r="W628" s="144"/>
      <c r="X628" s="144"/>
      <c r="Y628" s="144"/>
      <c r="Z628" s="144"/>
    </row>
    <row r="629" spans="1:26" ht="15.75" customHeight="1">
      <c r="A629" s="144"/>
      <c r="B629" s="144"/>
      <c r="C629" s="144"/>
      <c r="D629" s="144"/>
      <c r="E629" s="144"/>
      <c r="F629" s="144"/>
      <c r="G629" s="144"/>
      <c r="H629" s="144"/>
      <c r="I629" s="144"/>
      <c r="J629" s="144"/>
      <c r="K629" s="144"/>
      <c r="L629" s="144"/>
      <c r="M629" s="144"/>
      <c r="N629" s="144"/>
      <c r="O629" s="166"/>
      <c r="P629" s="166"/>
      <c r="Q629" s="166"/>
      <c r="R629" s="144"/>
      <c r="S629" s="144"/>
      <c r="T629" s="144"/>
      <c r="U629" s="144"/>
      <c r="V629" s="144"/>
      <c r="W629" s="144"/>
      <c r="X629" s="144"/>
      <c r="Y629" s="144"/>
      <c r="Z629" s="144"/>
    </row>
    <row r="630" spans="1:26" ht="15.75" customHeight="1">
      <c r="A630" s="144"/>
      <c r="B630" s="144"/>
      <c r="C630" s="144"/>
      <c r="D630" s="144"/>
      <c r="E630" s="144"/>
      <c r="F630" s="144"/>
      <c r="G630" s="144"/>
      <c r="H630" s="144"/>
      <c r="I630" s="144"/>
      <c r="J630" s="144"/>
      <c r="K630" s="144"/>
      <c r="L630" s="144"/>
      <c r="M630" s="144"/>
      <c r="N630" s="144"/>
      <c r="O630" s="166"/>
      <c r="P630" s="166"/>
      <c r="Q630" s="166"/>
      <c r="R630" s="144"/>
      <c r="S630" s="144"/>
      <c r="T630" s="144"/>
      <c r="U630" s="144"/>
      <c r="V630" s="144"/>
      <c r="W630" s="144"/>
      <c r="X630" s="144"/>
      <c r="Y630" s="144"/>
      <c r="Z630" s="144"/>
    </row>
    <row r="631" spans="1:26" ht="15.75" customHeight="1">
      <c r="A631" s="144"/>
      <c r="B631" s="144"/>
      <c r="C631" s="144"/>
      <c r="D631" s="144"/>
      <c r="E631" s="144"/>
      <c r="F631" s="144"/>
      <c r="G631" s="144"/>
      <c r="H631" s="144"/>
      <c r="I631" s="144"/>
      <c r="J631" s="144"/>
      <c r="K631" s="144"/>
      <c r="L631" s="144"/>
      <c r="M631" s="144"/>
      <c r="N631" s="144"/>
      <c r="O631" s="166"/>
      <c r="P631" s="166"/>
      <c r="Q631" s="166"/>
      <c r="R631" s="144"/>
      <c r="S631" s="144"/>
      <c r="T631" s="144"/>
      <c r="U631" s="144"/>
      <c r="V631" s="144"/>
      <c r="W631" s="144"/>
      <c r="X631" s="144"/>
      <c r="Y631" s="144"/>
      <c r="Z631" s="144"/>
    </row>
    <row r="632" spans="1:26" ht="15.75" customHeight="1">
      <c r="A632" s="144"/>
      <c r="B632" s="144"/>
      <c r="C632" s="144"/>
      <c r="D632" s="144"/>
      <c r="E632" s="144"/>
      <c r="F632" s="144"/>
      <c r="G632" s="144"/>
      <c r="H632" s="144"/>
      <c r="I632" s="144"/>
      <c r="J632" s="144"/>
      <c r="K632" s="144"/>
      <c r="L632" s="144"/>
      <c r="M632" s="144"/>
      <c r="N632" s="144"/>
      <c r="O632" s="166"/>
      <c r="P632" s="166"/>
      <c r="Q632" s="166"/>
      <c r="R632" s="144"/>
      <c r="S632" s="144"/>
      <c r="T632" s="144"/>
      <c r="U632" s="144"/>
      <c r="V632" s="144"/>
      <c r="W632" s="144"/>
      <c r="X632" s="144"/>
      <c r="Y632" s="144"/>
      <c r="Z632" s="144"/>
    </row>
    <row r="633" spans="1:26" ht="15.75" customHeight="1">
      <c r="A633" s="144"/>
      <c r="B633" s="144"/>
      <c r="C633" s="144"/>
      <c r="D633" s="144"/>
      <c r="E633" s="144"/>
      <c r="F633" s="144"/>
      <c r="G633" s="144"/>
      <c r="H633" s="144"/>
      <c r="I633" s="144"/>
      <c r="J633" s="144"/>
      <c r="K633" s="144"/>
      <c r="L633" s="144"/>
      <c r="M633" s="144"/>
      <c r="N633" s="144"/>
      <c r="O633" s="166"/>
      <c r="P633" s="166"/>
      <c r="Q633" s="166"/>
      <c r="R633" s="144"/>
      <c r="S633" s="144"/>
      <c r="T633" s="144"/>
      <c r="U633" s="144"/>
      <c r="V633" s="144"/>
      <c r="W633" s="144"/>
      <c r="X633" s="144"/>
      <c r="Y633" s="144"/>
      <c r="Z633" s="144"/>
    </row>
    <row r="634" spans="1:26" ht="15.75" customHeight="1">
      <c r="A634" s="144"/>
      <c r="B634" s="144"/>
      <c r="C634" s="144"/>
      <c r="D634" s="144"/>
      <c r="E634" s="144"/>
      <c r="F634" s="144"/>
      <c r="G634" s="144"/>
      <c r="H634" s="144"/>
      <c r="I634" s="144"/>
      <c r="J634" s="144"/>
      <c r="K634" s="144"/>
      <c r="L634" s="144"/>
      <c r="M634" s="144"/>
      <c r="N634" s="144"/>
      <c r="O634" s="166"/>
      <c r="P634" s="166"/>
      <c r="Q634" s="166"/>
      <c r="R634" s="144"/>
      <c r="S634" s="144"/>
      <c r="T634" s="144"/>
      <c r="U634" s="144"/>
      <c r="V634" s="144"/>
      <c r="W634" s="144"/>
      <c r="X634" s="144"/>
      <c r="Y634" s="144"/>
      <c r="Z634" s="144"/>
    </row>
    <row r="635" spans="1:26" ht="15.75" customHeight="1">
      <c r="A635" s="144"/>
      <c r="B635" s="144"/>
      <c r="C635" s="144"/>
      <c r="D635" s="144"/>
      <c r="E635" s="144"/>
      <c r="F635" s="144"/>
      <c r="G635" s="144"/>
      <c r="H635" s="144"/>
      <c r="I635" s="144"/>
      <c r="J635" s="144"/>
      <c r="K635" s="144"/>
      <c r="L635" s="144"/>
      <c r="M635" s="144"/>
      <c r="N635" s="144"/>
      <c r="O635" s="166"/>
      <c r="P635" s="166"/>
      <c r="Q635" s="166"/>
      <c r="R635" s="144"/>
      <c r="S635" s="144"/>
      <c r="T635" s="144"/>
      <c r="U635" s="144"/>
      <c r="V635" s="144"/>
      <c r="W635" s="144"/>
      <c r="X635" s="144"/>
      <c r="Y635" s="144"/>
      <c r="Z635" s="144"/>
    </row>
    <row r="636" spans="1:26" ht="15.75" customHeight="1">
      <c r="A636" s="144"/>
      <c r="B636" s="144"/>
      <c r="C636" s="144"/>
      <c r="D636" s="144"/>
      <c r="E636" s="144"/>
      <c r="F636" s="144"/>
      <c r="G636" s="144"/>
      <c r="H636" s="144"/>
      <c r="I636" s="144"/>
      <c r="J636" s="144"/>
      <c r="K636" s="144"/>
      <c r="L636" s="144"/>
      <c r="M636" s="144"/>
      <c r="N636" s="144"/>
      <c r="O636" s="166"/>
      <c r="P636" s="166"/>
      <c r="Q636" s="166"/>
      <c r="R636" s="144"/>
      <c r="S636" s="144"/>
      <c r="T636" s="144"/>
      <c r="U636" s="144"/>
      <c r="V636" s="144"/>
      <c r="W636" s="144"/>
      <c r="X636" s="144"/>
      <c r="Y636" s="144"/>
      <c r="Z636" s="144"/>
    </row>
    <row r="637" spans="1:26" ht="15.75" customHeight="1">
      <c r="A637" s="144"/>
      <c r="B637" s="144"/>
      <c r="C637" s="144"/>
      <c r="D637" s="144"/>
      <c r="E637" s="144"/>
      <c r="F637" s="144"/>
      <c r="G637" s="144"/>
      <c r="H637" s="144"/>
      <c r="I637" s="144"/>
      <c r="J637" s="144"/>
      <c r="K637" s="144"/>
      <c r="L637" s="144"/>
      <c r="M637" s="144"/>
      <c r="N637" s="144"/>
      <c r="O637" s="166"/>
      <c r="P637" s="166"/>
      <c r="Q637" s="166"/>
      <c r="R637" s="144"/>
      <c r="S637" s="144"/>
      <c r="T637" s="144"/>
      <c r="U637" s="144"/>
      <c r="V637" s="144"/>
      <c r="W637" s="144"/>
      <c r="X637" s="144"/>
      <c r="Y637" s="144"/>
      <c r="Z637" s="144"/>
    </row>
    <row r="638" spans="1:26" ht="15.75" customHeight="1">
      <c r="A638" s="144"/>
      <c r="B638" s="144"/>
      <c r="C638" s="144"/>
      <c r="D638" s="144"/>
      <c r="E638" s="144"/>
      <c r="F638" s="144"/>
      <c r="G638" s="144"/>
      <c r="H638" s="144"/>
      <c r="I638" s="144"/>
      <c r="J638" s="144"/>
      <c r="K638" s="144"/>
      <c r="L638" s="144"/>
      <c r="M638" s="144"/>
      <c r="N638" s="144"/>
      <c r="O638" s="166"/>
      <c r="P638" s="166"/>
      <c r="Q638" s="166"/>
      <c r="R638" s="144"/>
      <c r="S638" s="144"/>
      <c r="T638" s="144"/>
      <c r="U638" s="144"/>
      <c r="V638" s="144"/>
      <c r="W638" s="144"/>
      <c r="X638" s="144"/>
      <c r="Y638" s="144"/>
      <c r="Z638" s="144"/>
    </row>
    <row r="639" spans="1:26" ht="15.75" customHeight="1">
      <c r="A639" s="144"/>
      <c r="B639" s="144"/>
      <c r="C639" s="144"/>
      <c r="D639" s="144"/>
      <c r="E639" s="144"/>
      <c r="F639" s="144"/>
      <c r="G639" s="144"/>
      <c r="H639" s="144"/>
      <c r="I639" s="144"/>
      <c r="J639" s="144"/>
      <c r="K639" s="144"/>
      <c r="L639" s="144"/>
      <c r="M639" s="144"/>
      <c r="N639" s="144"/>
      <c r="O639" s="166"/>
      <c r="P639" s="166"/>
      <c r="Q639" s="166"/>
      <c r="R639" s="144"/>
      <c r="S639" s="144"/>
      <c r="T639" s="144"/>
      <c r="U639" s="144"/>
      <c r="V639" s="144"/>
      <c r="W639" s="144"/>
      <c r="X639" s="144"/>
      <c r="Y639" s="144"/>
      <c r="Z639" s="144"/>
    </row>
    <row r="640" spans="1:26" ht="15.75" customHeight="1">
      <c r="A640" s="144"/>
      <c r="B640" s="144"/>
      <c r="C640" s="144"/>
      <c r="D640" s="144"/>
      <c r="E640" s="144"/>
      <c r="F640" s="144"/>
      <c r="G640" s="144"/>
      <c r="H640" s="144"/>
      <c r="I640" s="144"/>
      <c r="J640" s="144"/>
      <c r="K640" s="144"/>
      <c r="L640" s="144"/>
      <c r="M640" s="144"/>
      <c r="N640" s="144"/>
      <c r="O640" s="166"/>
      <c r="P640" s="166"/>
      <c r="Q640" s="166"/>
      <c r="R640" s="144"/>
      <c r="S640" s="144"/>
      <c r="T640" s="144"/>
      <c r="U640" s="144"/>
      <c r="V640" s="144"/>
      <c r="W640" s="144"/>
      <c r="X640" s="144"/>
      <c r="Y640" s="144"/>
      <c r="Z640" s="144"/>
    </row>
    <row r="641" spans="1:26" ht="15.75" customHeight="1">
      <c r="A641" s="144"/>
      <c r="B641" s="144"/>
      <c r="C641" s="144"/>
      <c r="D641" s="144"/>
      <c r="E641" s="144"/>
      <c r="F641" s="144"/>
      <c r="G641" s="144"/>
      <c r="H641" s="144"/>
      <c r="I641" s="144"/>
      <c r="J641" s="144"/>
      <c r="K641" s="144"/>
      <c r="L641" s="144"/>
      <c r="M641" s="144"/>
      <c r="N641" s="144"/>
      <c r="O641" s="166"/>
      <c r="P641" s="166"/>
      <c r="Q641" s="166"/>
      <c r="R641" s="144"/>
      <c r="S641" s="144"/>
      <c r="T641" s="144"/>
      <c r="U641" s="144"/>
      <c r="V641" s="144"/>
      <c r="W641" s="144"/>
      <c r="X641" s="144"/>
      <c r="Y641" s="144"/>
      <c r="Z641" s="144"/>
    </row>
    <row r="642" spans="1:26" ht="15.75" customHeight="1">
      <c r="A642" s="144"/>
      <c r="B642" s="144"/>
      <c r="C642" s="144"/>
      <c r="D642" s="144"/>
      <c r="E642" s="144"/>
      <c r="F642" s="144"/>
      <c r="G642" s="144"/>
      <c r="H642" s="144"/>
      <c r="I642" s="144"/>
      <c r="J642" s="144"/>
      <c r="K642" s="144"/>
      <c r="L642" s="144"/>
      <c r="M642" s="144"/>
      <c r="N642" s="144"/>
      <c r="O642" s="166"/>
      <c r="P642" s="166"/>
      <c r="Q642" s="166"/>
      <c r="R642" s="144"/>
      <c r="S642" s="144"/>
      <c r="T642" s="144"/>
      <c r="U642" s="144"/>
      <c r="V642" s="144"/>
      <c r="W642" s="144"/>
      <c r="X642" s="144"/>
      <c r="Y642" s="144"/>
      <c r="Z642" s="144"/>
    </row>
    <row r="643" spans="1:26" ht="15.75" customHeight="1">
      <c r="A643" s="144"/>
      <c r="B643" s="144"/>
      <c r="C643" s="144"/>
      <c r="D643" s="144"/>
      <c r="E643" s="144"/>
      <c r="F643" s="144"/>
      <c r="G643" s="144"/>
      <c r="H643" s="144"/>
      <c r="I643" s="144"/>
      <c r="J643" s="144"/>
      <c r="K643" s="144"/>
      <c r="L643" s="144"/>
      <c r="M643" s="144"/>
      <c r="N643" s="144"/>
      <c r="O643" s="166"/>
      <c r="P643" s="166"/>
      <c r="Q643" s="166"/>
      <c r="R643" s="144"/>
      <c r="S643" s="144"/>
      <c r="T643" s="144"/>
      <c r="U643" s="144"/>
      <c r="V643" s="144"/>
      <c r="W643" s="144"/>
      <c r="X643" s="144"/>
      <c r="Y643" s="144"/>
      <c r="Z643" s="144"/>
    </row>
    <row r="644" spans="1:26" ht="15.75" customHeight="1">
      <c r="A644" s="144"/>
      <c r="B644" s="144"/>
      <c r="C644" s="144"/>
      <c r="D644" s="144"/>
      <c r="E644" s="144"/>
      <c r="F644" s="144"/>
      <c r="G644" s="144"/>
      <c r="H644" s="144"/>
      <c r="I644" s="144"/>
      <c r="J644" s="144"/>
      <c r="K644" s="144"/>
      <c r="L644" s="144"/>
      <c r="M644" s="144"/>
      <c r="N644" s="144"/>
      <c r="O644" s="166"/>
      <c r="P644" s="166"/>
      <c r="Q644" s="166"/>
      <c r="R644" s="144"/>
      <c r="S644" s="144"/>
      <c r="T644" s="144"/>
      <c r="U644" s="144"/>
      <c r="V644" s="144"/>
      <c r="W644" s="144"/>
      <c r="X644" s="144"/>
      <c r="Y644" s="144"/>
      <c r="Z644" s="144"/>
    </row>
    <row r="645" spans="1:26" ht="15.75" customHeight="1">
      <c r="A645" s="144"/>
      <c r="B645" s="144"/>
      <c r="C645" s="144"/>
      <c r="D645" s="144"/>
      <c r="E645" s="144"/>
      <c r="F645" s="144"/>
      <c r="G645" s="144"/>
      <c r="H645" s="144"/>
      <c r="I645" s="144"/>
      <c r="J645" s="144"/>
      <c r="K645" s="144"/>
      <c r="L645" s="144"/>
      <c r="M645" s="144"/>
      <c r="N645" s="144"/>
      <c r="O645" s="166"/>
      <c r="P645" s="166"/>
      <c r="Q645" s="166"/>
      <c r="R645" s="144"/>
      <c r="S645" s="144"/>
      <c r="T645" s="144"/>
      <c r="U645" s="144"/>
      <c r="V645" s="144"/>
      <c r="W645" s="144"/>
      <c r="X645" s="144"/>
      <c r="Y645" s="144"/>
      <c r="Z645" s="144"/>
    </row>
    <row r="646" spans="1:26" ht="15.75" customHeight="1">
      <c r="A646" s="144"/>
      <c r="B646" s="144"/>
      <c r="C646" s="144"/>
      <c r="D646" s="144"/>
      <c r="E646" s="144"/>
      <c r="F646" s="144"/>
      <c r="G646" s="144"/>
      <c r="H646" s="144"/>
      <c r="I646" s="144"/>
      <c r="J646" s="144"/>
      <c r="K646" s="144"/>
      <c r="L646" s="144"/>
      <c r="M646" s="144"/>
      <c r="N646" s="144"/>
      <c r="O646" s="166"/>
      <c r="P646" s="166"/>
      <c r="Q646" s="166"/>
      <c r="R646" s="144"/>
      <c r="S646" s="144"/>
      <c r="T646" s="144"/>
      <c r="U646" s="144"/>
      <c r="V646" s="144"/>
      <c r="W646" s="144"/>
      <c r="X646" s="144"/>
      <c r="Y646" s="144"/>
      <c r="Z646" s="144"/>
    </row>
    <row r="647" spans="1:26" ht="15.75" customHeight="1">
      <c r="A647" s="144"/>
      <c r="B647" s="144"/>
      <c r="C647" s="144"/>
      <c r="D647" s="144"/>
      <c r="E647" s="144"/>
      <c r="F647" s="144"/>
      <c r="G647" s="144"/>
      <c r="H647" s="144"/>
      <c r="I647" s="144"/>
      <c r="J647" s="144"/>
      <c r="K647" s="144"/>
      <c r="L647" s="144"/>
      <c r="M647" s="144"/>
      <c r="N647" s="144"/>
      <c r="O647" s="166"/>
      <c r="P647" s="166"/>
      <c r="Q647" s="166"/>
      <c r="R647" s="144"/>
      <c r="S647" s="144"/>
      <c r="T647" s="144"/>
      <c r="U647" s="144"/>
      <c r="V647" s="144"/>
      <c r="W647" s="144"/>
      <c r="X647" s="144"/>
      <c r="Y647" s="144"/>
      <c r="Z647" s="144"/>
    </row>
    <row r="648" spans="1:26" ht="15.75" customHeight="1">
      <c r="A648" s="144"/>
      <c r="B648" s="144"/>
      <c r="C648" s="144"/>
      <c r="D648" s="144"/>
      <c r="E648" s="144"/>
      <c r="F648" s="144"/>
      <c r="G648" s="144"/>
      <c r="H648" s="144"/>
      <c r="I648" s="144"/>
      <c r="J648" s="144"/>
      <c r="K648" s="144"/>
      <c r="L648" s="144"/>
      <c r="M648" s="144"/>
      <c r="N648" s="144"/>
      <c r="O648" s="166"/>
      <c r="P648" s="166"/>
      <c r="Q648" s="166"/>
      <c r="R648" s="144"/>
      <c r="S648" s="144"/>
      <c r="T648" s="144"/>
      <c r="U648" s="144"/>
      <c r="V648" s="144"/>
      <c r="W648" s="144"/>
      <c r="X648" s="144"/>
      <c r="Y648" s="144"/>
      <c r="Z648" s="144"/>
    </row>
    <row r="649" spans="1:26" ht="15.75" customHeight="1">
      <c r="A649" s="144"/>
      <c r="B649" s="144"/>
      <c r="C649" s="144"/>
      <c r="D649" s="144"/>
      <c r="E649" s="144"/>
      <c r="F649" s="144"/>
      <c r="G649" s="144"/>
      <c r="H649" s="144"/>
      <c r="I649" s="144"/>
      <c r="J649" s="144"/>
      <c r="K649" s="144"/>
      <c r="L649" s="144"/>
      <c r="M649" s="144"/>
      <c r="N649" s="144"/>
      <c r="O649" s="166"/>
      <c r="P649" s="166"/>
      <c r="Q649" s="166"/>
      <c r="R649" s="144"/>
      <c r="S649" s="144"/>
      <c r="T649" s="144"/>
      <c r="U649" s="144"/>
      <c r="V649" s="144"/>
      <c r="W649" s="144"/>
      <c r="X649" s="144"/>
      <c r="Y649" s="144"/>
      <c r="Z649" s="144"/>
    </row>
    <row r="650" spans="1:26" ht="15.75" customHeight="1">
      <c r="A650" s="144"/>
      <c r="B650" s="144"/>
      <c r="C650" s="144"/>
      <c r="D650" s="144"/>
      <c r="E650" s="144"/>
      <c r="F650" s="144"/>
      <c r="G650" s="144"/>
      <c r="H650" s="144"/>
      <c r="I650" s="144"/>
      <c r="J650" s="144"/>
      <c r="K650" s="144"/>
      <c r="L650" s="144"/>
      <c r="M650" s="144"/>
      <c r="N650" s="144"/>
      <c r="O650" s="166"/>
      <c r="P650" s="166"/>
      <c r="Q650" s="166"/>
      <c r="R650" s="144"/>
      <c r="S650" s="144"/>
      <c r="T650" s="144"/>
      <c r="U650" s="144"/>
      <c r="V650" s="144"/>
      <c r="W650" s="144"/>
      <c r="X650" s="144"/>
      <c r="Y650" s="144"/>
      <c r="Z650" s="144"/>
    </row>
    <row r="651" spans="1:26" ht="15.75" customHeight="1">
      <c r="A651" s="144"/>
      <c r="B651" s="144"/>
      <c r="C651" s="144"/>
      <c r="D651" s="144"/>
      <c r="E651" s="144"/>
      <c r="F651" s="144"/>
      <c r="G651" s="144"/>
      <c r="H651" s="144"/>
      <c r="I651" s="144"/>
      <c r="J651" s="144"/>
      <c r="K651" s="144"/>
      <c r="L651" s="144"/>
      <c r="M651" s="144"/>
      <c r="N651" s="144"/>
      <c r="O651" s="166"/>
      <c r="P651" s="166"/>
      <c r="Q651" s="166"/>
      <c r="R651" s="144"/>
      <c r="S651" s="144"/>
      <c r="T651" s="144"/>
      <c r="U651" s="144"/>
      <c r="V651" s="144"/>
      <c r="W651" s="144"/>
      <c r="X651" s="144"/>
      <c r="Y651" s="144"/>
      <c r="Z651" s="144"/>
    </row>
    <row r="652" spans="1:26" ht="15.75" customHeight="1">
      <c r="A652" s="144"/>
      <c r="B652" s="144"/>
      <c r="C652" s="144"/>
      <c r="D652" s="144"/>
      <c r="E652" s="144"/>
      <c r="F652" s="144"/>
      <c r="G652" s="144"/>
      <c r="H652" s="144"/>
      <c r="I652" s="144"/>
      <c r="J652" s="144"/>
      <c r="K652" s="144"/>
      <c r="L652" s="144"/>
      <c r="M652" s="144"/>
      <c r="N652" s="144"/>
      <c r="O652" s="166"/>
      <c r="P652" s="166"/>
      <c r="Q652" s="166"/>
      <c r="R652" s="144"/>
      <c r="S652" s="144"/>
      <c r="T652" s="144"/>
      <c r="U652" s="144"/>
      <c r="V652" s="144"/>
      <c r="W652" s="144"/>
      <c r="X652" s="144"/>
      <c r="Y652" s="144"/>
      <c r="Z652" s="144"/>
    </row>
    <row r="653" spans="1:26" ht="15.75" customHeight="1">
      <c r="A653" s="144"/>
      <c r="B653" s="144"/>
      <c r="C653" s="144"/>
      <c r="D653" s="144"/>
      <c r="E653" s="144"/>
      <c r="F653" s="144"/>
      <c r="G653" s="144"/>
      <c r="H653" s="144"/>
      <c r="I653" s="144"/>
      <c r="J653" s="144"/>
      <c r="K653" s="144"/>
      <c r="L653" s="144"/>
      <c r="M653" s="144"/>
      <c r="N653" s="144"/>
      <c r="O653" s="166"/>
      <c r="P653" s="166"/>
      <c r="Q653" s="166"/>
      <c r="R653" s="144"/>
      <c r="S653" s="144"/>
      <c r="T653" s="144"/>
      <c r="U653" s="144"/>
      <c r="V653" s="144"/>
      <c r="W653" s="144"/>
      <c r="X653" s="144"/>
      <c r="Y653" s="144"/>
      <c r="Z653" s="144"/>
    </row>
    <row r="654" spans="1:26" ht="15.75" customHeight="1">
      <c r="A654" s="144"/>
      <c r="B654" s="144"/>
      <c r="C654" s="144"/>
      <c r="D654" s="144"/>
      <c r="E654" s="144"/>
      <c r="F654" s="144"/>
      <c r="G654" s="144"/>
      <c r="H654" s="144"/>
      <c r="I654" s="144"/>
      <c r="J654" s="144"/>
      <c r="K654" s="144"/>
      <c r="L654" s="144"/>
      <c r="M654" s="144"/>
      <c r="N654" s="144"/>
      <c r="O654" s="166"/>
      <c r="P654" s="166"/>
      <c r="Q654" s="166"/>
      <c r="R654" s="144"/>
      <c r="S654" s="144"/>
      <c r="T654" s="144"/>
      <c r="U654" s="144"/>
      <c r="V654" s="144"/>
      <c r="W654" s="144"/>
      <c r="X654" s="144"/>
      <c r="Y654" s="144"/>
      <c r="Z654" s="144"/>
    </row>
    <row r="655" spans="1:26" ht="15.75" customHeight="1">
      <c r="A655" s="144"/>
      <c r="B655" s="144"/>
      <c r="C655" s="144"/>
      <c r="D655" s="144"/>
      <c r="E655" s="144"/>
      <c r="F655" s="144"/>
      <c r="G655" s="144"/>
      <c r="H655" s="144"/>
      <c r="I655" s="144"/>
      <c r="J655" s="144"/>
      <c r="K655" s="144"/>
      <c r="L655" s="144"/>
      <c r="M655" s="144"/>
      <c r="N655" s="144"/>
      <c r="O655" s="166"/>
      <c r="P655" s="166"/>
      <c r="Q655" s="166"/>
      <c r="R655" s="144"/>
      <c r="S655" s="144"/>
      <c r="T655" s="144"/>
      <c r="U655" s="144"/>
      <c r="V655" s="144"/>
      <c r="W655" s="144"/>
      <c r="X655" s="144"/>
      <c r="Y655" s="144"/>
      <c r="Z655" s="144"/>
    </row>
    <row r="656" spans="1:26" ht="15.75" customHeight="1">
      <c r="A656" s="144"/>
      <c r="B656" s="144"/>
      <c r="C656" s="144"/>
      <c r="D656" s="144"/>
      <c r="E656" s="144"/>
      <c r="F656" s="144"/>
      <c r="G656" s="144"/>
      <c r="H656" s="144"/>
      <c r="I656" s="144"/>
      <c r="J656" s="144"/>
      <c r="K656" s="144"/>
      <c r="L656" s="144"/>
      <c r="M656" s="144"/>
      <c r="N656" s="144"/>
      <c r="O656" s="166"/>
      <c r="P656" s="166"/>
      <c r="Q656" s="166"/>
      <c r="R656" s="144"/>
      <c r="S656" s="144"/>
      <c r="T656" s="144"/>
      <c r="U656" s="144"/>
      <c r="V656" s="144"/>
      <c r="W656" s="144"/>
      <c r="X656" s="144"/>
      <c r="Y656" s="144"/>
      <c r="Z656" s="144"/>
    </row>
    <row r="657" spans="1:26" ht="15.75" customHeight="1">
      <c r="A657" s="144"/>
      <c r="B657" s="144"/>
      <c r="C657" s="144"/>
      <c r="D657" s="144"/>
      <c r="E657" s="144"/>
      <c r="F657" s="144"/>
      <c r="G657" s="144"/>
      <c r="H657" s="144"/>
      <c r="I657" s="144"/>
      <c r="J657" s="144"/>
      <c r="K657" s="144"/>
      <c r="L657" s="144"/>
      <c r="M657" s="144"/>
      <c r="N657" s="144"/>
      <c r="O657" s="166"/>
      <c r="P657" s="166"/>
      <c r="Q657" s="166"/>
      <c r="R657" s="144"/>
      <c r="S657" s="144"/>
      <c r="T657" s="144"/>
      <c r="U657" s="144"/>
      <c r="V657" s="144"/>
      <c r="W657" s="144"/>
      <c r="X657" s="144"/>
      <c r="Y657" s="144"/>
      <c r="Z657" s="144"/>
    </row>
    <row r="658" spans="1:26" ht="15.75" customHeight="1">
      <c r="A658" s="144"/>
      <c r="B658" s="144"/>
      <c r="C658" s="144"/>
      <c r="D658" s="144"/>
      <c r="E658" s="144"/>
      <c r="F658" s="144"/>
      <c r="G658" s="144"/>
      <c r="H658" s="144"/>
      <c r="I658" s="144"/>
      <c r="J658" s="144"/>
      <c r="K658" s="144"/>
      <c r="L658" s="144"/>
      <c r="M658" s="144"/>
      <c r="N658" s="144"/>
      <c r="O658" s="166"/>
      <c r="P658" s="166"/>
      <c r="Q658" s="166"/>
      <c r="R658" s="144"/>
      <c r="S658" s="144"/>
      <c r="T658" s="144"/>
      <c r="U658" s="144"/>
      <c r="V658" s="144"/>
      <c r="W658" s="144"/>
      <c r="X658" s="144"/>
      <c r="Y658" s="144"/>
      <c r="Z658" s="144"/>
    </row>
    <row r="659" spans="1:26" ht="15.75" customHeight="1">
      <c r="A659" s="144"/>
      <c r="B659" s="144"/>
      <c r="C659" s="144"/>
      <c r="D659" s="144"/>
      <c r="E659" s="144"/>
      <c r="F659" s="144"/>
      <c r="G659" s="144"/>
      <c r="H659" s="144"/>
      <c r="I659" s="144"/>
      <c r="J659" s="144"/>
      <c r="K659" s="144"/>
      <c r="L659" s="144"/>
      <c r="M659" s="144"/>
      <c r="N659" s="144"/>
      <c r="O659" s="166"/>
      <c r="P659" s="166"/>
      <c r="Q659" s="166"/>
      <c r="R659" s="144"/>
      <c r="S659" s="144"/>
      <c r="T659" s="144"/>
      <c r="U659" s="144"/>
      <c r="V659" s="144"/>
      <c r="W659" s="144"/>
      <c r="X659" s="144"/>
      <c r="Y659" s="144"/>
      <c r="Z659" s="144"/>
    </row>
    <row r="660" spans="1:26" ht="15.75" customHeight="1">
      <c r="A660" s="144"/>
      <c r="B660" s="144"/>
      <c r="C660" s="144"/>
      <c r="D660" s="144"/>
      <c r="E660" s="144"/>
      <c r="F660" s="144"/>
      <c r="G660" s="144"/>
      <c r="H660" s="144"/>
      <c r="I660" s="144"/>
      <c r="J660" s="144"/>
      <c r="K660" s="144"/>
      <c r="L660" s="144"/>
      <c r="M660" s="144"/>
      <c r="N660" s="144"/>
      <c r="O660" s="166"/>
      <c r="P660" s="166"/>
      <c r="Q660" s="166"/>
      <c r="R660" s="144"/>
      <c r="S660" s="144"/>
      <c r="T660" s="144"/>
      <c r="U660" s="144"/>
      <c r="V660" s="144"/>
      <c r="W660" s="144"/>
      <c r="X660" s="144"/>
      <c r="Y660" s="144"/>
      <c r="Z660" s="144"/>
    </row>
    <row r="661" spans="1:26" ht="15.75" customHeight="1">
      <c r="A661" s="144"/>
      <c r="B661" s="144"/>
      <c r="C661" s="144"/>
      <c r="D661" s="144"/>
      <c r="E661" s="144"/>
      <c r="F661" s="144"/>
      <c r="G661" s="144"/>
      <c r="H661" s="144"/>
      <c r="I661" s="144"/>
      <c r="J661" s="144"/>
      <c r="K661" s="144"/>
      <c r="L661" s="144"/>
      <c r="M661" s="144"/>
      <c r="N661" s="144"/>
      <c r="O661" s="166"/>
      <c r="P661" s="166"/>
      <c r="Q661" s="166"/>
      <c r="R661" s="144"/>
      <c r="S661" s="144"/>
      <c r="T661" s="144"/>
      <c r="U661" s="144"/>
      <c r="V661" s="144"/>
      <c r="W661" s="144"/>
      <c r="X661" s="144"/>
      <c r="Y661" s="144"/>
      <c r="Z661" s="144"/>
    </row>
    <row r="662" spans="1:26" ht="15.75" customHeight="1">
      <c r="A662" s="144"/>
      <c r="B662" s="144"/>
      <c r="C662" s="144"/>
      <c r="D662" s="144"/>
      <c r="E662" s="144"/>
      <c r="F662" s="144"/>
      <c r="G662" s="144"/>
      <c r="H662" s="144"/>
      <c r="I662" s="144"/>
      <c r="J662" s="144"/>
      <c r="K662" s="144"/>
      <c r="L662" s="144"/>
      <c r="M662" s="144"/>
      <c r="N662" s="144"/>
      <c r="O662" s="166"/>
      <c r="P662" s="166"/>
      <c r="Q662" s="166"/>
      <c r="R662" s="144"/>
      <c r="S662" s="144"/>
      <c r="T662" s="144"/>
      <c r="U662" s="144"/>
      <c r="V662" s="144"/>
      <c r="W662" s="144"/>
      <c r="X662" s="144"/>
      <c r="Y662" s="144"/>
      <c r="Z662" s="144"/>
    </row>
    <row r="663" spans="1:26" ht="15.75" customHeight="1">
      <c r="A663" s="144"/>
      <c r="B663" s="144"/>
      <c r="C663" s="144"/>
      <c r="D663" s="144"/>
      <c r="E663" s="144"/>
      <c r="F663" s="144"/>
      <c r="G663" s="144"/>
      <c r="H663" s="144"/>
      <c r="I663" s="144"/>
      <c r="J663" s="144"/>
      <c r="K663" s="144"/>
      <c r="L663" s="144"/>
      <c r="M663" s="144"/>
      <c r="N663" s="144"/>
      <c r="O663" s="166"/>
      <c r="P663" s="166"/>
      <c r="Q663" s="166"/>
      <c r="R663" s="144"/>
      <c r="S663" s="144"/>
      <c r="T663" s="144"/>
      <c r="U663" s="144"/>
      <c r="V663" s="144"/>
      <c r="W663" s="144"/>
      <c r="X663" s="144"/>
      <c r="Y663" s="144"/>
      <c r="Z663" s="144"/>
    </row>
    <row r="664" spans="1:26" ht="15.75" customHeight="1">
      <c r="A664" s="144"/>
      <c r="B664" s="144"/>
      <c r="C664" s="144"/>
      <c r="D664" s="144"/>
      <c r="E664" s="144"/>
      <c r="F664" s="144"/>
      <c r="G664" s="144"/>
      <c r="H664" s="144"/>
      <c r="I664" s="144"/>
      <c r="J664" s="144"/>
      <c r="K664" s="144"/>
      <c r="L664" s="144"/>
      <c r="M664" s="144"/>
      <c r="N664" s="144"/>
      <c r="O664" s="166"/>
      <c r="P664" s="166"/>
      <c r="Q664" s="166"/>
      <c r="R664" s="144"/>
      <c r="S664" s="144"/>
      <c r="T664" s="144"/>
      <c r="U664" s="144"/>
      <c r="V664" s="144"/>
      <c r="W664" s="144"/>
      <c r="X664" s="144"/>
      <c r="Y664" s="144"/>
      <c r="Z664" s="144"/>
    </row>
    <row r="665" spans="1:26" ht="15.75" customHeight="1">
      <c r="A665" s="144"/>
      <c r="B665" s="144"/>
      <c r="C665" s="144"/>
      <c r="D665" s="144"/>
      <c r="E665" s="144"/>
      <c r="F665" s="144"/>
      <c r="G665" s="144"/>
      <c r="H665" s="144"/>
      <c r="I665" s="144"/>
      <c r="J665" s="144"/>
      <c r="K665" s="144"/>
      <c r="L665" s="144"/>
      <c r="M665" s="144"/>
      <c r="N665" s="144"/>
      <c r="O665" s="166"/>
      <c r="P665" s="166"/>
      <c r="Q665" s="166"/>
      <c r="R665" s="144"/>
      <c r="S665" s="144"/>
      <c r="T665" s="144"/>
      <c r="U665" s="144"/>
      <c r="V665" s="144"/>
      <c r="W665" s="144"/>
      <c r="X665" s="144"/>
      <c r="Y665" s="144"/>
      <c r="Z665" s="144"/>
    </row>
    <row r="666" spans="1:26" ht="15.75" customHeight="1">
      <c r="A666" s="144"/>
      <c r="B666" s="144"/>
      <c r="C666" s="144"/>
      <c r="D666" s="144"/>
      <c r="E666" s="144"/>
      <c r="F666" s="144"/>
      <c r="G666" s="144"/>
      <c r="H666" s="144"/>
      <c r="I666" s="144"/>
      <c r="J666" s="144"/>
      <c r="K666" s="144"/>
      <c r="L666" s="144"/>
      <c r="M666" s="144"/>
      <c r="N666" s="144"/>
      <c r="O666" s="166"/>
      <c r="P666" s="166"/>
      <c r="Q666" s="166"/>
      <c r="R666" s="144"/>
      <c r="S666" s="144"/>
      <c r="T666" s="144"/>
      <c r="U666" s="144"/>
      <c r="V666" s="144"/>
      <c r="W666" s="144"/>
      <c r="X666" s="144"/>
      <c r="Y666" s="144"/>
      <c r="Z666" s="144"/>
    </row>
    <row r="667" spans="1:26" ht="15.75" customHeight="1">
      <c r="A667" s="144"/>
      <c r="B667" s="144"/>
      <c r="C667" s="144"/>
      <c r="D667" s="144"/>
      <c r="E667" s="144"/>
      <c r="F667" s="144"/>
      <c r="G667" s="144"/>
      <c r="H667" s="144"/>
      <c r="I667" s="144"/>
      <c r="J667" s="144"/>
      <c r="K667" s="144"/>
      <c r="L667" s="144"/>
      <c r="M667" s="144"/>
      <c r="N667" s="144"/>
      <c r="O667" s="166"/>
      <c r="P667" s="166"/>
      <c r="Q667" s="166"/>
      <c r="R667" s="144"/>
      <c r="S667" s="144"/>
      <c r="T667" s="144"/>
      <c r="U667" s="144"/>
      <c r="V667" s="144"/>
      <c r="W667" s="144"/>
      <c r="X667" s="144"/>
      <c r="Y667" s="144"/>
      <c r="Z667" s="144"/>
    </row>
    <row r="668" spans="1:26" ht="15.75" customHeight="1">
      <c r="A668" s="144"/>
      <c r="B668" s="144"/>
      <c r="C668" s="144"/>
      <c r="D668" s="144"/>
      <c r="E668" s="144"/>
      <c r="F668" s="144"/>
      <c r="G668" s="144"/>
      <c r="H668" s="144"/>
      <c r="I668" s="144"/>
      <c r="J668" s="144"/>
      <c r="K668" s="144"/>
      <c r="L668" s="144"/>
      <c r="M668" s="144"/>
      <c r="N668" s="144"/>
      <c r="O668" s="166"/>
      <c r="P668" s="166"/>
      <c r="Q668" s="166"/>
      <c r="R668" s="144"/>
      <c r="S668" s="144"/>
      <c r="T668" s="144"/>
      <c r="U668" s="144"/>
      <c r="V668" s="144"/>
      <c r="W668" s="144"/>
      <c r="X668" s="144"/>
      <c r="Y668" s="144"/>
      <c r="Z668" s="144"/>
    </row>
    <row r="669" spans="1:26" ht="15.75" customHeight="1">
      <c r="A669" s="144"/>
      <c r="B669" s="144"/>
      <c r="C669" s="144"/>
      <c r="D669" s="144"/>
      <c r="E669" s="144"/>
      <c r="F669" s="144"/>
      <c r="G669" s="144"/>
      <c r="H669" s="144"/>
      <c r="I669" s="144"/>
      <c r="J669" s="144"/>
      <c r="K669" s="144"/>
      <c r="L669" s="144"/>
      <c r="M669" s="144"/>
      <c r="N669" s="144"/>
      <c r="O669" s="166"/>
      <c r="P669" s="166"/>
      <c r="Q669" s="166"/>
      <c r="R669" s="144"/>
      <c r="S669" s="144"/>
      <c r="T669" s="144"/>
      <c r="U669" s="144"/>
      <c r="V669" s="144"/>
      <c r="W669" s="144"/>
      <c r="X669" s="144"/>
      <c r="Y669" s="144"/>
      <c r="Z669" s="144"/>
    </row>
    <row r="670" spans="1:26" ht="15.75" customHeight="1">
      <c r="A670" s="144"/>
      <c r="B670" s="144"/>
      <c r="C670" s="144"/>
      <c r="D670" s="144"/>
      <c r="E670" s="144"/>
      <c r="F670" s="144"/>
      <c r="G670" s="144"/>
      <c r="H670" s="144"/>
      <c r="I670" s="144"/>
      <c r="J670" s="144"/>
      <c r="K670" s="144"/>
      <c r="L670" s="144"/>
      <c r="M670" s="144"/>
      <c r="N670" s="144"/>
      <c r="O670" s="166"/>
      <c r="P670" s="166"/>
      <c r="Q670" s="166"/>
      <c r="R670" s="144"/>
      <c r="S670" s="144"/>
      <c r="T670" s="144"/>
      <c r="U670" s="144"/>
      <c r="V670" s="144"/>
      <c r="W670" s="144"/>
      <c r="X670" s="144"/>
      <c r="Y670" s="144"/>
      <c r="Z670" s="144"/>
    </row>
    <row r="671" spans="1:26" ht="15.75" customHeight="1">
      <c r="A671" s="144"/>
      <c r="B671" s="144"/>
      <c r="C671" s="144"/>
      <c r="D671" s="144"/>
      <c r="E671" s="144"/>
      <c r="F671" s="144"/>
      <c r="G671" s="144"/>
      <c r="H671" s="144"/>
      <c r="I671" s="144"/>
      <c r="J671" s="144"/>
      <c r="K671" s="144"/>
      <c r="L671" s="144"/>
      <c r="M671" s="144"/>
      <c r="N671" s="144"/>
      <c r="O671" s="166"/>
      <c r="P671" s="166"/>
      <c r="Q671" s="166"/>
      <c r="R671" s="144"/>
      <c r="S671" s="144"/>
      <c r="T671" s="144"/>
      <c r="U671" s="144"/>
      <c r="V671" s="144"/>
      <c r="W671" s="144"/>
      <c r="X671" s="144"/>
      <c r="Y671" s="144"/>
      <c r="Z671" s="144"/>
    </row>
    <row r="672" spans="1:26" ht="15.75" customHeight="1">
      <c r="A672" s="144"/>
      <c r="B672" s="144"/>
      <c r="C672" s="144"/>
      <c r="D672" s="144"/>
      <c r="E672" s="144"/>
      <c r="F672" s="144"/>
      <c r="G672" s="144"/>
      <c r="H672" s="144"/>
      <c r="I672" s="144"/>
      <c r="J672" s="144"/>
      <c r="K672" s="144"/>
      <c r="L672" s="144"/>
      <c r="M672" s="144"/>
      <c r="N672" s="144"/>
      <c r="O672" s="166"/>
      <c r="P672" s="166"/>
      <c r="Q672" s="166"/>
      <c r="R672" s="144"/>
      <c r="S672" s="144"/>
      <c r="T672" s="144"/>
      <c r="U672" s="144"/>
      <c r="V672" s="144"/>
      <c r="W672" s="144"/>
      <c r="X672" s="144"/>
      <c r="Y672" s="144"/>
      <c r="Z672" s="144"/>
    </row>
    <row r="673" spans="1:26" ht="15.75" customHeight="1">
      <c r="A673" s="144"/>
      <c r="B673" s="144"/>
      <c r="C673" s="144"/>
      <c r="D673" s="144"/>
      <c r="E673" s="144"/>
      <c r="F673" s="144"/>
      <c r="G673" s="144"/>
      <c r="H673" s="144"/>
      <c r="I673" s="144"/>
      <c r="J673" s="144"/>
      <c r="K673" s="144"/>
      <c r="L673" s="144"/>
      <c r="M673" s="144"/>
      <c r="N673" s="144"/>
      <c r="O673" s="166"/>
      <c r="P673" s="166"/>
      <c r="Q673" s="166"/>
      <c r="R673" s="144"/>
      <c r="S673" s="144"/>
      <c r="T673" s="144"/>
      <c r="U673" s="144"/>
      <c r="V673" s="144"/>
      <c r="W673" s="144"/>
      <c r="X673" s="144"/>
      <c r="Y673" s="144"/>
      <c r="Z673" s="144"/>
    </row>
    <row r="674" spans="1:26" ht="15.75" customHeight="1">
      <c r="A674" s="144"/>
      <c r="B674" s="144"/>
      <c r="C674" s="144"/>
      <c r="D674" s="144"/>
      <c r="E674" s="144"/>
      <c r="F674" s="144"/>
      <c r="G674" s="144"/>
      <c r="H674" s="144"/>
      <c r="I674" s="144"/>
      <c r="J674" s="144"/>
      <c r="K674" s="144"/>
      <c r="L674" s="144"/>
      <c r="M674" s="144"/>
      <c r="N674" s="144"/>
      <c r="O674" s="166"/>
      <c r="P674" s="166"/>
      <c r="Q674" s="166"/>
      <c r="R674" s="144"/>
      <c r="S674" s="144"/>
      <c r="T674" s="144"/>
      <c r="U674" s="144"/>
      <c r="V674" s="144"/>
      <c r="W674" s="144"/>
      <c r="X674" s="144"/>
      <c r="Y674" s="144"/>
      <c r="Z674" s="144"/>
    </row>
    <row r="675" spans="1:26" ht="15.75" customHeight="1">
      <c r="A675" s="144"/>
      <c r="B675" s="144"/>
      <c r="C675" s="144"/>
      <c r="D675" s="144"/>
      <c r="E675" s="144"/>
      <c r="F675" s="144"/>
      <c r="G675" s="144"/>
      <c r="H675" s="144"/>
      <c r="I675" s="144"/>
      <c r="J675" s="144"/>
      <c r="K675" s="144"/>
      <c r="L675" s="144"/>
      <c r="M675" s="144"/>
      <c r="N675" s="144"/>
      <c r="O675" s="166"/>
      <c r="P675" s="166"/>
      <c r="Q675" s="166"/>
      <c r="R675" s="144"/>
      <c r="S675" s="144"/>
      <c r="T675" s="144"/>
      <c r="U675" s="144"/>
      <c r="V675" s="144"/>
      <c r="W675" s="144"/>
      <c r="X675" s="144"/>
      <c r="Y675" s="144"/>
      <c r="Z675" s="144"/>
    </row>
    <row r="676" spans="1:26" ht="15.75" customHeight="1">
      <c r="A676" s="144"/>
      <c r="B676" s="144"/>
      <c r="C676" s="144"/>
      <c r="D676" s="144"/>
      <c r="E676" s="144"/>
      <c r="F676" s="144"/>
      <c r="G676" s="144"/>
      <c r="H676" s="144"/>
      <c r="I676" s="144"/>
      <c r="J676" s="144"/>
      <c r="K676" s="144"/>
      <c r="L676" s="144"/>
      <c r="M676" s="144"/>
      <c r="N676" s="144"/>
      <c r="O676" s="166"/>
      <c r="P676" s="166"/>
      <c r="Q676" s="166"/>
      <c r="R676" s="144"/>
      <c r="S676" s="144"/>
      <c r="T676" s="144"/>
      <c r="U676" s="144"/>
      <c r="V676" s="144"/>
      <c r="W676" s="144"/>
      <c r="X676" s="144"/>
      <c r="Y676" s="144"/>
      <c r="Z676" s="144"/>
    </row>
    <row r="677" spans="1:26" ht="15.75" customHeight="1">
      <c r="A677" s="144"/>
      <c r="B677" s="144"/>
      <c r="C677" s="144"/>
      <c r="D677" s="144"/>
      <c r="E677" s="144"/>
      <c r="F677" s="144"/>
      <c r="G677" s="144"/>
      <c r="H677" s="144"/>
      <c r="I677" s="144"/>
      <c r="J677" s="144"/>
      <c r="K677" s="144"/>
      <c r="L677" s="144"/>
      <c r="M677" s="144"/>
      <c r="N677" s="144"/>
      <c r="O677" s="166"/>
      <c r="P677" s="166"/>
      <c r="Q677" s="166"/>
      <c r="R677" s="144"/>
      <c r="S677" s="144"/>
      <c r="T677" s="144"/>
      <c r="U677" s="144"/>
      <c r="V677" s="144"/>
      <c r="W677" s="144"/>
      <c r="X677" s="144"/>
      <c r="Y677" s="144"/>
      <c r="Z677" s="144"/>
    </row>
    <row r="678" spans="1:26" ht="15.75" customHeight="1">
      <c r="A678" s="144"/>
      <c r="B678" s="144"/>
      <c r="C678" s="144"/>
      <c r="D678" s="144"/>
      <c r="E678" s="144"/>
      <c r="F678" s="144"/>
      <c r="G678" s="144"/>
      <c r="H678" s="144"/>
      <c r="I678" s="144"/>
      <c r="J678" s="144"/>
      <c r="K678" s="144"/>
      <c r="L678" s="144"/>
      <c r="M678" s="144"/>
      <c r="N678" s="144"/>
      <c r="O678" s="166"/>
      <c r="P678" s="166"/>
      <c r="Q678" s="166"/>
      <c r="R678" s="144"/>
      <c r="S678" s="144"/>
      <c r="T678" s="144"/>
      <c r="U678" s="144"/>
      <c r="V678" s="144"/>
      <c r="W678" s="144"/>
      <c r="X678" s="144"/>
      <c r="Y678" s="144"/>
      <c r="Z678" s="144"/>
    </row>
    <row r="679" spans="1:26" ht="15.75" customHeight="1">
      <c r="A679" s="144"/>
      <c r="B679" s="144"/>
      <c r="C679" s="144"/>
      <c r="D679" s="144"/>
      <c r="E679" s="144"/>
      <c r="F679" s="144"/>
      <c r="G679" s="144"/>
      <c r="H679" s="144"/>
      <c r="I679" s="144"/>
      <c r="J679" s="144"/>
      <c r="K679" s="144"/>
      <c r="L679" s="144"/>
      <c r="M679" s="144"/>
      <c r="N679" s="144"/>
      <c r="O679" s="166"/>
      <c r="P679" s="166"/>
      <c r="Q679" s="166"/>
      <c r="R679" s="144"/>
      <c r="S679" s="144"/>
      <c r="T679" s="144"/>
      <c r="U679" s="144"/>
      <c r="V679" s="144"/>
      <c r="W679" s="144"/>
      <c r="X679" s="144"/>
      <c r="Y679" s="144"/>
      <c r="Z679" s="144"/>
    </row>
    <row r="680" spans="1:26" ht="15.75" customHeight="1">
      <c r="A680" s="144"/>
      <c r="B680" s="144"/>
      <c r="C680" s="144"/>
      <c r="D680" s="144"/>
      <c r="E680" s="144"/>
      <c r="F680" s="144"/>
      <c r="G680" s="144"/>
      <c r="H680" s="144"/>
      <c r="I680" s="144"/>
      <c r="J680" s="144"/>
      <c r="K680" s="144"/>
      <c r="L680" s="144"/>
      <c r="M680" s="144"/>
      <c r="N680" s="144"/>
      <c r="O680" s="166"/>
      <c r="P680" s="166"/>
      <c r="Q680" s="166"/>
      <c r="R680" s="144"/>
      <c r="S680" s="144"/>
      <c r="T680" s="144"/>
      <c r="U680" s="144"/>
      <c r="V680" s="144"/>
      <c r="W680" s="144"/>
      <c r="X680" s="144"/>
      <c r="Y680" s="144"/>
      <c r="Z680" s="144"/>
    </row>
    <row r="681" spans="1:26" ht="15.75" customHeight="1">
      <c r="A681" s="144"/>
      <c r="B681" s="144"/>
      <c r="C681" s="144"/>
      <c r="D681" s="144"/>
      <c r="E681" s="144"/>
      <c r="F681" s="144"/>
      <c r="G681" s="144"/>
      <c r="H681" s="144"/>
      <c r="I681" s="144"/>
      <c r="J681" s="144"/>
      <c r="K681" s="144"/>
      <c r="L681" s="144"/>
      <c r="M681" s="144"/>
      <c r="N681" s="144"/>
      <c r="O681" s="166"/>
      <c r="P681" s="166"/>
      <c r="Q681" s="166"/>
      <c r="R681" s="144"/>
      <c r="S681" s="144"/>
      <c r="T681" s="144"/>
      <c r="U681" s="144"/>
      <c r="V681" s="144"/>
      <c r="W681" s="144"/>
      <c r="X681" s="144"/>
      <c r="Y681" s="144"/>
      <c r="Z681" s="144"/>
    </row>
    <row r="682" spans="1:26" ht="15.75" customHeight="1">
      <c r="A682" s="144"/>
      <c r="B682" s="144"/>
      <c r="C682" s="144"/>
      <c r="D682" s="144"/>
      <c r="E682" s="144"/>
      <c r="F682" s="144"/>
      <c r="G682" s="144"/>
      <c r="H682" s="144"/>
      <c r="I682" s="144"/>
      <c r="J682" s="144"/>
      <c r="K682" s="144"/>
      <c r="L682" s="144"/>
      <c r="M682" s="144"/>
      <c r="N682" s="144"/>
      <c r="O682" s="166"/>
      <c r="P682" s="166"/>
      <c r="Q682" s="166"/>
      <c r="R682" s="144"/>
      <c r="S682" s="144"/>
      <c r="T682" s="144"/>
      <c r="U682" s="144"/>
      <c r="V682" s="144"/>
      <c r="W682" s="144"/>
      <c r="X682" s="144"/>
      <c r="Y682" s="144"/>
      <c r="Z682" s="144"/>
    </row>
    <row r="683" spans="1:26" ht="15.75" customHeight="1">
      <c r="A683" s="144"/>
      <c r="B683" s="144"/>
      <c r="C683" s="144"/>
      <c r="D683" s="144"/>
      <c r="E683" s="144"/>
      <c r="F683" s="144"/>
      <c r="G683" s="144"/>
      <c r="H683" s="144"/>
      <c r="I683" s="144"/>
      <c r="J683" s="144"/>
      <c r="K683" s="144"/>
      <c r="L683" s="144"/>
      <c r="M683" s="144"/>
      <c r="N683" s="144"/>
      <c r="O683" s="166"/>
      <c r="P683" s="166"/>
      <c r="Q683" s="166"/>
      <c r="R683" s="144"/>
      <c r="S683" s="144"/>
      <c r="T683" s="144"/>
      <c r="U683" s="144"/>
      <c r="V683" s="144"/>
      <c r="W683" s="144"/>
      <c r="X683" s="144"/>
      <c r="Y683" s="144"/>
      <c r="Z683" s="144"/>
    </row>
    <row r="684" spans="1:26" ht="15.75" customHeight="1">
      <c r="A684" s="144"/>
      <c r="B684" s="144"/>
      <c r="C684" s="144"/>
      <c r="D684" s="144"/>
      <c r="E684" s="144"/>
      <c r="F684" s="144"/>
      <c r="G684" s="144"/>
      <c r="H684" s="144"/>
      <c r="I684" s="144"/>
      <c r="J684" s="144"/>
      <c r="K684" s="144"/>
      <c r="L684" s="144"/>
      <c r="M684" s="144"/>
      <c r="N684" s="144"/>
      <c r="O684" s="166"/>
      <c r="P684" s="166"/>
      <c r="Q684" s="166"/>
      <c r="R684" s="144"/>
      <c r="S684" s="144"/>
      <c r="T684" s="144"/>
      <c r="U684" s="144"/>
      <c r="V684" s="144"/>
      <c r="W684" s="144"/>
      <c r="X684" s="144"/>
      <c r="Y684" s="144"/>
      <c r="Z684" s="144"/>
    </row>
    <row r="685" spans="1:26" ht="15.75" customHeight="1">
      <c r="A685" s="144"/>
      <c r="B685" s="144"/>
      <c r="C685" s="144"/>
      <c r="D685" s="144"/>
      <c r="E685" s="144"/>
      <c r="F685" s="144"/>
      <c r="G685" s="144"/>
      <c r="H685" s="144"/>
      <c r="I685" s="144"/>
      <c r="J685" s="144"/>
      <c r="K685" s="144"/>
      <c r="L685" s="144"/>
      <c r="M685" s="144"/>
      <c r="N685" s="144"/>
      <c r="O685" s="166"/>
      <c r="P685" s="166"/>
      <c r="Q685" s="166"/>
      <c r="R685" s="144"/>
      <c r="S685" s="144"/>
      <c r="T685" s="144"/>
      <c r="U685" s="144"/>
      <c r="V685" s="144"/>
      <c r="W685" s="144"/>
      <c r="X685" s="144"/>
      <c r="Y685" s="144"/>
      <c r="Z685" s="144"/>
    </row>
    <row r="686" spans="1:26" ht="15.75" customHeight="1">
      <c r="A686" s="144"/>
      <c r="B686" s="144"/>
      <c r="C686" s="144"/>
      <c r="D686" s="144"/>
      <c r="E686" s="144"/>
      <c r="F686" s="144"/>
      <c r="G686" s="144"/>
      <c r="H686" s="144"/>
      <c r="I686" s="144"/>
      <c r="J686" s="144"/>
      <c r="K686" s="144"/>
      <c r="L686" s="144"/>
      <c r="M686" s="144"/>
      <c r="N686" s="144"/>
      <c r="O686" s="166"/>
      <c r="P686" s="166"/>
      <c r="Q686" s="166"/>
      <c r="R686" s="144"/>
      <c r="S686" s="144"/>
      <c r="T686" s="144"/>
      <c r="U686" s="144"/>
      <c r="V686" s="144"/>
      <c r="W686" s="144"/>
      <c r="X686" s="144"/>
      <c r="Y686" s="144"/>
      <c r="Z686" s="144"/>
    </row>
    <row r="687" spans="1:26" ht="15.75" customHeight="1">
      <c r="A687" s="144"/>
      <c r="B687" s="144"/>
      <c r="C687" s="144"/>
      <c r="D687" s="144"/>
      <c r="E687" s="144"/>
      <c r="F687" s="144"/>
      <c r="G687" s="144"/>
      <c r="H687" s="144"/>
      <c r="I687" s="144"/>
      <c r="J687" s="144"/>
      <c r="K687" s="144"/>
      <c r="L687" s="144"/>
      <c r="M687" s="144"/>
      <c r="N687" s="144"/>
      <c r="O687" s="166"/>
      <c r="P687" s="166"/>
      <c r="Q687" s="166"/>
      <c r="R687" s="144"/>
      <c r="S687" s="144"/>
      <c r="T687" s="144"/>
      <c r="U687" s="144"/>
      <c r="V687" s="144"/>
      <c r="W687" s="144"/>
      <c r="X687" s="144"/>
      <c r="Y687" s="144"/>
      <c r="Z687" s="144"/>
    </row>
    <row r="688" spans="1:26" ht="15.75" customHeight="1">
      <c r="A688" s="144"/>
      <c r="B688" s="144"/>
      <c r="C688" s="144"/>
      <c r="D688" s="144"/>
      <c r="E688" s="144"/>
      <c r="F688" s="144"/>
      <c r="G688" s="144"/>
      <c r="H688" s="144"/>
      <c r="I688" s="144"/>
      <c r="J688" s="144"/>
      <c r="K688" s="144"/>
      <c r="L688" s="144"/>
      <c r="M688" s="144"/>
      <c r="N688" s="144"/>
      <c r="O688" s="166"/>
      <c r="P688" s="166"/>
      <c r="Q688" s="166"/>
      <c r="R688" s="144"/>
      <c r="S688" s="144"/>
      <c r="T688" s="144"/>
      <c r="U688" s="144"/>
      <c r="V688" s="144"/>
      <c r="W688" s="144"/>
      <c r="X688" s="144"/>
      <c r="Y688" s="144"/>
      <c r="Z688" s="144"/>
    </row>
    <row r="689" spans="1:26" ht="15.75" customHeight="1">
      <c r="A689" s="144"/>
      <c r="B689" s="144"/>
      <c r="C689" s="144"/>
      <c r="D689" s="144"/>
      <c r="E689" s="144"/>
      <c r="F689" s="144"/>
      <c r="G689" s="144"/>
      <c r="H689" s="144"/>
      <c r="I689" s="144"/>
      <c r="J689" s="144"/>
      <c r="K689" s="144"/>
      <c r="L689" s="144"/>
      <c r="M689" s="144"/>
      <c r="N689" s="144"/>
      <c r="O689" s="166"/>
      <c r="P689" s="166"/>
      <c r="Q689" s="166"/>
      <c r="R689" s="144"/>
      <c r="S689" s="144"/>
      <c r="T689" s="144"/>
      <c r="U689" s="144"/>
      <c r="V689" s="144"/>
      <c r="W689" s="144"/>
      <c r="X689" s="144"/>
      <c r="Y689" s="144"/>
      <c r="Z689" s="144"/>
    </row>
    <row r="690" spans="1:26" ht="15.75" customHeight="1">
      <c r="A690" s="144"/>
      <c r="B690" s="144"/>
      <c r="C690" s="144"/>
      <c r="D690" s="144"/>
      <c r="E690" s="144"/>
      <c r="F690" s="144"/>
      <c r="G690" s="144"/>
      <c r="H690" s="144"/>
      <c r="I690" s="144"/>
      <c r="J690" s="144"/>
      <c r="K690" s="144"/>
      <c r="L690" s="144"/>
      <c r="M690" s="144"/>
      <c r="N690" s="144"/>
      <c r="O690" s="166"/>
      <c r="P690" s="166"/>
      <c r="Q690" s="166"/>
      <c r="R690" s="144"/>
      <c r="S690" s="144"/>
      <c r="T690" s="144"/>
      <c r="U690" s="144"/>
      <c r="V690" s="144"/>
      <c r="W690" s="144"/>
      <c r="X690" s="144"/>
      <c r="Y690" s="144"/>
      <c r="Z690" s="144"/>
    </row>
    <row r="691" spans="1:26" ht="15.75" customHeight="1">
      <c r="A691" s="144"/>
      <c r="B691" s="144"/>
      <c r="C691" s="144"/>
      <c r="D691" s="144"/>
      <c r="E691" s="144"/>
      <c r="F691" s="144"/>
      <c r="G691" s="144"/>
      <c r="H691" s="144"/>
      <c r="I691" s="144"/>
      <c r="J691" s="144"/>
      <c r="K691" s="144"/>
      <c r="L691" s="144"/>
      <c r="M691" s="144"/>
      <c r="N691" s="144"/>
      <c r="O691" s="166"/>
      <c r="P691" s="166"/>
      <c r="Q691" s="166"/>
      <c r="R691" s="144"/>
      <c r="S691" s="144"/>
      <c r="T691" s="144"/>
      <c r="U691" s="144"/>
      <c r="V691" s="144"/>
      <c r="W691" s="144"/>
      <c r="X691" s="144"/>
      <c r="Y691" s="144"/>
      <c r="Z691" s="144"/>
    </row>
    <row r="692" spans="1:26" ht="15.75" customHeight="1">
      <c r="A692" s="144"/>
      <c r="B692" s="144"/>
      <c r="C692" s="144"/>
      <c r="D692" s="144"/>
      <c r="E692" s="144"/>
      <c r="F692" s="144"/>
      <c r="G692" s="144"/>
      <c r="H692" s="144"/>
      <c r="I692" s="144"/>
      <c r="J692" s="144"/>
      <c r="K692" s="144"/>
      <c r="L692" s="144"/>
      <c r="M692" s="144"/>
      <c r="N692" s="144"/>
      <c r="O692" s="166"/>
      <c r="P692" s="166"/>
      <c r="Q692" s="166"/>
      <c r="R692" s="144"/>
      <c r="S692" s="144"/>
      <c r="T692" s="144"/>
      <c r="U692" s="144"/>
      <c r="V692" s="144"/>
      <c r="W692" s="144"/>
      <c r="X692" s="144"/>
      <c r="Y692" s="144"/>
      <c r="Z692" s="144"/>
    </row>
    <row r="693" spans="1:26" ht="15.75" customHeight="1">
      <c r="A693" s="144"/>
      <c r="B693" s="144"/>
      <c r="C693" s="144"/>
      <c r="D693" s="144"/>
      <c r="E693" s="144"/>
      <c r="F693" s="144"/>
      <c r="G693" s="144"/>
      <c r="H693" s="144"/>
      <c r="I693" s="144"/>
      <c r="J693" s="144"/>
      <c r="K693" s="144"/>
      <c r="L693" s="144"/>
      <c r="M693" s="144"/>
      <c r="N693" s="144"/>
      <c r="O693" s="166"/>
      <c r="P693" s="166"/>
      <c r="Q693" s="166"/>
      <c r="R693" s="144"/>
      <c r="S693" s="144"/>
      <c r="T693" s="144"/>
      <c r="U693" s="144"/>
      <c r="V693" s="144"/>
      <c r="W693" s="144"/>
      <c r="X693" s="144"/>
      <c r="Y693" s="144"/>
      <c r="Z693" s="144"/>
    </row>
    <row r="694" spans="1:26" ht="15.75" customHeight="1">
      <c r="A694" s="144"/>
      <c r="B694" s="144"/>
      <c r="C694" s="144"/>
      <c r="D694" s="144"/>
      <c r="E694" s="144"/>
      <c r="F694" s="144"/>
      <c r="G694" s="144"/>
      <c r="H694" s="144"/>
      <c r="I694" s="144"/>
      <c r="J694" s="144"/>
      <c r="K694" s="144"/>
      <c r="L694" s="144"/>
      <c r="M694" s="144"/>
      <c r="N694" s="144"/>
      <c r="O694" s="166"/>
      <c r="P694" s="166"/>
      <c r="Q694" s="166"/>
      <c r="R694" s="144"/>
      <c r="S694" s="144"/>
      <c r="T694" s="144"/>
      <c r="U694" s="144"/>
      <c r="V694" s="144"/>
      <c r="W694" s="144"/>
      <c r="X694" s="144"/>
      <c r="Y694" s="144"/>
      <c r="Z694" s="144"/>
    </row>
    <row r="695" spans="1:26" ht="15.75" customHeight="1">
      <c r="A695" s="144"/>
      <c r="B695" s="144"/>
      <c r="C695" s="144"/>
      <c r="D695" s="144"/>
      <c r="E695" s="144"/>
      <c r="F695" s="144"/>
      <c r="G695" s="144"/>
      <c r="H695" s="144"/>
      <c r="I695" s="144"/>
      <c r="J695" s="144"/>
      <c r="K695" s="144"/>
      <c r="L695" s="144"/>
      <c r="M695" s="144"/>
      <c r="N695" s="144"/>
      <c r="O695" s="166"/>
      <c r="P695" s="166"/>
      <c r="Q695" s="166"/>
      <c r="R695" s="144"/>
      <c r="S695" s="144"/>
      <c r="T695" s="144"/>
      <c r="U695" s="144"/>
      <c r="V695" s="144"/>
      <c r="W695" s="144"/>
      <c r="X695" s="144"/>
      <c r="Y695" s="144"/>
      <c r="Z695" s="144"/>
    </row>
    <row r="696" spans="1:26" ht="15.75" customHeight="1">
      <c r="A696" s="144"/>
      <c r="B696" s="144"/>
      <c r="C696" s="144"/>
      <c r="D696" s="144"/>
      <c r="E696" s="144"/>
      <c r="F696" s="144"/>
      <c r="G696" s="144"/>
      <c r="H696" s="144"/>
      <c r="I696" s="144"/>
      <c r="J696" s="144"/>
      <c r="K696" s="144"/>
      <c r="L696" s="144"/>
      <c r="M696" s="144"/>
      <c r="N696" s="144"/>
      <c r="O696" s="166"/>
      <c r="P696" s="166"/>
      <c r="Q696" s="166"/>
      <c r="R696" s="144"/>
      <c r="S696" s="144"/>
      <c r="T696" s="144"/>
      <c r="U696" s="144"/>
      <c r="V696" s="144"/>
      <c r="W696" s="144"/>
      <c r="X696" s="144"/>
      <c r="Y696" s="144"/>
      <c r="Z696" s="144"/>
    </row>
    <row r="697" spans="1:26" ht="15.75" customHeight="1">
      <c r="A697" s="144"/>
      <c r="B697" s="144"/>
      <c r="C697" s="144"/>
      <c r="D697" s="144"/>
      <c r="E697" s="144"/>
      <c r="F697" s="144"/>
      <c r="G697" s="144"/>
      <c r="H697" s="144"/>
      <c r="I697" s="144"/>
      <c r="J697" s="144"/>
      <c r="K697" s="144"/>
      <c r="L697" s="144"/>
      <c r="M697" s="144"/>
      <c r="N697" s="144"/>
      <c r="O697" s="166"/>
      <c r="P697" s="166"/>
      <c r="Q697" s="166"/>
      <c r="R697" s="144"/>
      <c r="S697" s="144"/>
      <c r="T697" s="144"/>
      <c r="U697" s="144"/>
      <c r="V697" s="144"/>
      <c r="W697" s="144"/>
      <c r="X697" s="144"/>
      <c r="Y697" s="144"/>
      <c r="Z697" s="144"/>
    </row>
    <row r="698" spans="1:26" ht="15.75" customHeight="1">
      <c r="A698" s="144"/>
      <c r="B698" s="144"/>
      <c r="C698" s="144"/>
      <c r="D698" s="144"/>
      <c r="E698" s="144"/>
      <c r="F698" s="144"/>
      <c r="G698" s="144"/>
      <c r="H698" s="144"/>
      <c r="I698" s="144"/>
      <c r="J698" s="144"/>
      <c r="K698" s="144"/>
      <c r="L698" s="144"/>
      <c r="M698" s="144"/>
      <c r="N698" s="144"/>
      <c r="O698" s="166"/>
      <c r="P698" s="166"/>
      <c r="Q698" s="166"/>
      <c r="R698" s="144"/>
      <c r="S698" s="144"/>
      <c r="T698" s="144"/>
      <c r="U698" s="144"/>
      <c r="V698" s="144"/>
      <c r="W698" s="144"/>
      <c r="X698" s="144"/>
      <c r="Y698" s="144"/>
      <c r="Z698" s="144"/>
    </row>
    <row r="699" spans="1:26" ht="15.75" customHeight="1">
      <c r="A699" s="144"/>
      <c r="B699" s="144"/>
      <c r="C699" s="144"/>
      <c r="D699" s="144"/>
      <c r="E699" s="144"/>
      <c r="F699" s="144"/>
      <c r="G699" s="144"/>
      <c r="H699" s="144"/>
      <c r="I699" s="144"/>
      <c r="J699" s="144"/>
      <c r="K699" s="144"/>
      <c r="L699" s="144"/>
      <c r="M699" s="144"/>
      <c r="N699" s="144"/>
      <c r="O699" s="166"/>
      <c r="P699" s="166"/>
      <c r="Q699" s="166"/>
      <c r="R699" s="144"/>
      <c r="S699" s="144"/>
      <c r="T699" s="144"/>
      <c r="U699" s="144"/>
      <c r="V699" s="144"/>
      <c r="W699" s="144"/>
      <c r="X699" s="144"/>
      <c r="Y699" s="144"/>
      <c r="Z699" s="144"/>
    </row>
    <row r="700" spans="1:26" ht="15.75" customHeight="1">
      <c r="A700" s="144"/>
      <c r="B700" s="144"/>
      <c r="C700" s="144"/>
      <c r="D700" s="144"/>
      <c r="E700" s="144"/>
      <c r="F700" s="144"/>
      <c r="G700" s="144"/>
      <c r="H700" s="144"/>
      <c r="I700" s="144"/>
      <c r="J700" s="144"/>
      <c r="K700" s="144"/>
      <c r="L700" s="144"/>
      <c r="M700" s="144"/>
      <c r="N700" s="144"/>
      <c r="O700" s="166"/>
      <c r="P700" s="166"/>
      <c r="Q700" s="166"/>
      <c r="R700" s="144"/>
      <c r="S700" s="144"/>
      <c r="T700" s="144"/>
      <c r="U700" s="144"/>
      <c r="V700" s="144"/>
      <c r="W700" s="144"/>
      <c r="X700" s="144"/>
      <c r="Y700" s="144"/>
      <c r="Z700" s="144"/>
    </row>
    <row r="701" spans="1:26" ht="15.75" customHeight="1">
      <c r="A701" s="144"/>
      <c r="B701" s="144"/>
      <c r="C701" s="144"/>
      <c r="D701" s="144"/>
      <c r="E701" s="144"/>
      <c r="F701" s="144"/>
      <c r="G701" s="144"/>
      <c r="H701" s="144"/>
      <c r="I701" s="144"/>
      <c r="J701" s="144"/>
      <c r="K701" s="144"/>
      <c r="L701" s="144"/>
      <c r="M701" s="144"/>
      <c r="N701" s="144"/>
      <c r="O701" s="166"/>
      <c r="P701" s="166"/>
      <c r="Q701" s="166"/>
      <c r="R701" s="144"/>
      <c r="S701" s="144"/>
      <c r="T701" s="144"/>
      <c r="U701" s="144"/>
      <c r="V701" s="144"/>
      <c r="W701" s="144"/>
      <c r="X701" s="144"/>
      <c r="Y701" s="144"/>
      <c r="Z701" s="144"/>
    </row>
    <row r="702" spans="1:26" ht="15.75" customHeight="1">
      <c r="A702" s="144"/>
      <c r="B702" s="144"/>
      <c r="C702" s="144"/>
      <c r="D702" s="144"/>
      <c r="E702" s="144"/>
      <c r="F702" s="144"/>
      <c r="G702" s="144"/>
      <c r="H702" s="144"/>
      <c r="I702" s="144"/>
      <c r="J702" s="144"/>
      <c r="K702" s="144"/>
      <c r="L702" s="144"/>
      <c r="M702" s="144"/>
      <c r="N702" s="144"/>
      <c r="O702" s="166"/>
      <c r="P702" s="166"/>
      <c r="Q702" s="166"/>
      <c r="R702" s="144"/>
      <c r="S702" s="144"/>
      <c r="T702" s="144"/>
      <c r="U702" s="144"/>
      <c r="V702" s="144"/>
      <c r="W702" s="144"/>
      <c r="X702" s="144"/>
      <c r="Y702" s="144"/>
      <c r="Z702" s="144"/>
    </row>
    <row r="703" spans="1:26" ht="15.75" customHeight="1">
      <c r="A703" s="144"/>
      <c r="B703" s="144"/>
      <c r="C703" s="144"/>
      <c r="D703" s="144"/>
      <c r="E703" s="144"/>
      <c r="F703" s="144"/>
      <c r="G703" s="144"/>
      <c r="H703" s="144"/>
      <c r="I703" s="144"/>
      <c r="J703" s="144"/>
      <c r="K703" s="144"/>
      <c r="L703" s="144"/>
      <c r="M703" s="144"/>
      <c r="N703" s="144"/>
      <c r="O703" s="166"/>
      <c r="P703" s="166"/>
      <c r="Q703" s="166"/>
      <c r="R703" s="144"/>
      <c r="S703" s="144"/>
      <c r="T703" s="144"/>
      <c r="U703" s="144"/>
      <c r="V703" s="144"/>
      <c r="W703" s="144"/>
      <c r="X703" s="144"/>
      <c r="Y703" s="144"/>
      <c r="Z703" s="144"/>
    </row>
    <row r="704" spans="1:26" ht="15.75" customHeight="1">
      <c r="A704" s="144"/>
      <c r="B704" s="144"/>
      <c r="C704" s="144"/>
      <c r="D704" s="144"/>
      <c r="E704" s="144"/>
      <c r="F704" s="144"/>
      <c r="G704" s="144"/>
      <c r="H704" s="144"/>
      <c r="I704" s="144"/>
      <c r="J704" s="144"/>
      <c r="K704" s="144"/>
      <c r="L704" s="144"/>
      <c r="M704" s="144"/>
      <c r="N704" s="144"/>
      <c r="O704" s="166"/>
      <c r="P704" s="166"/>
      <c r="Q704" s="166"/>
      <c r="R704" s="144"/>
      <c r="S704" s="144"/>
      <c r="T704" s="144"/>
      <c r="U704" s="144"/>
      <c r="V704" s="144"/>
      <c r="W704" s="144"/>
      <c r="X704" s="144"/>
      <c r="Y704" s="144"/>
      <c r="Z704" s="144"/>
    </row>
    <row r="705" spans="1:26" ht="15.75" customHeight="1">
      <c r="A705" s="144"/>
      <c r="B705" s="144"/>
      <c r="C705" s="144"/>
      <c r="D705" s="144"/>
      <c r="E705" s="144"/>
      <c r="F705" s="144"/>
      <c r="G705" s="144"/>
      <c r="H705" s="144"/>
      <c r="I705" s="144"/>
      <c r="J705" s="144"/>
      <c r="K705" s="144"/>
      <c r="L705" s="144"/>
      <c r="M705" s="144"/>
      <c r="N705" s="144"/>
      <c r="O705" s="166"/>
      <c r="P705" s="166"/>
      <c r="Q705" s="166"/>
      <c r="R705" s="144"/>
      <c r="S705" s="144"/>
      <c r="T705" s="144"/>
      <c r="U705" s="144"/>
      <c r="V705" s="144"/>
      <c r="W705" s="144"/>
      <c r="X705" s="144"/>
      <c r="Y705" s="144"/>
      <c r="Z705" s="144"/>
    </row>
    <row r="706" spans="1:26" ht="15.75" customHeight="1">
      <c r="A706" s="144"/>
      <c r="B706" s="144"/>
      <c r="C706" s="144"/>
      <c r="D706" s="144"/>
      <c r="E706" s="144"/>
      <c r="F706" s="144"/>
      <c r="G706" s="144"/>
      <c r="H706" s="144"/>
      <c r="I706" s="144"/>
      <c r="J706" s="144"/>
      <c r="K706" s="144"/>
      <c r="L706" s="144"/>
      <c r="M706" s="144"/>
      <c r="N706" s="144"/>
      <c r="O706" s="166"/>
      <c r="P706" s="166"/>
      <c r="Q706" s="166"/>
      <c r="R706" s="144"/>
      <c r="S706" s="144"/>
      <c r="T706" s="144"/>
      <c r="U706" s="144"/>
      <c r="V706" s="144"/>
      <c r="W706" s="144"/>
      <c r="X706" s="144"/>
      <c r="Y706" s="144"/>
      <c r="Z706" s="144"/>
    </row>
    <row r="707" spans="1:26" ht="15.75" customHeight="1">
      <c r="A707" s="144"/>
      <c r="B707" s="144"/>
      <c r="C707" s="144"/>
      <c r="D707" s="144"/>
      <c r="E707" s="144"/>
      <c r="F707" s="144"/>
      <c r="G707" s="144"/>
      <c r="H707" s="144"/>
      <c r="I707" s="144"/>
      <c r="J707" s="144"/>
      <c r="K707" s="144"/>
      <c r="L707" s="144"/>
      <c r="M707" s="144"/>
      <c r="N707" s="144"/>
      <c r="O707" s="166"/>
      <c r="P707" s="166"/>
      <c r="Q707" s="166"/>
      <c r="R707" s="144"/>
      <c r="S707" s="144"/>
      <c r="T707" s="144"/>
      <c r="U707" s="144"/>
      <c r="V707" s="144"/>
      <c r="W707" s="144"/>
      <c r="X707" s="144"/>
      <c r="Y707" s="144"/>
      <c r="Z707" s="144"/>
    </row>
    <row r="708" spans="1:26" ht="15.75" customHeight="1">
      <c r="A708" s="144"/>
      <c r="B708" s="144"/>
      <c r="C708" s="144"/>
      <c r="D708" s="144"/>
      <c r="E708" s="144"/>
      <c r="F708" s="144"/>
      <c r="G708" s="144"/>
      <c r="H708" s="144"/>
      <c r="I708" s="144"/>
      <c r="J708" s="144"/>
      <c r="K708" s="144"/>
      <c r="L708" s="144"/>
      <c r="M708" s="144"/>
      <c r="N708" s="144"/>
      <c r="O708" s="166"/>
      <c r="P708" s="166"/>
      <c r="Q708" s="166"/>
      <c r="R708" s="144"/>
      <c r="S708" s="144"/>
      <c r="T708" s="144"/>
      <c r="U708" s="144"/>
      <c r="V708" s="144"/>
      <c r="W708" s="144"/>
      <c r="X708" s="144"/>
      <c r="Y708" s="144"/>
      <c r="Z708" s="144"/>
    </row>
    <row r="709" spans="1:26" ht="15.75" customHeight="1">
      <c r="A709" s="144"/>
      <c r="B709" s="144"/>
      <c r="C709" s="144"/>
      <c r="D709" s="144"/>
      <c r="E709" s="144"/>
      <c r="F709" s="144"/>
      <c r="G709" s="144"/>
      <c r="H709" s="144"/>
      <c r="I709" s="144"/>
      <c r="J709" s="144"/>
      <c r="K709" s="144"/>
      <c r="L709" s="144"/>
      <c r="M709" s="144"/>
      <c r="N709" s="144"/>
      <c r="O709" s="166"/>
      <c r="P709" s="166"/>
      <c r="Q709" s="166"/>
      <c r="R709" s="144"/>
      <c r="S709" s="144"/>
      <c r="T709" s="144"/>
      <c r="U709" s="144"/>
      <c r="V709" s="144"/>
      <c r="W709" s="144"/>
      <c r="X709" s="144"/>
      <c r="Y709" s="144"/>
      <c r="Z709" s="144"/>
    </row>
    <row r="710" spans="1:26" ht="15.75" customHeight="1">
      <c r="A710" s="144"/>
      <c r="B710" s="144"/>
      <c r="C710" s="144"/>
      <c r="D710" s="144"/>
      <c r="E710" s="144"/>
      <c r="F710" s="144"/>
      <c r="G710" s="144"/>
      <c r="H710" s="144"/>
      <c r="I710" s="144"/>
      <c r="J710" s="144"/>
      <c r="K710" s="144"/>
      <c r="L710" s="144"/>
      <c r="M710" s="144"/>
      <c r="N710" s="144"/>
      <c r="O710" s="166"/>
      <c r="P710" s="166"/>
      <c r="Q710" s="166"/>
      <c r="R710" s="144"/>
      <c r="S710" s="144"/>
      <c r="T710" s="144"/>
      <c r="U710" s="144"/>
      <c r="V710" s="144"/>
      <c r="W710" s="144"/>
      <c r="X710" s="144"/>
      <c r="Y710" s="144"/>
      <c r="Z710" s="144"/>
    </row>
    <row r="711" spans="1:26" ht="15.75" customHeight="1">
      <c r="A711" s="144"/>
      <c r="B711" s="144"/>
      <c r="C711" s="144"/>
      <c r="D711" s="144"/>
      <c r="E711" s="144"/>
      <c r="F711" s="144"/>
      <c r="G711" s="144"/>
      <c r="H711" s="144"/>
      <c r="I711" s="144"/>
      <c r="J711" s="144"/>
      <c r="K711" s="144"/>
      <c r="L711" s="144"/>
      <c r="M711" s="144"/>
      <c r="N711" s="144"/>
      <c r="O711" s="166"/>
      <c r="P711" s="166"/>
      <c r="Q711" s="166"/>
      <c r="R711" s="144"/>
      <c r="S711" s="144"/>
      <c r="T711" s="144"/>
      <c r="U711" s="144"/>
      <c r="V711" s="144"/>
      <c r="W711" s="144"/>
      <c r="X711" s="144"/>
      <c r="Y711" s="144"/>
      <c r="Z711" s="144"/>
    </row>
    <row r="712" spans="1:26" ht="15.75" customHeight="1">
      <c r="A712" s="144"/>
      <c r="B712" s="144"/>
      <c r="C712" s="144"/>
      <c r="D712" s="144"/>
      <c r="E712" s="144"/>
      <c r="F712" s="144"/>
      <c r="G712" s="144"/>
      <c r="H712" s="144"/>
      <c r="I712" s="144"/>
      <c r="J712" s="144"/>
      <c r="K712" s="144"/>
      <c r="L712" s="144"/>
      <c r="M712" s="144"/>
      <c r="N712" s="144"/>
      <c r="O712" s="166"/>
      <c r="P712" s="166"/>
      <c r="Q712" s="166"/>
      <c r="R712" s="144"/>
      <c r="S712" s="144"/>
      <c r="T712" s="144"/>
      <c r="U712" s="144"/>
      <c r="V712" s="144"/>
      <c r="W712" s="144"/>
      <c r="X712" s="144"/>
      <c r="Y712" s="144"/>
      <c r="Z712" s="144"/>
    </row>
    <row r="713" spans="1:26" ht="15.75" customHeight="1">
      <c r="A713" s="144"/>
      <c r="B713" s="144"/>
      <c r="C713" s="144"/>
      <c r="D713" s="144"/>
      <c r="E713" s="144"/>
      <c r="F713" s="144"/>
      <c r="G713" s="144"/>
      <c r="H713" s="144"/>
      <c r="I713" s="144"/>
      <c r="J713" s="144"/>
      <c r="K713" s="144"/>
      <c r="L713" s="144"/>
      <c r="M713" s="144"/>
      <c r="N713" s="144"/>
      <c r="O713" s="166"/>
      <c r="P713" s="166"/>
      <c r="Q713" s="166"/>
      <c r="R713" s="144"/>
      <c r="S713" s="144"/>
      <c r="T713" s="144"/>
      <c r="U713" s="144"/>
      <c r="V713" s="144"/>
      <c r="W713" s="144"/>
      <c r="X713" s="144"/>
      <c r="Y713" s="144"/>
      <c r="Z713" s="144"/>
    </row>
    <row r="714" spans="1:26" ht="15.75" customHeight="1">
      <c r="A714" s="144"/>
      <c r="B714" s="144"/>
      <c r="C714" s="144"/>
      <c r="D714" s="144"/>
      <c r="E714" s="144"/>
      <c r="F714" s="144"/>
      <c r="G714" s="144"/>
      <c r="H714" s="144"/>
      <c r="I714" s="144"/>
      <c r="J714" s="144"/>
      <c r="K714" s="144"/>
      <c r="L714" s="144"/>
      <c r="M714" s="144"/>
      <c r="N714" s="144"/>
      <c r="O714" s="166"/>
      <c r="P714" s="166"/>
      <c r="Q714" s="166"/>
      <c r="R714" s="144"/>
      <c r="S714" s="144"/>
      <c r="T714" s="144"/>
      <c r="U714" s="144"/>
      <c r="V714" s="144"/>
      <c r="W714" s="144"/>
      <c r="X714" s="144"/>
      <c r="Y714" s="144"/>
      <c r="Z714" s="144"/>
    </row>
    <row r="715" spans="1:26" ht="15.75" customHeight="1">
      <c r="A715" s="144"/>
      <c r="B715" s="144"/>
      <c r="C715" s="144"/>
      <c r="D715" s="144"/>
      <c r="E715" s="144"/>
      <c r="F715" s="144"/>
      <c r="G715" s="144"/>
      <c r="H715" s="144"/>
      <c r="I715" s="144"/>
      <c r="J715" s="144"/>
      <c r="K715" s="144"/>
      <c r="L715" s="144"/>
      <c r="M715" s="144"/>
      <c r="N715" s="144"/>
      <c r="O715" s="166"/>
      <c r="P715" s="166"/>
      <c r="Q715" s="166"/>
      <c r="R715" s="144"/>
      <c r="S715" s="144"/>
      <c r="T715" s="144"/>
      <c r="U715" s="144"/>
      <c r="V715" s="144"/>
      <c r="W715" s="144"/>
      <c r="X715" s="144"/>
      <c r="Y715" s="144"/>
      <c r="Z715" s="144"/>
    </row>
    <row r="716" spans="1:26" ht="15.75" customHeight="1">
      <c r="A716" s="144"/>
      <c r="B716" s="144"/>
      <c r="C716" s="144"/>
      <c r="D716" s="144"/>
      <c r="E716" s="144"/>
      <c r="F716" s="144"/>
      <c r="G716" s="144"/>
      <c r="H716" s="144"/>
      <c r="I716" s="144"/>
      <c r="J716" s="144"/>
      <c r="K716" s="144"/>
      <c r="L716" s="144"/>
      <c r="M716" s="144"/>
      <c r="N716" s="144"/>
      <c r="O716" s="166"/>
      <c r="P716" s="166"/>
      <c r="Q716" s="166"/>
      <c r="R716" s="144"/>
      <c r="S716" s="144"/>
      <c r="T716" s="144"/>
      <c r="U716" s="144"/>
      <c r="V716" s="144"/>
      <c r="W716" s="144"/>
      <c r="X716" s="144"/>
      <c r="Y716" s="144"/>
      <c r="Z716" s="144"/>
    </row>
    <row r="717" spans="1:26" ht="15.75" customHeight="1">
      <c r="A717" s="144"/>
      <c r="B717" s="144"/>
      <c r="C717" s="144"/>
      <c r="D717" s="144"/>
      <c r="E717" s="144"/>
      <c r="F717" s="144"/>
      <c r="G717" s="144"/>
      <c r="H717" s="144"/>
      <c r="I717" s="144"/>
      <c r="J717" s="144"/>
      <c r="K717" s="144"/>
      <c r="L717" s="144"/>
      <c r="M717" s="144"/>
      <c r="N717" s="144"/>
      <c r="O717" s="166"/>
      <c r="P717" s="166"/>
      <c r="Q717" s="166"/>
      <c r="R717" s="144"/>
      <c r="S717" s="144"/>
      <c r="T717" s="144"/>
      <c r="U717" s="144"/>
      <c r="V717" s="144"/>
      <c r="W717" s="144"/>
      <c r="X717" s="144"/>
      <c r="Y717" s="144"/>
      <c r="Z717" s="144"/>
    </row>
    <row r="718" spans="1:26" ht="15.75" customHeight="1">
      <c r="A718" s="144"/>
      <c r="B718" s="144"/>
      <c r="C718" s="144"/>
      <c r="D718" s="144"/>
      <c r="E718" s="144"/>
      <c r="F718" s="144"/>
      <c r="G718" s="144"/>
      <c r="H718" s="144"/>
      <c r="I718" s="144"/>
      <c r="J718" s="144"/>
      <c r="K718" s="144"/>
      <c r="L718" s="144"/>
      <c r="M718" s="144"/>
      <c r="N718" s="144"/>
      <c r="O718" s="166"/>
      <c r="P718" s="166"/>
      <c r="Q718" s="166"/>
      <c r="R718" s="144"/>
      <c r="S718" s="144"/>
      <c r="T718" s="144"/>
      <c r="U718" s="144"/>
      <c r="V718" s="144"/>
      <c r="W718" s="144"/>
      <c r="X718" s="144"/>
      <c r="Y718" s="144"/>
      <c r="Z718" s="144"/>
    </row>
    <row r="719" spans="1:26" ht="15.75" customHeight="1">
      <c r="A719" s="144"/>
      <c r="B719" s="144"/>
      <c r="C719" s="144"/>
      <c r="D719" s="144"/>
      <c r="E719" s="144"/>
      <c r="F719" s="144"/>
      <c r="G719" s="144"/>
      <c r="H719" s="144"/>
      <c r="I719" s="144"/>
      <c r="J719" s="144"/>
      <c r="K719" s="144"/>
      <c r="L719" s="144"/>
      <c r="M719" s="144"/>
      <c r="N719" s="144"/>
      <c r="O719" s="166"/>
      <c r="P719" s="166"/>
      <c r="Q719" s="166"/>
      <c r="R719" s="144"/>
      <c r="S719" s="144"/>
      <c r="T719" s="144"/>
      <c r="U719" s="144"/>
      <c r="V719" s="144"/>
      <c r="W719" s="144"/>
      <c r="X719" s="144"/>
      <c r="Y719" s="144"/>
      <c r="Z719" s="144"/>
    </row>
    <row r="720" spans="1:26" ht="15.75" customHeight="1">
      <c r="A720" s="144"/>
      <c r="B720" s="144"/>
      <c r="C720" s="144"/>
      <c r="D720" s="144"/>
      <c r="E720" s="144"/>
      <c r="F720" s="144"/>
      <c r="G720" s="144"/>
      <c r="H720" s="144"/>
      <c r="I720" s="144"/>
      <c r="J720" s="144"/>
      <c r="K720" s="144"/>
      <c r="L720" s="144"/>
      <c r="M720" s="144"/>
      <c r="N720" s="144"/>
      <c r="O720" s="166"/>
      <c r="P720" s="166"/>
      <c r="Q720" s="166"/>
      <c r="R720" s="144"/>
      <c r="S720" s="144"/>
      <c r="T720" s="144"/>
      <c r="U720" s="144"/>
      <c r="V720" s="144"/>
      <c r="W720" s="144"/>
      <c r="X720" s="144"/>
      <c r="Y720" s="144"/>
      <c r="Z720" s="144"/>
    </row>
    <row r="721" spans="1:26" ht="15.75" customHeight="1">
      <c r="A721" s="144"/>
      <c r="B721" s="144"/>
      <c r="C721" s="144"/>
      <c r="D721" s="144"/>
      <c r="E721" s="144"/>
      <c r="F721" s="144"/>
      <c r="G721" s="144"/>
      <c r="H721" s="144"/>
      <c r="I721" s="144"/>
      <c r="J721" s="144"/>
      <c r="K721" s="144"/>
      <c r="L721" s="144"/>
      <c r="M721" s="144"/>
      <c r="N721" s="144"/>
      <c r="O721" s="166"/>
      <c r="P721" s="166"/>
      <c r="Q721" s="166"/>
      <c r="R721" s="144"/>
      <c r="S721" s="144"/>
      <c r="T721" s="144"/>
      <c r="U721" s="144"/>
      <c r="V721" s="144"/>
      <c r="W721" s="144"/>
      <c r="X721" s="144"/>
      <c r="Y721" s="144"/>
      <c r="Z721" s="144"/>
    </row>
    <row r="722" spans="1:26" ht="15.75" customHeight="1">
      <c r="A722" s="144"/>
      <c r="B722" s="144"/>
      <c r="C722" s="144"/>
      <c r="D722" s="144"/>
      <c r="E722" s="144"/>
      <c r="F722" s="144"/>
      <c r="G722" s="144"/>
      <c r="H722" s="144"/>
      <c r="I722" s="144"/>
      <c r="J722" s="144"/>
      <c r="K722" s="144"/>
      <c r="L722" s="144"/>
      <c r="M722" s="144"/>
      <c r="N722" s="144"/>
      <c r="O722" s="166"/>
      <c r="P722" s="166"/>
      <c r="Q722" s="166"/>
      <c r="R722" s="144"/>
      <c r="S722" s="144"/>
      <c r="T722" s="144"/>
      <c r="U722" s="144"/>
      <c r="V722" s="144"/>
      <c r="W722" s="144"/>
      <c r="X722" s="144"/>
      <c r="Y722" s="144"/>
      <c r="Z722" s="144"/>
    </row>
    <row r="723" spans="1:26" ht="15.75" customHeight="1">
      <c r="A723" s="144"/>
      <c r="B723" s="144"/>
      <c r="C723" s="144"/>
      <c r="D723" s="144"/>
      <c r="E723" s="144"/>
      <c r="F723" s="144"/>
      <c r="G723" s="144"/>
      <c r="H723" s="144"/>
      <c r="I723" s="144"/>
      <c r="J723" s="144"/>
      <c r="K723" s="144"/>
      <c r="L723" s="144"/>
      <c r="M723" s="144"/>
      <c r="N723" s="144"/>
      <c r="O723" s="166"/>
      <c r="P723" s="166"/>
      <c r="Q723" s="166"/>
      <c r="R723" s="144"/>
      <c r="S723" s="144"/>
      <c r="T723" s="144"/>
      <c r="U723" s="144"/>
      <c r="V723" s="144"/>
      <c r="W723" s="144"/>
      <c r="X723" s="144"/>
      <c r="Y723" s="144"/>
      <c r="Z723" s="144"/>
    </row>
    <row r="724" spans="1:26" ht="15.75" customHeight="1">
      <c r="A724" s="144"/>
      <c r="B724" s="144"/>
      <c r="C724" s="144"/>
      <c r="D724" s="144"/>
      <c r="E724" s="144"/>
      <c r="F724" s="144"/>
      <c r="G724" s="144"/>
      <c r="H724" s="144"/>
      <c r="I724" s="144"/>
      <c r="J724" s="144"/>
      <c r="K724" s="144"/>
      <c r="L724" s="144"/>
      <c r="M724" s="144"/>
      <c r="N724" s="144"/>
      <c r="O724" s="166"/>
      <c r="P724" s="166"/>
      <c r="Q724" s="166"/>
      <c r="R724" s="144"/>
      <c r="S724" s="144"/>
      <c r="T724" s="144"/>
      <c r="U724" s="144"/>
      <c r="V724" s="144"/>
      <c r="W724" s="144"/>
      <c r="X724" s="144"/>
      <c r="Y724" s="144"/>
      <c r="Z724" s="144"/>
    </row>
    <row r="725" spans="1:26" ht="15.75" customHeight="1">
      <c r="A725" s="144"/>
      <c r="B725" s="144"/>
      <c r="C725" s="144"/>
      <c r="D725" s="144"/>
      <c r="E725" s="144"/>
      <c r="F725" s="144"/>
      <c r="G725" s="144"/>
      <c r="H725" s="144"/>
      <c r="I725" s="144"/>
      <c r="J725" s="144"/>
      <c r="K725" s="144"/>
      <c r="L725" s="144"/>
      <c r="M725" s="144"/>
      <c r="N725" s="144"/>
      <c r="O725" s="166"/>
      <c r="P725" s="166"/>
      <c r="Q725" s="166"/>
      <c r="R725" s="144"/>
      <c r="S725" s="144"/>
      <c r="T725" s="144"/>
      <c r="U725" s="144"/>
      <c r="V725" s="144"/>
      <c r="W725" s="144"/>
      <c r="X725" s="144"/>
      <c r="Y725" s="144"/>
      <c r="Z725" s="144"/>
    </row>
    <row r="726" spans="1:26" ht="15.75" customHeight="1">
      <c r="A726" s="144"/>
      <c r="B726" s="144"/>
      <c r="C726" s="144"/>
      <c r="D726" s="144"/>
      <c r="E726" s="144"/>
      <c r="F726" s="144"/>
      <c r="G726" s="144"/>
      <c r="H726" s="144"/>
      <c r="I726" s="144"/>
      <c r="J726" s="144"/>
      <c r="K726" s="144"/>
      <c r="L726" s="144"/>
      <c r="M726" s="144"/>
      <c r="N726" s="144"/>
      <c r="O726" s="166"/>
      <c r="P726" s="166"/>
      <c r="Q726" s="166"/>
      <c r="R726" s="144"/>
      <c r="S726" s="144"/>
      <c r="T726" s="144"/>
      <c r="U726" s="144"/>
      <c r="V726" s="144"/>
      <c r="W726" s="144"/>
      <c r="X726" s="144"/>
      <c r="Y726" s="144"/>
      <c r="Z726" s="144"/>
    </row>
    <row r="727" spans="1:26" ht="15.75" customHeight="1">
      <c r="A727" s="144"/>
      <c r="B727" s="144"/>
      <c r="C727" s="144"/>
      <c r="D727" s="144"/>
      <c r="E727" s="144"/>
      <c r="F727" s="144"/>
      <c r="G727" s="144"/>
      <c r="H727" s="144"/>
      <c r="I727" s="144"/>
      <c r="J727" s="144"/>
      <c r="K727" s="144"/>
      <c r="L727" s="144"/>
      <c r="M727" s="144"/>
      <c r="N727" s="144"/>
      <c r="O727" s="166"/>
      <c r="P727" s="166"/>
      <c r="Q727" s="166"/>
      <c r="R727" s="144"/>
      <c r="S727" s="144"/>
      <c r="T727" s="144"/>
      <c r="U727" s="144"/>
      <c r="V727" s="144"/>
      <c r="W727" s="144"/>
      <c r="X727" s="144"/>
      <c r="Y727" s="144"/>
      <c r="Z727" s="144"/>
    </row>
    <row r="728" spans="1:26" ht="15.75" customHeight="1">
      <c r="A728" s="144"/>
      <c r="B728" s="144"/>
      <c r="C728" s="144"/>
      <c r="D728" s="144"/>
      <c r="E728" s="144"/>
      <c r="F728" s="144"/>
      <c r="G728" s="144"/>
      <c r="H728" s="144"/>
      <c r="I728" s="144"/>
      <c r="J728" s="144"/>
      <c r="K728" s="144"/>
      <c r="L728" s="144"/>
      <c r="M728" s="144"/>
      <c r="N728" s="144"/>
      <c r="O728" s="166"/>
      <c r="P728" s="166"/>
      <c r="Q728" s="166"/>
      <c r="R728" s="144"/>
      <c r="S728" s="144"/>
      <c r="T728" s="144"/>
      <c r="U728" s="144"/>
      <c r="V728" s="144"/>
      <c r="W728" s="144"/>
      <c r="X728" s="144"/>
      <c r="Y728" s="144"/>
      <c r="Z728" s="144"/>
    </row>
    <row r="729" spans="1:26" ht="15.75" customHeight="1">
      <c r="A729" s="144"/>
      <c r="B729" s="144"/>
      <c r="C729" s="144"/>
      <c r="D729" s="144"/>
      <c r="E729" s="144"/>
      <c r="F729" s="144"/>
      <c r="G729" s="144"/>
      <c r="H729" s="144"/>
      <c r="I729" s="144"/>
      <c r="J729" s="144"/>
      <c r="K729" s="144"/>
      <c r="L729" s="144"/>
      <c r="M729" s="144"/>
      <c r="N729" s="144"/>
      <c r="O729" s="166"/>
      <c r="P729" s="166"/>
      <c r="Q729" s="166"/>
      <c r="R729" s="144"/>
      <c r="S729" s="144"/>
      <c r="T729" s="144"/>
      <c r="U729" s="144"/>
      <c r="V729" s="144"/>
      <c r="W729" s="144"/>
      <c r="X729" s="144"/>
      <c r="Y729" s="144"/>
      <c r="Z729" s="144"/>
    </row>
    <row r="730" spans="1:26" ht="15.75" customHeight="1">
      <c r="A730" s="144"/>
      <c r="B730" s="144"/>
      <c r="C730" s="144"/>
      <c r="D730" s="144"/>
      <c r="E730" s="144"/>
      <c r="F730" s="144"/>
      <c r="G730" s="144"/>
      <c r="H730" s="144"/>
      <c r="I730" s="144"/>
      <c r="J730" s="144"/>
      <c r="K730" s="144"/>
      <c r="L730" s="144"/>
      <c r="M730" s="144"/>
      <c r="N730" s="144"/>
      <c r="O730" s="166"/>
      <c r="P730" s="166"/>
      <c r="Q730" s="166"/>
      <c r="R730" s="144"/>
      <c r="S730" s="144"/>
      <c r="T730" s="144"/>
      <c r="U730" s="144"/>
      <c r="V730" s="144"/>
      <c r="W730" s="144"/>
      <c r="X730" s="144"/>
      <c r="Y730" s="144"/>
      <c r="Z730" s="144"/>
    </row>
    <row r="731" spans="1:26" ht="15.75" customHeight="1">
      <c r="A731" s="144"/>
      <c r="B731" s="144"/>
      <c r="C731" s="144"/>
      <c r="D731" s="144"/>
      <c r="E731" s="144"/>
      <c r="F731" s="144"/>
      <c r="G731" s="144"/>
      <c r="H731" s="144"/>
      <c r="I731" s="144"/>
      <c r="J731" s="144"/>
      <c r="K731" s="144"/>
      <c r="L731" s="144"/>
      <c r="M731" s="144"/>
      <c r="N731" s="144"/>
      <c r="O731" s="166"/>
      <c r="P731" s="166"/>
      <c r="Q731" s="166"/>
      <c r="R731" s="144"/>
      <c r="S731" s="144"/>
      <c r="T731" s="144"/>
      <c r="U731" s="144"/>
      <c r="V731" s="144"/>
      <c r="W731" s="144"/>
      <c r="X731" s="144"/>
      <c r="Y731" s="144"/>
      <c r="Z731" s="144"/>
    </row>
    <row r="732" spans="1:26" ht="15.75" customHeight="1">
      <c r="A732" s="144"/>
      <c r="B732" s="144"/>
      <c r="C732" s="144"/>
      <c r="D732" s="144"/>
      <c r="E732" s="144"/>
      <c r="F732" s="144"/>
      <c r="G732" s="144"/>
      <c r="H732" s="144"/>
      <c r="I732" s="144"/>
      <c r="J732" s="144"/>
      <c r="K732" s="144"/>
      <c r="L732" s="144"/>
      <c r="M732" s="144"/>
      <c r="N732" s="144"/>
      <c r="O732" s="166"/>
      <c r="P732" s="166"/>
      <c r="Q732" s="166"/>
      <c r="R732" s="144"/>
      <c r="S732" s="144"/>
      <c r="T732" s="144"/>
      <c r="U732" s="144"/>
      <c r="V732" s="144"/>
      <c r="W732" s="144"/>
      <c r="X732" s="144"/>
      <c r="Y732" s="144"/>
      <c r="Z732" s="144"/>
    </row>
    <row r="733" spans="1:26" ht="15.75" customHeight="1">
      <c r="A733" s="144"/>
      <c r="B733" s="144"/>
      <c r="C733" s="144"/>
      <c r="D733" s="144"/>
      <c r="E733" s="144"/>
      <c r="F733" s="144"/>
      <c r="G733" s="144"/>
      <c r="H733" s="144"/>
      <c r="I733" s="144"/>
      <c r="J733" s="144"/>
      <c r="K733" s="144"/>
      <c r="L733" s="144"/>
      <c r="M733" s="144"/>
      <c r="N733" s="144"/>
      <c r="O733" s="166"/>
      <c r="P733" s="166"/>
      <c r="Q733" s="166"/>
      <c r="R733" s="144"/>
      <c r="S733" s="144"/>
      <c r="T733" s="144"/>
      <c r="U733" s="144"/>
      <c r="V733" s="144"/>
      <c r="W733" s="144"/>
      <c r="X733" s="144"/>
      <c r="Y733" s="144"/>
      <c r="Z733" s="144"/>
    </row>
    <row r="734" spans="1:26" ht="15.75" customHeight="1">
      <c r="A734" s="144"/>
      <c r="B734" s="144"/>
      <c r="C734" s="144"/>
      <c r="D734" s="144"/>
      <c r="E734" s="144"/>
      <c r="F734" s="144"/>
      <c r="G734" s="144"/>
      <c r="H734" s="144"/>
      <c r="I734" s="144"/>
      <c r="J734" s="144"/>
      <c r="K734" s="144"/>
      <c r="L734" s="144"/>
      <c r="M734" s="144"/>
      <c r="N734" s="144"/>
      <c r="O734" s="166"/>
      <c r="P734" s="166"/>
      <c r="Q734" s="166"/>
      <c r="R734" s="144"/>
      <c r="S734" s="144"/>
      <c r="T734" s="144"/>
      <c r="U734" s="144"/>
      <c r="V734" s="144"/>
      <c r="W734" s="144"/>
      <c r="X734" s="144"/>
      <c r="Y734" s="144"/>
      <c r="Z734" s="144"/>
    </row>
    <row r="735" spans="1:26" ht="15.75" customHeight="1">
      <c r="A735" s="144"/>
      <c r="B735" s="144"/>
      <c r="C735" s="144"/>
      <c r="D735" s="144"/>
      <c r="E735" s="144"/>
      <c r="F735" s="144"/>
      <c r="G735" s="144"/>
      <c r="H735" s="144"/>
      <c r="I735" s="144"/>
      <c r="J735" s="144"/>
      <c r="K735" s="144"/>
      <c r="L735" s="144"/>
      <c r="M735" s="144"/>
      <c r="N735" s="144"/>
      <c r="O735" s="166"/>
      <c r="P735" s="166"/>
      <c r="Q735" s="166"/>
      <c r="R735" s="144"/>
      <c r="S735" s="144"/>
      <c r="T735" s="144"/>
      <c r="U735" s="144"/>
      <c r="V735" s="144"/>
      <c r="W735" s="144"/>
      <c r="X735" s="144"/>
      <c r="Y735" s="144"/>
      <c r="Z735" s="144"/>
    </row>
    <row r="736" spans="1:26" ht="15.75" customHeight="1">
      <c r="A736" s="144"/>
      <c r="B736" s="144"/>
      <c r="C736" s="144"/>
      <c r="D736" s="144"/>
      <c r="E736" s="144"/>
      <c r="F736" s="144"/>
      <c r="G736" s="144"/>
      <c r="H736" s="144"/>
      <c r="I736" s="144"/>
      <c r="J736" s="144"/>
      <c r="K736" s="144"/>
      <c r="L736" s="144"/>
      <c r="M736" s="144"/>
      <c r="N736" s="144"/>
      <c r="O736" s="166"/>
      <c r="P736" s="166"/>
      <c r="Q736" s="166"/>
      <c r="R736" s="144"/>
      <c r="S736" s="144"/>
      <c r="T736" s="144"/>
      <c r="U736" s="144"/>
      <c r="V736" s="144"/>
      <c r="W736" s="144"/>
      <c r="X736" s="144"/>
      <c r="Y736" s="144"/>
      <c r="Z736" s="144"/>
    </row>
    <row r="737" spans="1:26" ht="15.75" customHeight="1">
      <c r="A737" s="144"/>
      <c r="B737" s="144"/>
      <c r="C737" s="144"/>
      <c r="D737" s="144"/>
      <c r="E737" s="144"/>
      <c r="F737" s="144"/>
      <c r="G737" s="144"/>
      <c r="H737" s="144"/>
      <c r="I737" s="144"/>
      <c r="J737" s="144"/>
      <c r="K737" s="144"/>
      <c r="L737" s="144"/>
      <c r="M737" s="144"/>
      <c r="N737" s="144"/>
      <c r="O737" s="166"/>
      <c r="P737" s="166"/>
      <c r="Q737" s="166"/>
      <c r="R737" s="144"/>
      <c r="S737" s="144"/>
      <c r="T737" s="144"/>
      <c r="U737" s="144"/>
      <c r="V737" s="144"/>
      <c r="W737" s="144"/>
      <c r="X737" s="144"/>
      <c r="Y737" s="144"/>
      <c r="Z737" s="144"/>
    </row>
    <row r="738" spans="1:26" ht="15.75" customHeight="1">
      <c r="A738" s="144"/>
      <c r="B738" s="144"/>
      <c r="C738" s="144"/>
      <c r="D738" s="144"/>
      <c r="E738" s="144"/>
      <c r="F738" s="144"/>
      <c r="G738" s="144"/>
      <c r="H738" s="144"/>
      <c r="I738" s="144"/>
      <c r="J738" s="144"/>
      <c r="K738" s="144"/>
      <c r="L738" s="144"/>
      <c r="M738" s="144"/>
      <c r="N738" s="144"/>
      <c r="O738" s="166"/>
      <c r="P738" s="166"/>
      <c r="Q738" s="166"/>
      <c r="R738" s="144"/>
      <c r="S738" s="144"/>
      <c r="T738" s="144"/>
      <c r="U738" s="144"/>
      <c r="V738" s="144"/>
      <c r="W738" s="144"/>
      <c r="X738" s="144"/>
      <c r="Y738" s="144"/>
      <c r="Z738" s="144"/>
    </row>
    <row r="739" spans="1:26" ht="15.75" customHeight="1">
      <c r="A739" s="144"/>
      <c r="B739" s="144"/>
      <c r="C739" s="144"/>
      <c r="D739" s="144"/>
      <c r="E739" s="144"/>
      <c r="F739" s="144"/>
      <c r="G739" s="144"/>
      <c r="H739" s="144"/>
      <c r="I739" s="144"/>
      <c r="J739" s="144"/>
      <c r="K739" s="144"/>
      <c r="L739" s="144"/>
      <c r="M739" s="144"/>
      <c r="N739" s="144"/>
      <c r="O739" s="166"/>
      <c r="P739" s="166"/>
      <c r="Q739" s="166"/>
      <c r="R739" s="144"/>
      <c r="S739" s="144"/>
      <c r="T739" s="144"/>
      <c r="U739" s="144"/>
      <c r="V739" s="144"/>
      <c r="W739" s="144"/>
      <c r="X739" s="144"/>
      <c r="Y739" s="144"/>
      <c r="Z739" s="144"/>
    </row>
    <row r="740" spans="1:26" ht="15.75" customHeight="1">
      <c r="A740" s="144"/>
      <c r="B740" s="144"/>
      <c r="C740" s="144"/>
      <c r="D740" s="144"/>
      <c r="E740" s="144"/>
      <c r="F740" s="144"/>
      <c r="G740" s="144"/>
      <c r="H740" s="144"/>
      <c r="I740" s="144"/>
      <c r="J740" s="144"/>
      <c r="K740" s="144"/>
      <c r="L740" s="144"/>
      <c r="M740" s="144"/>
      <c r="N740" s="144"/>
      <c r="O740" s="166"/>
      <c r="P740" s="166"/>
      <c r="Q740" s="166"/>
      <c r="R740" s="144"/>
      <c r="S740" s="144"/>
      <c r="T740" s="144"/>
      <c r="U740" s="144"/>
      <c r="V740" s="144"/>
      <c r="W740" s="144"/>
      <c r="X740" s="144"/>
      <c r="Y740" s="144"/>
      <c r="Z740" s="144"/>
    </row>
    <row r="741" spans="1:26" ht="15.75" customHeight="1">
      <c r="A741" s="144"/>
      <c r="B741" s="144"/>
      <c r="C741" s="144"/>
      <c r="D741" s="144"/>
      <c r="E741" s="144"/>
      <c r="F741" s="144"/>
      <c r="G741" s="144"/>
      <c r="H741" s="144"/>
      <c r="I741" s="144"/>
      <c r="J741" s="144"/>
      <c r="K741" s="144"/>
      <c r="L741" s="144"/>
      <c r="M741" s="144"/>
      <c r="N741" s="144"/>
      <c r="O741" s="166"/>
      <c r="P741" s="166"/>
      <c r="Q741" s="166"/>
      <c r="R741" s="144"/>
      <c r="S741" s="144"/>
      <c r="T741" s="144"/>
      <c r="U741" s="144"/>
      <c r="V741" s="144"/>
      <c r="W741" s="144"/>
      <c r="X741" s="144"/>
      <c r="Y741" s="144"/>
      <c r="Z741" s="144"/>
    </row>
    <row r="742" spans="1:26" ht="15.75" customHeight="1">
      <c r="A742" s="144"/>
      <c r="B742" s="144"/>
      <c r="C742" s="144"/>
      <c r="D742" s="144"/>
      <c r="E742" s="144"/>
      <c r="F742" s="144"/>
      <c r="G742" s="144"/>
      <c r="H742" s="144"/>
      <c r="I742" s="144"/>
      <c r="J742" s="144"/>
      <c r="K742" s="144"/>
      <c r="L742" s="144"/>
      <c r="M742" s="144"/>
      <c r="N742" s="144"/>
      <c r="O742" s="166"/>
      <c r="P742" s="166"/>
      <c r="Q742" s="166"/>
      <c r="R742" s="144"/>
      <c r="S742" s="144"/>
      <c r="T742" s="144"/>
      <c r="U742" s="144"/>
      <c r="V742" s="144"/>
      <c r="W742" s="144"/>
      <c r="X742" s="144"/>
      <c r="Y742" s="144"/>
      <c r="Z742" s="144"/>
    </row>
    <row r="743" spans="1:26" ht="15.75" customHeight="1">
      <c r="A743" s="144"/>
      <c r="B743" s="144"/>
      <c r="C743" s="144"/>
      <c r="D743" s="144"/>
      <c r="E743" s="144"/>
      <c r="F743" s="144"/>
      <c r="G743" s="144"/>
      <c r="H743" s="144"/>
      <c r="I743" s="144"/>
      <c r="J743" s="144"/>
      <c r="K743" s="144"/>
      <c r="L743" s="144"/>
      <c r="M743" s="144"/>
      <c r="N743" s="144"/>
      <c r="O743" s="166"/>
      <c r="P743" s="166"/>
      <c r="Q743" s="166"/>
      <c r="R743" s="144"/>
      <c r="S743" s="144"/>
      <c r="T743" s="144"/>
      <c r="U743" s="144"/>
      <c r="V743" s="144"/>
      <c r="W743" s="144"/>
      <c r="X743" s="144"/>
      <c r="Y743" s="144"/>
      <c r="Z743" s="144"/>
    </row>
    <row r="744" spans="1:26" ht="15.75" customHeight="1">
      <c r="A744" s="144"/>
      <c r="B744" s="144"/>
      <c r="C744" s="144"/>
      <c r="D744" s="144"/>
      <c r="E744" s="144"/>
      <c r="F744" s="144"/>
      <c r="G744" s="144"/>
      <c r="H744" s="144"/>
      <c r="I744" s="144"/>
      <c r="J744" s="144"/>
      <c r="K744" s="144"/>
      <c r="L744" s="144"/>
      <c r="M744" s="144"/>
      <c r="N744" s="144"/>
      <c r="O744" s="166"/>
      <c r="P744" s="166"/>
      <c r="Q744" s="166"/>
      <c r="R744" s="144"/>
      <c r="S744" s="144"/>
      <c r="T744" s="144"/>
      <c r="U744" s="144"/>
      <c r="V744" s="144"/>
      <c r="W744" s="144"/>
      <c r="X744" s="144"/>
      <c r="Y744" s="144"/>
      <c r="Z744" s="144"/>
    </row>
    <row r="745" spans="1:26" ht="15.75" customHeight="1">
      <c r="A745" s="144"/>
      <c r="B745" s="144"/>
      <c r="C745" s="144"/>
      <c r="D745" s="144"/>
      <c r="E745" s="144"/>
      <c r="F745" s="144"/>
      <c r="G745" s="144"/>
      <c r="H745" s="144"/>
      <c r="I745" s="144"/>
      <c r="J745" s="144"/>
      <c r="K745" s="144"/>
      <c r="L745" s="144"/>
      <c r="M745" s="144"/>
      <c r="N745" s="144"/>
      <c r="O745" s="166"/>
      <c r="P745" s="166"/>
      <c r="Q745" s="166"/>
      <c r="R745" s="144"/>
      <c r="S745" s="144"/>
      <c r="T745" s="144"/>
      <c r="U745" s="144"/>
      <c r="V745" s="144"/>
      <c r="W745" s="144"/>
      <c r="X745" s="144"/>
      <c r="Y745" s="144"/>
      <c r="Z745" s="144"/>
    </row>
    <row r="746" spans="1:26" ht="15.75" customHeight="1">
      <c r="A746" s="144"/>
      <c r="B746" s="144"/>
      <c r="C746" s="144"/>
      <c r="D746" s="144"/>
      <c r="E746" s="144"/>
      <c r="F746" s="144"/>
      <c r="G746" s="144"/>
      <c r="H746" s="144"/>
      <c r="I746" s="144"/>
      <c r="J746" s="144"/>
      <c r="K746" s="144"/>
      <c r="L746" s="144"/>
      <c r="M746" s="144"/>
      <c r="N746" s="144"/>
      <c r="O746" s="166"/>
      <c r="P746" s="166"/>
      <c r="Q746" s="166"/>
      <c r="R746" s="144"/>
      <c r="S746" s="144"/>
      <c r="T746" s="144"/>
      <c r="U746" s="144"/>
      <c r="V746" s="144"/>
      <c r="W746" s="144"/>
      <c r="X746" s="144"/>
      <c r="Y746" s="144"/>
      <c r="Z746" s="144"/>
    </row>
    <row r="747" spans="1:26" ht="15.75" customHeight="1">
      <c r="A747" s="144"/>
      <c r="B747" s="144"/>
      <c r="C747" s="144"/>
      <c r="D747" s="144"/>
      <c r="E747" s="144"/>
      <c r="F747" s="144"/>
      <c r="G747" s="144"/>
      <c r="H747" s="144"/>
      <c r="I747" s="144"/>
      <c r="J747" s="144"/>
      <c r="K747" s="144"/>
      <c r="L747" s="144"/>
      <c r="M747" s="144"/>
      <c r="N747" s="144"/>
      <c r="O747" s="166"/>
      <c r="P747" s="166"/>
      <c r="Q747" s="166"/>
      <c r="R747" s="144"/>
      <c r="S747" s="144"/>
      <c r="T747" s="144"/>
      <c r="U747" s="144"/>
      <c r="V747" s="144"/>
      <c r="W747" s="144"/>
      <c r="X747" s="144"/>
      <c r="Y747" s="144"/>
      <c r="Z747" s="144"/>
    </row>
    <row r="748" spans="1:26" ht="15.75" customHeight="1">
      <c r="A748" s="144"/>
      <c r="B748" s="144"/>
      <c r="C748" s="144"/>
      <c r="D748" s="144"/>
      <c r="E748" s="144"/>
      <c r="F748" s="144"/>
      <c r="G748" s="144"/>
      <c r="H748" s="144"/>
      <c r="I748" s="144"/>
      <c r="J748" s="144"/>
      <c r="K748" s="144"/>
      <c r="L748" s="144"/>
      <c r="M748" s="144"/>
      <c r="N748" s="144"/>
      <c r="O748" s="166"/>
      <c r="P748" s="166"/>
      <c r="Q748" s="166"/>
      <c r="R748" s="144"/>
      <c r="S748" s="144"/>
      <c r="T748" s="144"/>
      <c r="U748" s="144"/>
      <c r="V748" s="144"/>
      <c r="W748" s="144"/>
      <c r="X748" s="144"/>
      <c r="Y748" s="144"/>
      <c r="Z748" s="144"/>
    </row>
    <row r="749" spans="1:26" ht="15.75" customHeight="1">
      <c r="A749" s="144"/>
      <c r="B749" s="144"/>
      <c r="C749" s="144"/>
      <c r="D749" s="144"/>
      <c r="E749" s="144"/>
      <c r="F749" s="144"/>
      <c r="G749" s="144"/>
      <c r="H749" s="144"/>
      <c r="I749" s="144"/>
      <c r="J749" s="144"/>
      <c r="K749" s="144"/>
      <c r="L749" s="144"/>
      <c r="M749" s="144"/>
      <c r="N749" s="144"/>
      <c r="O749" s="166"/>
      <c r="P749" s="166"/>
      <c r="Q749" s="166"/>
      <c r="R749" s="144"/>
      <c r="S749" s="144"/>
      <c r="T749" s="144"/>
      <c r="U749" s="144"/>
      <c r="V749" s="144"/>
      <c r="W749" s="144"/>
      <c r="X749" s="144"/>
      <c r="Y749" s="144"/>
      <c r="Z749" s="144"/>
    </row>
    <row r="750" spans="1:26" ht="15.75" customHeight="1">
      <c r="A750" s="144"/>
      <c r="B750" s="144"/>
      <c r="C750" s="144"/>
      <c r="D750" s="144"/>
      <c r="E750" s="144"/>
      <c r="F750" s="144"/>
      <c r="G750" s="144"/>
      <c r="H750" s="144"/>
      <c r="I750" s="144"/>
      <c r="J750" s="144"/>
      <c r="K750" s="144"/>
      <c r="L750" s="144"/>
      <c r="M750" s="144"/>
      <c r="N750" s="144"/>
      <c r="O750" s="166"/>
      <c r="P750" s="166"/>
      <c r="Q750" s="166"/>
      <c r="R750" s="144"/>
      <c r="S750" s="144"/>
      <c r="T750" s="144"/>
      <c r="U750" s="144"/>
      <c r="V750" s="144"/>
      <c r="W750" s="144"/>
      <c r="X750" s="144"/>
      <c r="Y750" s="144"/>
      <c r="Z750" s="144"/>
    </row>
    <row r="751" spans="1:26" ht="15.75" customHeight="1">
      <c r="A751" s="144"/>
      <c r="B751" s="144"/>
      <c r="C751" s="144"/>
      <c r="D751" s="144"/>
      <c r="E751" s="144"/>
      <c r="F751" s="144"/>
      <c r="G751" s="144"/>
      <c r="H751" s="144"/>
      <c r="I751" s="144"/>
      <c r="J751" s="144"/>
      <c r="K751" s="144"/>
      <c r="L751" s="144"/>
      <c r="M751" s="144"/>
      <c r="N751" s="144"/>
      <c r="O751" s="166"/>
      <c r="P751" s="166"/>
      <c r="Q751" s="166"/>
      <c r="R751" s="144"/>
      <c r="S751" s="144"/>
      <c r="T751" s="144"/>
      <c r="U751" s="144"/>
      <c r="V751" s="144"/>
      <c r="W751" s="144"/>
      <c r="X751" s="144"/>
      <c r="Y751" s="144"/>
      <c r="Z751" s="144"/>
    </row>
    <row r="752" spans="1:26" ht="15.75" customHeight="1">
      <c r="A752" s="144"/>
      <c r="B752" s="144"/>
      <c r="C752" s="144"/>
      <c r="D752" s="144"/>
      <c r="E752" s="144"/>
      <c r="F752" s="144"/>
      <c r="G752" s="144"/>
      <c r="H752" s="144"/>
      <c r="I752" s="144"/>
      <c r="J752" s="144"/>
      <c r="K752" s="144"/>
      <c r="L752" s="144"/>
      <c r="M752" s="144"/>
      <c r="N752" s="144"/>
      <c r="O752" s="166"/>
      <c r="P752" s="166"/>
      <c r="Q752" s="166"/>
      <c r="R752" s="144"/>
      <c r="S752" s="144"/>
      <c r="T752" s="144"/>
      <c r="U752" s="144"/>
      <c r="V752" s="144"/>
      <c r="W752" s="144"/>
      <c r="X752" s="144"/>
      <c r="Y752" s="144"/>
      <c r="Z752" s="144"/>
    </row>
    <row r="753" spans="1:26" ht="15.75" customHeight="1">
      <c r="A753" s="144"/>
      <c r="B753" s="144"/>
      <c r="C753" s="144"/>
      <c r="D753" s="144"/>
      <c r="E753" s="144"/>
      <c r="F753" s="144"/>
      <c r="G753" s="144"/>
      <c r="H753" s="144"/>
      <c r="I753" s="144"/>
      <c r="J753" s="144"/>
      <c r="K753" s="144"/>
      <c r="L753" s="144"/>
      <c r="M753" s="144"/>
      <c r="N753" s="144"/>
      <c r="O753" s="166"/>
      <c r="P753" s="166"/>
      <c r="Q753" s="166"/>
      <c r="R753" s="144"/>
      <c r="S753" s="144"/>
      <c r="T753" s="144"/>
      <c r="U753" s="144"/>
      <c r="V753" s="144"/>
      <c r="W753" s="144"/>
      <c r="X753" s="144"/>
      <c r="Y753" s="144"/>
      <c r="Z753" s="144"/>
    </row>
    <row r="754" spans="1:26" ht="15.75" customHeight="1">
      <c r="A754" s="144"/>
      <c r="B754" s="144"/>
      <c r="C754" s="144"/>
      <c r="D754" s="144"/>
      <c r="E754" s="144"/>
      <c r="F754" s="144"/>
      <c r="G754" s="144"/>
      <c r="H754" s="144"/>
      <c r="I754" s="144"/>
      <c r="J754" s="144"/>
      <c r="K754" s="144"/>
      <c r="L754" s="144"/>
      <c r="M754" s="144"/>
      <c r="N754" s="144"/>
      <c r="O754" s="166"/>
      <c r="P754" s="166"/>
      <c r="Q754" s="166"/>
      <c r="R754" s="144"/>
      <c r="S754" s="144"/>
      <c r="T754" s="144"/>
      <c r="U754" s="144"/>
      <c r="V754" s="144"/>
      <c r="W754" s="144"/>
      <c r="X754" s="144"/>
      <c r="Y754" s="144"/>
      <c r="Z754" s="144"/>
    </row>
    <row r="755" spans="1:26" ht="15.75" customHeight="1">
      <c r="A755" s="144"/>
      <c r="B755" s="144"/>
      <c r="C755" s="144"/>
      <c r="D755" s="144"/>
      <c r="E755" s="144"/>
      <c r="F755" s="144"/>
      <c r="G755" s="144"/>
      <c r="H755" s="144"/>
      <c r="I755" s="144"/>
      <c r="J755" s="144"/>
      <c r="K755" s="144"/>
      <c r="L755" s="144"/>
      <c r="M755" s="144"/>
      <c r="N755" s="144"/>
      <c r="O755" s="166"/>
      <c r="P755" s="166"/>
      <c r="Q755" s="166"/>
      <c r="R755" s="144"/>
      <c r="S755" s="144"/>
      <c r="T755" s="144"/>
      <c r="U755" s="144"/>
      <c r="V755" s="144"/>
      <c r="W755" s="144"/>
      <c r="X755" s="144"/>
      <c r="Y755" s="144"/>
      <c r="Z755" s="144"/>
    </row>
    <row r="756" spans="1:26" ht="15.75" customHeight="1">
      <c r="A756" s="144"/>
      <c r="B756" s="144"/>
      <c r="C756" s="144"/>
      <c r="D756" s="144"/>
      <c r="E756" s="144"/>
      <c r="F756" s="144"/>
      <c r="G756" s="144"/>
      <c r="H756" s="144"/>
      <c r="I756" s="144"/>
      <c r="J756" s="144"/>
      <c r="K756" s="144"/>
      <c r="L756" s="144"/>
      <c r="M756" s="144"/>
      <c r="N756" s="144"/>
      <c r="O756" s="166"/>
      <c r="P756" s="166"/>
      <c r="Q756" s="166"/>
      <c r="R756" s="144"/>
      <c r="S756" s="144"/>
      <c r="T756" s="144"/>
      <c r="U756" s="144"/>
      <c r="V756" s="144"/>
      <c r="W756" s="144"/>
      <c r="X756" s="144"/>
      <c r="Y756" s="144"/>
      <c r="Z756" s="144"/>
    </row>
    <row r="757" spans="1:26" ht="15.75" customHeight="1">
      <c r="A757" s="144"/>
      <c r="B757" s="144"/>
      <c r="C757" s="144"/>
      <c r="D757" s="144"/>
      <c r="E757" s="144"/>
      <c r="F757" s="144"/>
      <c r="G757" s="144"/>
      <c r="H757" s="144"/>
      <c r="I757" s="144"/>
      <c r="J757" s="144"/>
      <c r="K757" s="144"/>
      <c r="L757" s="144"/>
      <c r="M757" s="144"/>
      <c r="N757" s="144"/>
      <c r="O757" s="166"/>
      <c r="P757" s="166"/>
      <c r="Q757" s="166"/>
      <c r="R757" s="144"/>
      <c r="S757" s="144"/>
      <c r="T757" s="144"/>
      <c r="U757" s="144"/>
      <c r="V757" s="144"/>
      <c r="W757" s="144"/>
      <c r="X757" s="144"/>
      <c r="Y757" s="144"/>
      <c r="Z757" s="144"/>
    </row>
    <row r="758" spans="1:26" ht="15.75" customHeight="1">
      <c r="A758" s="144"/>
      <c r="B758" s="144"/>
      <c r="C758" s="144"/>
      <c r="D758" s="144"/>
      <c r="E758" s="144"/>
      <c r="F758" s="144"/>
      <c r="G758" s="144"/>
      <c r="H758" s="144"/>
      <c r="I758" s="144"/>
      <c r="J758" s="144"/>
      <c r="K758" s="144"/>
      <c r="L758" s="144"/>
      <c r="M758" s="144"/>
      <c r="N758" s="144"/>
      <c r="O758" s="166"/>
      <c r="P758" s="166"/>
      <c r="Q758" s="166"/>
      <c r="R758" s="144"/>
      <c r="S758" s="144"/>
      <c r="T758" s="144"/>
      <c r="U758" s="144"/>
      <c r="V758" s="144"/>
      <c r="W758" s="144"/>
      <c r="X758" s="144"/>
      <c r="Y758" s="144"/>
      <c r="Z758" s="144"/>
    </row>
    <row r="759" spans="1:26" ht="15.75" customHeight="1">
      <c r="A759" s="144"/>
      <c r="B759" s="144"/>
      <c r="C759" s="144"/>
      <c r="D759" s="144"/>
      <c r="E759" s="144"/>
      <c r="F759" s="144"/>
      <c r="G759" s="144"/>
      <c r="H759" s="144"/>
      <c r="I759" s="144"/>
      <c r="J759" s="144"/>
      <c r="K759" s="144"/>
      <c r="L759" s="144"/>
      <c r="M759" s="144"/>
      <c r="N759" s="144"/>
      <c r="O759" s="166"/>
      <c r="P759" s="166"/>
      <c r="Q759" s="166"/>
      <c r="R759" s="144"/>
      <c r="S759" s="144"/>
      <c r="T759" s="144"/>
      <c r="U759" s="144"/>
      <c r="V759" s="144"/>
      <c r="W759" s="144"/>
      <c r="X759" s="144"/>
      <c r="Y759" s="144"/>
      <c r="Z759" s="144"/>
    </row>
    <row r="760" spans="1:26" ht="15.75" customHeight="1">
      <c r="A760" s="144"/>
      <c r="B760" s="144"/>
      <c r="C760" s="144"/>
      <c r="D760" s="144"/>
      <c r="E760" s="144"/>
      <c r="F760" s="144"/>
      <c r="G760" s="144"/>
      <c r="H760" s="144"/>
      <c r="I760" s="144"/>
      <c r="J760" s="144"/>
      <c r="K760" s="144"/>
      <c r="L760" s="144"/>
      <c r="M760" s="144"/>
      <c r="N760" s="144"/>
      <c r="O760" s="166"/>
      <c r="P760" s="166"/>
      <c r="Q760" s="166"/>
      <c r="R760" s="144"/>
      <c r="S760" s="144"/>
      <c r="T760" s="144"/>
      <c r="U760" s="144"/>
      <c r="V760" s="144"/>
      <c r="W760" s="144"/>
      <c r="X760" s="144"/>
      <c r="Y760" s="144"/>
      <c r="Z760" s="144"/>
    </row>
    <row r="761" spans="1:26" ht="15.75" customHeight="1">
      <c r="A761" s="144"/>
      <c r="B761" s="144"/>
      <c r="C761" s="144"/>
      <c r="D761" s="144"/>
      <c r="E761" s="144"/>
      <c r="F761" s="144"/>
      <c r="G761" s="144"/>
      <c r="H761" s="144"/>
      <c r="I761" s="144"/>
      <c r="J761" s="144"/>
      <c r="K761" s="144"/>
      <c r="L761" s="144"/>
      <c r="M761" s="144"/>
      <c r="N761" s="144"/>
      <c r="O761" s="166"/>
      <c r="P761" s="166"/>
      <c r="Q761" s="166"/>
      <c r="R761" s="144"/>
      <c r="S761" s="144"/>
      <c r="T761" s="144"/>
      <c r="U761" s="144"/>
      <c r="V761" s="144"/>
      <c r="W761" s="144"/>
      <c r="X761" s="144"/>
      <c r="Y761" s="144"/>
      <c r="Z761" s="144"/>
    </row>
    <row r="762" spans="1:26" ht="15.75" customHeight="1">
      <c r="A762" s="144"/>
      <c r="B762" s="144"/>
      <c r="C762" s="144"/>
      <c r="D762" s="144"/>
      <c r="E762" s="144"/>
      <c r="F762" s="144"/>
      <c r="G762" s="144"/>
      <c r="H762" s="144"/>
      <c r="I762" s="144"/>
      <c r="J762" s="144"/>
      <c r="K762" s="144"/>
      <c r="L762" s="144"/>
      <c r="M762" s="144"/>
      <c r="N762" s="144"/>
      <c r="O762" s="166"/>
      <c r="P762" s="166"/>
      <c r="Q762" s="166"/>
      <c r="R762" s="144"/>
      <c r="S762" s="144"/>
      <c r="T762" s="144"/>
      <c r="U762" s="144"/>
      <c r="V762" s="144"/>
      <c r="W762" s="144"/>
      <c r="X762" s="144"/>
      <c r="Y762" s="144"/>
      <c r="Z762" s="144"/>
    </row>
    <row r="763" spans="1:26" ht="15.75" customHeight="1">
      <c r="A763" s="144"/>
      <c r="B763" s="144"/>
      <c r="C763" s="144"/>
      <c r="D763" s="144"/>
      <c r="E763" s="144"/>
      <c r="F763" s="144"/>
      <c r="G763" s="144"/>
      <c r="H763" s="144"/>
      <c r="I763" s="144"/>
      <c r="J763" s="144"/>
      <c r="K763" s="144"/>
      <c r="L763" s="144"/>
      <c r="M763" s="144"/>
      <c r="N763" s="144"/>
      <c r="O763" s="166"/>
      <c r="P763" s="166"/>
      <c r="Q763" s="166"/>
      <c r="R763" s="144"/>
      <c r="S763" s="144"/>
      <c r="T763" s="144"/>
      <c r="U763" s="144"/>
      <c r="V763" s="144"/>
      <c r="W763" s="144"/>
      <c r="X763" s="144"/>
      <c r="Y763" s="144"/>
      <c r="Z763" s="144"/>
    </row>
    <row r="764" spans="1:26" ht="15.75" customHeight="1">
      <c r="A764" s="144"/>
      <c r="B764" s="144"/>
      <c r="C764" s="144"/>
      <c r="D764" s="144"/>
      <c r="E764" s="144"/>
      <c r="F764" s="144"/>
      <c r="G764" s="144"/>
      <c r="H764" s="144"/>
      <c r="I764" s="144"/>
      <c r="J764" s="144"/>
      <c r="K764" s="144"/>
      <c r="L764" s="144"/>
      <c r="M764" s="144"/>
      <c r="N764" s="144"/>
      <c r="O764" s="166"/>
      <c r="P764" s="166"/>
      <c r="Q764" s="166"/>
      <c r="R764" s="144"/>
      <c r="S764" s="144"/>
      <c r="T764" s="144"/>
      <c r="U764" s="144"/>
      <c r="V764" s="144"/>
      <c r="W764" s="144"/>
      <c r="X764" s="144"/>
      <c r="Y764" s="144"/>
      <c r="Z764" s="144"/>
    </row>
    <row r="765" spans="1:26" ht="15.75" customHeight="1">
      <c r="A765" s="144"/>
      <c r="B765" s="144"/>
      <c r="C765" s="144"/>
      <c r="D765" s="144"/>
      <c r="E765" s="144"/>
      <c r="F765" s="144"/>
      <c r="G765" s="144"/>
      <c r="H765" s="144"/>
      <c r="I765" s="144"/>
      <c r="J765" s="144"/>
      <c r="K765" s="144"/>
      <c r="L765" s="144"/>
      <c r="M765" s="144"/>
      <c r="N765" s="144"/>
      <c r="O765" s="166"/>
      <c r="P765" s="166"/>
      <c r="Q765" s="166"/>
      <c r="R765" s="144"/>
      <c r="S765" s="144"/>
      <c r="T765" s="144"/>
      <c r="U765" s="144"/>
      <c r="V765" s="144"/>
      <c r="W765" s="144"/>
      <c r="X765" s="144"/>
      <c r="Y765" s="144"/>
      <c r="Z765" s="144"/>
    </row>
    <row r="766" spans="1:26" ht="15.75" customHeight="1">
      <c r="A766" s="144"/>
      <c r="B766" s="144"/>
      <c r="C766" s="144"/>
      <c r="D766" s="144"/>
      <c r="E766" s="144"/>
      <c r="F766" s="144"/>
      <c r="G766" s="144"/>
      <c r="H766" s="144"/>
      <c r="I766" s="144"/>
      <c r="J766" s="144"/>
      <c r="K766" s="144"/>
      <c r="L766" s="144"/>
      <c r="M766" s="144"/>
      <c r="N766" s="144"/>
      <c r="O766" s="166"/>
      <c r="P766" s="166"/>
      <c r="Q766" s="166"/>
      <c r="R766" s="144"/>
      <c r="S766" s="144"/>
      <c r="T766" s="144"/>
      <c r="U766" s="144"/>
      <c r="V766" s="144"/>
      <c r="W766" s="144"/>
      <c r="X766" s="144"/>
      <c r="Y766" s="144"/>
      <c r="Z766" s="144"/>
    </row>
    <row r="767" spans="1:26" ht="15.75" customHeight="1">
      <c r="A767" s="144"/>
      <c r="B767" s="144"/>
      <c r="C767" s="144"/>
      <c r="D767" s="144"/>
      <c r="E767" s="144"/>
      <c r="F767" s="144"/>
      <c r="G767" s="144"/>
      <c r="H767" s="144"/>
      <c r="I767" s="144"/>
      <c r="J767" s="144"/>
      <c r="K767" s="144"/>
      <c r="L767" s="144"/>
      <c r="M767" s="144"/>
      <c r="N767" s="144"/>
      <c r="O767" s="166"/>
      <c r="P767" s="166"/>
      <c r="Q767" s="166"/>
      <c r="R767" s="144"/>
      <c r="S767" s="144"/>
      <c r="T767" s="144"/>
      <c r="U767" s="144"/>
      <c r="V767" s="144"/>
      <c r="W767" s="144"/>
      <c r="X767" s="144"/>
      <c r="Y767" s="144"/>
      <c r="Z767" s="144"/>
    </row>
    <row r="768" spans="1:26" ht="15.75" customHeight="1">
      <c r="A768" s="144"/>
      <c r="B768" s="144"/>
      <c r="C768" s="144"/>
      <c r="D768" s="144"/>
      <c r="E768" s="144"/>
      <c r="F768" s="144"/>
      <c r="G768" s="144"/>
      <c r="H768" s="144"/>
      <c r="I768" s="144"/>
      <c r="J768" s="144"/>
      <c r="K768" s="144"/>
      <c r="L768" s="144"/>
      <c r="M768" s="144"/>
      <c r="N768" s="144"/>
      <c r="O768" s="166"/>
      <c r="P768" s="166"/>
      <c r="Q768" s="166"/>
      <c r="R768" s="144"/>
      <c r="S768" s="144"/>
      <c r="T768" s="144"/>
      <c r="U768" s="144"/>
      <c r="V768" s="144"/>
      <c r="W768" s="144"/>
      <c r="X768" s="144"/>
      <c r="Y768" s="144"/>
      <c r="Z768" s="144"/>
    </row>
    <row r="769" spans="1:26" ht="15.75" customHeight="1">
      <c r="A769" s="144"/>
      <c r="B769" s="144"/>
      <c r="C769" s="144"/>
      <c r="D769" s="144"/>
      <c r="E769" s="144"/>
      <c r="F769" s="144"/>
      <c r="G769" s="144"/>
      <c r="H769" s="144"/>
      <c r="I769" s="144"/>
      <c r="J769" s="144"/>
      <c r="K769" s="144"/>
      <c r="L769" s="144"/>
      <c r="M769" s="144"/>
      <c r="N769" s="144"/>
      <c r="O769" s="166"/>
      <c r="P769" s="166"/>
      <c r="Q769" s="166"/>
      <c r="R769" s="144"/>
      <c r="S769" s="144"/>
      <c r="T769" s="144"/>
      <c r="U769" s="144"/>
      <c r="V769" s="144"/>
      <c r="W769" s="144"/>
      <c r="X769" s="144"/>
      <c r="Y769" s="144"/>
      <c r="Z769" s="144"/>
    </row>
    <row r="770" spans="1:26" ht="15.75" customHeight="1">
      <c r="A770" s="144"/>
      <c r="B770" s="144"/>
      <c r="C770" s="144"/>
      <c r="D770" s="144"/>
      <c r="E770" s="144"/>
      <c r="F770" s="144"/>
      <c r="G770" s="144"/>
      <c r="H770" s="144"/>
      <c r="I770" s="144"/>
      <c r="J770" s="144"/>
      <c r="K770" s="144"/>
      <c r="L770" s="144"/>
      <c r="M770" s="144"/>
      <c r="N770" s="144"/>
      <c r="O770" s="166"/>
      <c r="P770" s="166"/>
      <c r="Q770" s="166"/>
      <c r="R770" s="144"/>
      <c r="S770" s="144"/>
      <c r="T770" s="144"/>
      <c r="U770" s="144"/>
      <c r="V770" s="144"/>
      <c r="W770" s="144"/>
      <c r="X770" s="144"/>
      <c r="Y770" s="144"/>
      <c r="Z770" s="144"/>
    </row>
    <row r="771" spans="1:26" ht="15.75" customHeight="1">
      <c r="A771" s="144"/>
      <c r="B771" s="144"/>
      <c r="C771" s="144"/>
      <c r="D771" s="144"/>
      <c r="E771" s="144"/>
      <c r="F771" s="144"/>
      <c r="G771" s="144"/>
      <c r="H771" s="144"/>
      <c r="I771" s="144"/>
      <c r="J771" s="144"/>
      <c r="K771" s="144"/>
      <c r="L771" s="144"/>
      <c r="M771" s="144"/>
      <c r="N771" s="144"/>
      <c r="O771" s="166"/>
      <c r="P771" s="166"/>
      <c r="Q771" s="166"/>
      <c r="R771" s="144"/>
      <c r="S771" s="144"/>
      <c r="T771" s="144"/>
      <c r="U771" s="144"/>
      <c r="V771" s="144"/>
      <c r="W771" s="144"/>
      <c r="X771" s="144"/>
      <c r="Y771" s="144"/>
      <c r="Z771" s="144"/>
    </row>
    <row r="772" spans="1:26" ht="15.75" customHeight="1">
      <c r="A772" s="144"/>
      <c r="B772" s="144"/>
      <c r="C772" s="144"/>
      <c r="D772" s="144"/>
      <c r="E772" s="144"/>
      <c r="F772" s="144"/>
      <c r="G772" s="144"/>
      <c r="H772" s="144"/>
      <c r="I772" s="144"/>
      <c r="J772" s="144"/>
      <c r="K772" s="144"/>
      <c r="L772" s="144"/>
      <c r="M772" s="144"/>
      <c r="N772" s="144"/>
      <c r="O772" s="166"/>
      <c r="P772" s="166"/>
      <c r="Q772" s="166"/>
      <c r="R772" s="144"/>
      <c r="S772" s="144"/>
      <c r="T772" s="144"/>
      <c r="U772" s="144"/>
      <c r="V772" s="144"/>
      <c r="W772" s="144"/>
      <c r="X772" s="144"/>
      <c r="Y772" s="144"/>
      <c r="Z772" s="144"/>
    </row>
    <row r="773" spans="1:26" ht="15.75" customHeight="1">
      <c r="A773" s="144"/>
      <c r="B773" s="144"/>
      <c r="C773" s="144"/>
      <c r="D773" s="144"/>
      <c r="E773" s="144"/>
      <c r="F773" s="144"/>
      <c r="G773" s="144"/>
      <c r="H773" s="144"/>
      <c r="I773" s="144"/>
      <c r="J773" s="144"/>
      <c r="K773" s="144"/>
      <c r="L773" s="144"/>
      <c r="M773" s="144"/>
      <c r="N773" s="144"/>
      <c r="O773" s="166"/>
      <c r="P773" s="166"/>
      <c r="Q773" s="166"/>
      <c r="R773" s="144"/>
      <c r="S773" s="144"/>
      <c r="T773" s="144"/>
      <c r="U773" s="144"/>
      <c r="V773" s="144"/>
      <c r="W773" s="144"/>
      <c r="X773" s="144"/>
      <c r="Y773" s="144"/>
      <c r="Z773" s="144"/>
    </row>
    <row r="774" spans="1:26" ht="15.75" customHeight="1">
      <c r="A774" s="144"/>
      <c r="B774" s="144"/>
      <c r="C774" s="144"/>
      <c r="D774" s="144"/>
      <c r="E774" s="144"/>
      <c r="F774" s="144"/>
      <c r="G774" s="144"/>
      <c r="H774" s="144"/>
      <c r="I774" s="144"/>
      <c r="J774" s="144"/>
      <c r="K774" s="144"/>
      <c r="L774" s="144"/>
      <c r="M774" s="144"/>
      <c r="N774" s="144"/>
      <c r="O774" s="166"/>
      <c r="P774" s="166"/>
      <c r="Q774" s="166"/>
      <c r="R774" s="144"/>
      <c r="S774" s="144"/>
      <c r="T774" s="144"/>
      <c r="U774" s="144"/>
      <c r="V774" s="144"/>
      <c r="W774" s="144"/>
      <c r="X774" s="144"/>
      <c r="Y774" s="144"/>
      <c r="Z774" s="144"/>
    </row>
    <row r="775" spans="1:26" ht="15.75" customHeight="1">
      <c r="A775" s="144"/>
      <c r="B775" s="144"/>
      <c r="C775" s="144"/>
      <c r="D775" s="144"/>
      <c r="E775" s="144"/>
      <c r="F775" s="144"/>
      <c r="G775" s="144"/>
      <c r="H775" s="144"/>
      <c r="I775" s="144"/>
      <c r="J775" s="144"/>
      <c r="K775" s="144"/>
      <c r="L775" s="144"/>
      <c r="M775" s="144"/>
      <c r="N775" s="144"/>
      <c r="O775" s="166"/>
      <c r="P775" s="166"/>
      <c r="Q775" s="166"/>
      <c r="R775" s="144"/>
      <c r="S775" s="144"/>
      <c r="T775" s="144"/>
      <c r="U775" s="144"/>
      <c r="V775" s="144"/>
      <c r="W775" s="144"/>
      <c r="X775" s="144"/>
      <c r="Y775" s="144"/>
      <c r="Z775" s="144"/>
    </row>
    <row r="776" spans="1:26" ht="15.75" customHeight="1">
      <c r="A776" s="144"/>
      <c r="B776" s="144"/>
      <c r="C776" s="144"/>
      <c r="D776" s="144"/>
      <c r="E776" s="144"/>
      <c r="F776" s="144"/>
      <c r="G776" s="144"/>
      <c r="H776" s="144"/>
      <c r="I776" s="144"/>
      <c r="J776" s="144"/>
      <c r="K776" s="144"/>
      <c r="L776" s="144"/>
      <c r="M776" s="144"/>
      <c r="N776" s="144"/>
      <c r="O776" s="166"/>
      <c r="P776" s="166"/>
      <c r="Q776" s="166"/>
      <c r="R776" s="144"/>
      <c r="S776" s="144"/>
      <c r="T776" s="144"/>
      <c r="U776" s="144"/>
      <c r="V776" s="144"/>
      <c r="W776" s="144"/>
      <c r="X776" s="144"/>
      <c r="Y776" s="144"/>
      <c r="Z776" s="144"/>
    </row>
    <row r="777" spans="1:26" ht="15.75" customHeight="1">
      <c r="A777" s="144"/>
      <c r="B777" s="144"/>
      <c r="C777" s="144"/>
      <c r="D777" s="144"/>
      <c r="E777" s="144"/>
      <c r="F777" s="144"/>
      <c r="G777" s="144"/>
      <c r="H777" s="144"/>
      <c r="I777" s="144"/>
      <c r="J777" s="144"/>
      <c r="K777" s="144"/>
      <c r="L777" s="144"/>
      <c r="M777" s="144"/>
      <c r="N777" s="144"/>
      <c r="O777" s="166"/>
      <c r="P777" s="166"/>
      <c r="Q777" s="166"/>
      <c r="R777" s="144"/>
      <c r="S777" s="144"/>
      <c r="T777" s="144"/>
      <c r="U777" s="144"/>
      <c r="V777" s="144"/>
      <c r="W777" s="144"/>
      <c r="X777" s="144"/>
      <c r="Y777" s="144"/>
      <c r="Z777" s="144"/>
    </row>
    <row r="778" spans="1:26" ht="15.75" customHeight="1">
      <c r="A778" s="144"/>
      <c r="B778" s="144"/>
      <c r="C778" s="144"/>
      <c r="D778" s="144"/>
      <c r="E778" s="144"/>
      <c r="F778" s="144"/>
      <c r="G778" s="144"/>
      <c r="H778" s="144"/>
      <c r="I778" s="144"/>
      <c r="J778" s="144"/>
      <c r="K778" s="144"/>
      <c r="L778" s="144"/>
      <c r="M778" s="144"/>
      <c r="N778" s="144"/>
      <c r="O778" s="166"/>
      <c r="P778" s="166"/>
      <c r="Q778" s="166"/>
      <c r="R778" s="144"/>
      <c r="S778" s="144"/>
      <c r="T778" s="144"/>
      <c r="U778" s="144"/>
      <c r="V778" s="144"/>
      <c r="W778" s="144"/>
      <c r="X778" s="144"/>
      <c r="Y778" s="144"/>
      <c r="Z778" s="144"/>
    </row>
    <row r="779" spans="1:26" ht="15.75" customHeight="1">
      <c r="A779" s="144"/>
      <c r="B779" s="144"/>
      <c r="C779" s="144"/>
      <c r="D779" s="144"/>
      <c r="E779" s="144"/>
      <c r="F779" s="144"/>
      <c r="G779" s="144"/>
      <c r="H779" s="144"/>
      <c r="I779" s="144"/>
      <c r="J779" s="144"/>
      <c r="K779" s="144"/>
      <c r="L779" s="144"/>
      <c r="M779" s="144"/>
      <c r="N779" s="144"/>
      <c r="O779" s="166"/>
      <c r="P779" s="166"/>
      <c r="Q779" s="166"/>
      <c r="R779" s="144"/>
      <c r="S779" s="144"/>
      <c r="T779" s="144"/>
      <c r="U779" s="144"/>
      <c r="V779" s="144"/>
      <c r="W779" s="144"/>
      <c r="X779" s="144"/>
      <c r="Y779" s="144"/>
      <c r="Z779" s="144"/>
    </row>
    <row r="780" spans="1:26" ht="15.75" customHeight="1">
      <c r="A780" s="144"/>
      <c r="B780" s="144"/>
      <c r="C780" s="144"/>
      <c r="D780" s="144"/>
      <c r="E780" s="144"/>
      <c r="F780" s="144"/>
      <c r="G780" s="144"/>
      <c r="H780" s="144"/>
      <c r="I780" s="144"/>
      <c r="J780" s="144"/>
      <c r="K780" s="144"/>
      <c r="L780" s="144"/>
      <c r="M780" s="144"/>
      <c r="N780" s="144"/>
      <c r="O780" s="166"/>
      <c r="P780" s="166"/>
      <c r="Q780" s="166"/>
      <c r="R780" s="144"/>
      <c r="S780" s="144"/>
      <c r="T780" s="144"/>
      <c r="U780" s="144"/>
      <c r="V780" s="144"/>
      <c r="W780" s="144"/>
      <c r="X780" s="144"/>
      <c r="Y780" s="144"/>
      <c r="Z780" s="144"/>
    </row>
    <row r="781" spans="1:26" ht="15.75" customHeight="1">
      <c r="A781" s="144"/>
      <c r="B781" s="144"/>
      <c r="C781" s="144"/>
      <c r="D781" s="144"/>
      <c r="E781" s="144"/>
      <c r="F781" s="144"/>
      <c r="G781" s="144"/>
      <c r="H781" s="144"/>
      <c r="I781" s="144"/>
      <c r="J781" s="144"/>
      <c r="K781" s="144"/>
      <c r="L781" s="144"/>
      <c r="M781" s="144"/>
      <c r="N781" s="144"/>
      <c r="O781" s="166"/>
      <c r="P781" s="166"/>
      <c r="Q781" s="166"/>
      <c r="R781" s="144"/>
      <c r="S781" s="144"/>
      <c r="T781" s="144"/>
      <c r="U781" s="144"/>
      <c r="V781" s="144"/>
      <c r="W781" s="144"/>
      <c r="X781" s="144"/>
      <c r="Y781" s="144"/>
      <c r="Z781" s="144"/>
    </row>
    <row r="782" spans="1:26" ht="15.75" customHeight="1">
      <c r="A782" s="144"/>
      <c r="B782" s="144"/>
      <c r="C782" s="144"/>
      <c r="D782" s="144"/>
      <c r="E782" s="144"/>
      <c r="F782" s="144"/>
      <c r="G782" s="144"/>
      <c r="H782" s="144"/>
      <c r="I782" s="144"/>
      <c r="J782" s="144"/>
      <c r="K782" s="144"/>
      <c r="L782" s="144"/>
      <c r="M782" s="144"/>
      <c r="N782" s="144"/>
      <c r="O782" s="166"/>
      <c r="P782" s="166"/>
      <c r="Q782" s="166"/>
      <c r="R782" s="144"/>
      <c r="S782" s="144"/>
      <c r="T782" s="144"/>
      <c r="U782" s="144"/>
      <c r="V782" s="144"/>
      <c r="W782" s="144"/>
      <c r="X782" s="144"/>
      <c r="Y782" s="144"/>
      <c r="Z782" s="144"/>
    </row>
    <row r="783" spans="1:26" ht="15.75" customHeight="1">
      <c r="A783" s="144"/>
      <c r="B783" s="144"/>
      <c r="C783" s="144"/>
      <c r="D783" s="144"/>
      <c r="E783" s="144"/>
      <c r="F783" s="144"/>
      <c r="G783" s="144"/>
      <c r="H783" s="144"/>
      <c r="I783" s="144"/>
      <c r="J783" s="144"/>
      <c r="K783" s="144"/>
      <c r="L783" s="144"/>
      <c r="M783" s="144"/>
      <c r="N783" s="144"/>
      <c r="O783" s="166"/>
      <c r="P783" s="166"/>
      <c r="Q783" s="166"/>
      <c r="R783" s="144"/>
      <c r="S783" s="144"/>
      <c r="T783" s="144"/>
      <c r="U783" s="144"/>
      <c r="V783" s="144"/>
      <c r="W783" s="144"/>
      <c r="X783" s="144"/>
      <c r="Y783" s="144"/>
      <c r="Z783" s="144"/>
    </row>
    <row r="784" spans="1:26" ht="15.75" customHeight="1">
      <c r="A784" s="144"/>
      <c r="B784" s="144"/>
      <c r="C784" s="144"/>
      <c r="D784" s="144"/>
      <c r="E784" s="144"/>
      <c r="F784" s="144"/>
      <c r="G784" s="144"/>
      <c r="H784" s="144"/>
      <c r="I784" s="144"/>
      <c r="J784" s="144"/>
      <c r="K784" s="144"/>
      <c r="L784" s="144"/>
      <c r="M784" s="144"/>
      <c r="N784" s="144"/>
      <c r="O784" s="166"/>
      <c r="P784" s="166"/>
      <c r="Q784" s="166"/>
      <c r="R784" s="144"/>
      <c r="S784" s="144"/>
      <c r="T784" s="144"/>
      <c r="U784" s="144"/>
      <c r="V784" s="144"/>
      <c r="W784" s="144"/>
      <c r="X784" s="144"/>
      <c r="Y784" s="144"/>
      <c r="Z784" s="144"/>
    </row>
    <row r="785" spans="1:26" ht="15.75" customHeight="1">
      <c r="A785" s="144"/>
      <c r="B785" s="144"/>
      <c r="C785" s="144"/>
      <c r="D785" s="144"/>
      <c r="E785" s="144"/>
      <c r="F785" s="144"/>
      <c r="G785" s="144"/>
      <c r="H785" s="144"/>
      <c r="I785" s="144"/>
      <c r="J785" s="144"/>
      <c r="K785" s="144"/>
      <c r="L785" s="144"/>
      <c r="M785" s="144"/>
      <c r="N785" s="144"/>
      <c r="O785" s="166"/>
      <c r="P785" s="166"/>
      <c r="Q785" s="166"/>
      <c r="R785" s="144"/>
      <c r="S785" s="144"/>
      <c r="T785" s="144"/>
      <c r="U785" s="144"/>
      <c r="V785" s="144"/>
      <c r="W785" s="144"/>
      <c r="X785" s="144"/>
      <c r="Y785" s="144"/>
      <c r="Z785" s="144"/>
    </row>
    <row r="786" spans="1:26" ht="15.75" customHeight="1">
      <c r="A786" s="144"/>
      <c r="B786" s="144"/>
      <c r="C786" s="144"/>
      <c r="D786" s="144"/>
      <c r="E786" s="144"/>
      <c r="F786" s="144"/>
      <c r="G786" s="144"/>
      <c r="H786" s="144"/>
      <c r="I786" s="144"/>
      <c r="J786" s="144"/>
      <c r="K786" s="144"/>
      <c r="L786" s="144"/>
      <c r="M786" s="144"/>
      <c r="N786" s="144"/>
      <c r="O786" s="166"/>
      <c r="P786" s="166"/>
      <c r="Q786" s="166"/>
      <c r="R786" s="144"/>
      <c r="S786" s="144"/>
      <c r="T786" s="144"/>
      <c r="U786" s="144"/>
      <c r="V786" s="144"/>
      <c r="W786" s="144"/>
      <c r="X786" s="144"/>
      <c r="Y786" s="144"/>
      <c r="Z786" s="144"/>
    </row>
    <row r="787" spans="1:26" ht="15.75" customHeight="1">
      <c r="A787" s="144"/>
      <c r="B787" s="144"/>
      <c r="C787" s="144"/>
      <c r="D787" s="144"/>
      <c r="E787" s="144"/>
      <c r="F787" s="144"/>
      <c r="G787" s="144"/>
      <c r="H787" s="144"/>
      <c r="I787" s="144"/>
      <c r="J787" s="144"/>
      <c r="K787" s="144"/>
      <c r="L787" s="144"/>
      <c r="M787" s="144"/>
      <c r="N787" s="144"/>
      <c r="O787" s="166"/>
      <c r="P787" s="166"/>
      <c r="Q787" s="166"/>
      <c r="R787" s="144"/>
      <c r="S787" s="144"/>
      <c r="T787" s="144"/>
      <c r="U787" s="144"/>
      <c r="V787" s="144"/>
      <c r="W787" s="144"/>
      <c r="X787" s="144"/>
      <c r="Y787" s="144"/>
      <c r="Z787" s="144"/>
    </row>
    <row r="788" spans="1:26" ht="15.75" customHeight="1">
      <c r="A788" s="144"/>
      <c r="B788" s="144"/>
      <c r="C788" s="144"/>
      <c r="D788" s="144"/>
      <c r="E788" s="144"/>
      <c r="F788" s="144"/>
      <c r="G788" s="144"/>
      <c r="H788" s="144"/>
      <c r="I788" s="144"/>
      <c r="J788" s="144"/>
      <c r="K788" s="144"/>
      <c r="L788" s="144"/>
      <c r="M788" s="144"/>
      <c r="N788" s="144"/>
      <c r="O788" s="166"/>
      <c r="P788" s="166"/>
      <c r="Q788" s="166"/>
      <c r="R788" s="144"/>
      <c r="S788" s="144"/>
      <c r="T788" s="144"/>
      <c r="U788" s="144"/>
      <c r="V788" s="144"/>
      <c r="W788" s="144"/>
      <c r="X788" s="144"/>
      <c r="Y788" s="144"/>
      <c r="Z788" s="144"/>
    </row>
    <row r="789" spans="1:26" ht="15.75" customHeight="1">
      <c r="A789" s="144"/>
      <c r="B789" s="144"/>
      <c r="C789" s="144"/>
      <c r="D789" s="144"/>
      <c r="E789" s="144"/>
      <c r="F789" s="144"/>
      <c r="G789" s="144"/>
      <c r="H789" s="144"/>
      <c r="I789" s="144"/>
      <c r="J789" s="144"/>
      <c r="K789" s="144"/>
      <c r="L789" s="144"/>
      <c r="M789" s="144"/>
      <c r="N789" s="144"/>
      <c r="O789" s="166"/>
      <c r="P789" s="166"/>
      <c r="Q789" s="166"/>
      <c r="R789" s="144"/>
      <c r="S789" s="144"/>
      <c r="T789" s="144"/>
      <c r="U789" s="144"/>
      <c r="V789" s="144"/>
      <c r="W789" s="144"/>
      <c r="X789" s="144"/>
      <c r="Y789" s="144"/>
      <c r="Z789" s="144"/>
    </row>
    <row r="790" spans="1:26" ht="15.75" customHeight="1">
      <c r="A790" s="144"/>
      <c r="B790" s="144"/>
      <c r="C790" s="144"/>
      <c r="D790" s="144"/>
      <c r="E790" s="144"/>
      <c r="F790" s="144"/>
      <c r="G790" s="144"/>
      <c r="H790" s="144"/>
      <c r="I790" s="144"/>
      <c r="J790" s="144"/>
      <c r="K790" s="144"/>
      <c r="L790" s="144"/>
      <c r="M790" s="144"/>
      <c r="N790" s="144"/>
      <c r="O790" s="166"/>
      <c r="P790" s="166"/>
      <c r="Q790" s="166"/>
      <c r="R790" s="144"/>
      <c r="S790" s="144"/>
      <c r="T790" s="144"/>
      <c r="U790" s="144"/>
      <c r="V790" s="144"/>
      <c r="W790" s="144"/>
      <c r="X790" s="144"/>
      <c r="Y790" s="144"/>
      <c r="Z790" s="144"/>
    </row>
    <row r="791" spans="1:26" ht="15.75" customHeight="1">
      <c r="A791" s="144"/>
      <c r="B791" s="144"/>
      <c r="C791" s="144"/>
      <c r="D791" s="144"/>
      <c r="E791" s="144"/>
      <c r="F791" s="144"/>
      <c r="G791" s="144"/>
      <c r="H791" s="144"/>
      <c r="I791" s="144"/>
      <c r="J791" s="144"/>
      <c r="K791" s="144"/>
      <c r="L791" s="144"/>
      <c r="M791" s="144"/>
      <c r="N791" s="144"/>
      <c r="O791" s="166"/>
      <c r="P791" s="166"/>
      <c r="Q791" s="166"/>
      <c r="R791" s="144"/>
      <c r="S791" s="144"/>
      <c r="T791" s="144"/>
      <c r="U791" s="144"/>
      <c r="V791" s="144"/>
      <c r="W791" s="144"/>
      <c r="X791" s="144"/>
      <c r="Y791" s="144"/>
      <c r="Z791" s="144"/>
    </row>
    <row r="792" spans="1:26" ht="15.75" customHeight="1">
      <c r="A792" s="144"/>
      <c r="B792" s="144"/>
      <c r="C792" s="144"/>
      <c r="D792" s="144"/>
      <c r="E792" s="144"/>
      <c r="F792" s="144"/>
      <c r="G792" s="144"/>
      <c r="H792" s="144"/>
      <c r="I792" s="144"/>
      <c r="J792" s="144"/>
      <c r="K792" s="144"/>
      <c r="L792" s="144"/>
      <c r="M792" s="144"/>
      <c r="N792" s="144"/>
      <c r="O792" s="166"/>
      <c r="P792" s="166"/>
      <c r="Q792" s="166"/>
      <c r="R792" s="144"/>
      <c r="S792" s="144"/>
      <c r="T792" s="144"/>
      <c r="U792" s="144"/>
      <c r="V792" s="144"/>
      <c r="W792" s="144"/>
      <c r="X792" s="144"/>
      <c r="Y792" s="144"/>
      <c r="Z792" s="144"/>
    </row>
    <row r="793" spans="1:26" ht="15.75" customHeight="1">
      <c r="A793" s="144"/>
      <c r="B793" s="144"/>
      <c r="C793" s="144"/>
      <c r="D793" s="144"/>
      <c r="E793" s="144"/>
      <c r="F793" s="144"/>
      <c r="G793" s="144"/>
      <c r="H793" s="144"/>
      <c r="I793" s="144"/>
      <c r="J793" s="144"/>
      <c r="K793" s="144"/>
      <c r="L793" s="144"/>
      <c r="M793" s="144"/>
      <c r="N793" s="144"/>
      <c r="O793" s="166"/>
      <c r="P793" s="166"/>
      <c r="Q793" s="166"/>
      <c r="R793" s="144"/>
      <c r="S793" s="144"/>
      <c r="T793" s="144"/>
      <c r="U793" s="144"/>
      <c r="V793" s="144"/>
      <c r="W793" s="144"/>
      <c r="X793" s="144"/>
      <c r="Y793" s="144"/>
      <c r="Z793" s="144"/>
    </row>
    <row r="794" spans="1:26" ht="15.75" customHeight="1">
      <c r="A794" s="144"/>
      <c r="B794" s="144"/>
      <c r="C794" s="144"/>
      <c r="D794" s="144"/>
      <c r="E794" s="144"/>
      <c r="F794" s="144"/>
      <c r="G794" s="144"/>
      <c r="H794" s="144"/>
      <c r="I794" s="144"/>
      <c r="J794" s="144"/>
      <c r="K794" s="144"/>
      <c r="L794" s="144"/>
      <c r="M794" s="144"/>
      <c r="N794" s="144"/>
      <c r="O794" s="166"/>
      <c r="P794" s="166"/>
      <c r="Q794" s="166"/>
      <c r="R794" s="144"/>
      <c r="S794" s="144"/>
      <c r="T794" s="144"/>
      <c r="U794" s="144"/>
      <c r="V794" s="144"/>
      <c r="W794" s="144"/>
      <c r="X794" s="144"/>
      <c r="Y794" s="144"/>
      <c r="Z794" s="144"/>
    </row>
    <row r="795" spans="1:26" ht="15.75" customHeight="1">
      <c r="A795" s="144"/>
      <c r="B795" s="144"/>
      <c r="C795" s="144"/>
      <c r="D795" s="144"/>
      <c r="E795" s="144"/>
      <c r="F795" s="144"/>
      <c r="G795" s="144"/>
      <c r="H795" s="144"/>
      <c r="I795" s="144"/>
      <c r="J795" s="144"/>
      <c r="K795" s="144"/>
      <c r="L795" s="144"/>
      <c r="M795" s="144"/>
      <c r="N795" s="144"/>
      <c r="O795" s="166"/>
      <c r="P795" s="166"/>
      <c r="Q795" s="166"/>
      <c r="R795" s="144"/>
      <c r="S795" s="144"/>
      <c r="T795" s="144"/>
      <c r="U795" s="144"/>
      <c r="V795" s="144"/>
      <c r="W795" s="144"/>
      <c r="X795" s="144"/>
      <c r="Y795" s="144"/>
      <c r="Z795" s="144"/>
    </row>
    <row r="796" spans="1:26" ht="15.75" customHeight="1">
      <c r="A796" s="144"/>
      <c r="B796" s="144"/>
      <c r="C796" s="144"/>
      <c r="D796" s="144"/>
      <c r="E796" s="144"/>
      <c r="F796" s="144"/>
      <c r="G796" s="144"/>
      <c r="H796" s="144"/>
      <c r="I796" s="144"/>
      <c r="J796" s="144"/>
      <c r="K796" s="144"/>
      <c r="L796" s="144"/>
      <c r="M796" s="144"/>
      <c r="N796" s="144"/>
      <c r="O796" s="166"/>
      <c r="P796" s="166"/>
      <c r="Q796" s="166"/>
      <c r="R796" s="144"/>
      <c r="S796" s="144"/>
      <c r="T796" s="144"/>
      <c r="U796" s="144"/>
      <c r="V796" s="144"/>
      <c r="W796" s="144"/>
      <c r="X796" s="144"/>
      <c r="Y796" s="144"/>
      <c r="Z796" s="144"/>
    </row>
    <row r="797" spans="1:26" ht="15.75" customHeight="1">
      <c r="A797" s="144"/>
      <c r="B797" s="144"/>
      <c r="C797" s="144"/>
      <c r="D797" s="144"/>
      <c r="E797" s="144"/>
      <c r="F797" s="144"/>
      <c r="G797" s="144"/>
      <c r="H797" s="144"/>
      <c r="I797" s="144"/>
      <c r="J797" s="144"/>
      <c r="K797" s="144"/>
      <c r="L797" s="144"/>
      <c r="M797" s="144"/>
      <c r="N797" s="144"/>
      <c r="O797" s="166"/>
      <c r="P797" s="166"/>
      <c r="Q797" s="166"/>
      <c r="R797" s="144"/>
      <c r="S797" s="144"/>
      <c r="T797" s="144"/>
      <c r="U797" s="144"/>
      <c r="V797" s="144"/>
      <c r="W797" s="144"/>
      <c r="X797" s="144"/>
      <c r="Y797" s="144"/>
      <c r="Z797" s="144"/>
    </row>
    <row r="798" spans="1:26" ht="15.75" customHeight="1">
      <c r="A798" s="144"/>
      <c r="B798" s="144"/>
      <c r="C798" s="144"/>
      <c r="D798" s="144"/>
      <c r="E798" s="144"/>
      <c r="F798" s="144"/>
      <c r="G798" s="144"/>
      <c r="H798" s="144"/>
      <c r="I798" s="144"/>
      <c r="J798" s="144"/>
      <c r="K798" s="144"/>
      <c r="L798" s="144"/>
      <c r="M798" s="144"/>
      <c r="N798" s="144"/>
      <c r="O798" s="166"/>
      <c r="P798" s="166"/>
      <c r="Q798" s="166"/>
      <c r="R798" s="144"/>
      <c r="S798" s="144"/>
      <c r="T798" s="144"/>
      <c r="U798" s="144"/>
      <c r="V798" s="144"/>
      <c r="W798" s="144"/>
      <c r="X798" s="144"/>
      <c r="Y798" s="144"/>
      <c r="Z798" s="144"/>
    </row>
    <row r="799" spans="1:26" ht="15.75" customHeight="1">
      <c r="A799" s="144"/>
      <c r="B799" s="144"/>
      <c r="C799" s="144"/>
      <c r="D799" s="144"/>
      <c r="E799" s="144"/>
      <c r="F799" s="144"/>
      <c r="G799" s="144"/>
      <c r="H799" s="144"/>
      <c r="I799" s="144"/>
      <c r="J799" s="144"/>
      <c r="K799" s="144"/>
      <c r="L799" s="144"/>
      <c r="M799" s="144"/>
      <c r="N799" s="144"/>
      <c r="O799" s="166"/>
      <c r="P799" s="166"/>
      <c r="Q799" s="166"/>
      <c r="R799" s="144"/>
      <c r="S799" s="144"/>
      <c r="T799" s="144"/>
      <c r="U799" s="144"/>
      <c r="V799" s="144"/>
      <c r="W799" s="144"/>
      <c r="X799" s="144"/>
      <c r="Y799" s="144"/>
      <c r="Z799" s="144"/>
    </row>
    <row r="800" spans="1:26" ht="15.75" customHeight="1">
      <c r="A800" s="144"/>
      <c r="B800" s="144"/>
      <c r="C800" s="144"/>
      <c r="D800" s="144"/>
      <c r="E800" s="144"/>
      <c r="F800" s="144"/>
      <c r="G800" s="144"/>
      <c r="H800" s="144"/>
      <c r="I800" s="144"/>
      <c r="J800" s="144"/>
      <c r="K800" s="144"/>
      <c r="L800" s="144"/>
      <c r="M800" s="144"/>
      <c r="N800" s="144"/>
      <c r="O800" s="166"/>
      <c r="P800" s="166"/>
      <c r="Q800" s="166"/>
      <c r="R800" s="144"/>
      <c r="S800" s="144"/>
      <c r="T800" s="144"/>
      <c r="U800" s="144"/>
      <c r="V800" s="144"/>
      <c r="W800" s="144"/>
      <c r="X800" s="144"/>
      <c r="Y800" s="144"/>
      <c r="Z800" s="144"/>
    </row>
    <row r="801" spans="1:26" ht="15.75" customHeight="1">
      <c r="A801" s="144"/>
      <c r="B801" s="144"/>
      <c r="C801" s="144"/>
      <c r="D801" s="144"/>
      <c r="E801" s="144"/>
      <c r="F801" s="144"/>
      <c r="G801" s="144"/>
      <c r="H801" s="144"/>
      <c r="I801" s="144"/>
      <c r="J801" s="144"/>
      <c r="K801" s="144"/>
      <c r="L801" s="144"/>
      <c r="M801" s="144"/>
      <c r="N801" s="144"/>
      <c r="O801" s="166"/>
      <c r="P801" s="166"/>
      <c r="Q801" s="166"/>
      <c r="R801" s="144"/>
      <c r="S801" s="144"/>
      <c r="T801" s="144"/>
      <c r="U801" s="144"/>
      <c r="V801" s="144"/>
      <c r="W801" s="144"/>
      <c r="X801" s="144"/>
      <c r="Y801" s="144"/>
      <c r="Z801" s="144"/>
    </row>
    <row r="802" spans="1:26" ht="15.75" customHeight="1">
      <c r="A802" s="144"/>
      <c r="B802" s="144"/>
      <c r="C802" s="144"/>
      <c r="D802" s="144"/>
      <c r="E802" s="144"/>
      <c r="F802" s="144"/>
      <c r="G802" s="144"/>
      <c r="H802" s="144"/>
      <c r="I802" s="144"/>
      <c r="J802" s="144"/>
      <c r="K802" s="144"/>
      <c r="L802" s="144"/>
      <c r="M802" s="144"/>
      <c r="N802" s="144"/>
      <c r="O802" s="166"/>
      <c r="P802" s="166"/>
      <c r="Q802" s="166"/>
      <c r="R802" s="144"/>
      <c r="S802" s="144"/>
      <c r="T802" s="144"/>
      <c r="U802" s="144"/>
      <c r="V802" s="144"/>
      <c r="W802" s="144"/>
      <c r="X802" s="144"/>
      <c r="Y802" s="144"/>
      <c r="Z802" s="144"/>
    </row>
    <row r="803" spans="1:26" ht="15.75" customHeight="1">
      <c r="A803" s="144"/>
      <c r="B803" s="144"/>
      <c r="C803" s="144"/>
      <c r="D803" s="144"/>
      <c r="E803" s="144"/>
      <c r="F803" s="144"/>
      <c r="G803" s="144"/>
      <c r="H803" s="144"/>
      <c r="I803" s="144"/>
      <c r="J803" s="144"/>
      <c r="K803" s="144"/>
      <c r="L803" s="144"/>
      <c r="M803" s="144"/>
      <c r="N803" s="144"/>
      <c r="O803" s="166"/>
      <c r="P803" s="166"/>
      <c r="Q803" s="166"/>
      <c r="R803" s="144"/>
      <c r="S803" s="144"/>
      <c r="T803" s="144"/>
      <c r="U803" s="144"/>
      <c r="V803" s="144"/>
      <c r="W803" s="144"/>
      <c r="X803" s="144"/>
      <c r="Y803" s="144"/>
      <c r="Z803" s="144"/>
    </row>
    <row r="804" spans="1:26" ht="15.75" customHeight="1">
      <c r="A804" s="144"/>
      <c r="B804" s="144"/>
      <c r="C804" s="144"/>
      <c r="D804" s="144"/>
      <c r="E804" s="144"/>
      <c r="F804" s="144"/>
      <c r="G804" s="144"/>
      <c r="H804" s="144"/>
      <c r="I804" s="144"/>
      <c r="J804" s="144"/>
      <c r="K804" s="144"/>
      <c r="L804" s="144"/>
      <c r="M804" s="144"/>
      <c r="N804" s="144"/>
      <c r="O804" s="166"/>
      <c r="P804" s="166"/>
      <c r="Q804" s="166"/>
      <c r="R804" s="144"/>
      <c r="S804" s="144"/>
      <c r="T804" s="144"/>
      <c r="U804" s="144"/>
      <c r="V804" s="144"/>
      <c r="W804" s="144"/>
      <c r="X804" s="144"/>
      <c r="Y804" s="144"/>
      <c r="Z804" s="144"/>
    </row>
    <row r="805" spans="1:26" ht="15.75" customHeight="1">
      <c r="A805" s="144"/>
      <c r="B805" s="144"/>
      <c r="C805" s="144"/>
      <c r="D805" s="144"/>
      <c r="E805" s="144"/>
      <c r="F805" s="144"/>
      <c r="G805" s="144"/>
      <c r="H805" s="144"/>
      <c r="I805" s="144"/>
      <c r="J805" s="144"/>
      <c r="K805" s="144"/>
      <c r="L805" s="144"/>
      <c r="M805" s="144"/>
      <c r="N805" s="144"/>
      <c r="O805" s="166"/>
      <c r="P805" s="166"/>
      <c r="Q805" s="166"/>
      <c r="R805" s="144"/>
      <c r="S805" s="144"/>
      <c r="T805" s="144"/>
      <c r="U805" s="144"/>
      <c r="V805" s="144"/>
      <c r="W805" s="144"/>
      <c r="X805" s="144"/>
      <c r="Y805" s="144"/>
      <c r="Z805" s="144"/>
    </row>
    <row r="806" spans="1:26" ht="15.75" customHeight="1">
      <c r="A806" s="144"/>
      <c r="B806" s="144"/>
      <c r="C806" s="144"/>
      <c r="D806" s="144"/>
      <c r="E806" s="144"/>
      <c r="F806" s="144"/>
      <c r="G806" s="144"/>
      <c r="H806" s="144"/>
      <c r="I806" s="144"/>
      <c r="J806" s="144"/>
      <c r="K806" s="144"/>
      <c r="L806" s="144"/>
      <c r="M806" s="144"/>
      <c r="N806" s="144"/>
      <c r="O806" s="166"/>
      <c r="P806" s="166"/>
      <c r="Q806" s="166"/>
      <c r="R806" s="144"/>
      <c r="S806" s="144"/>
      <c r="T806" s="144"/>
      <c r="U806" s="144"/>
      <c r="V806" s="144"/>
      <c r="W806" s="144"/>
      <c r="X806" s="144"/>
      <c r="Y806" s="144"/>
      <c r="Z806" s="144"/>
    </row>
    <row r="807" spans="1:26" ht="15.75" customHeight="1">
      <c r="A807" s="144"/>
      <c r="B807" s="144"/>
      <c r="C807" s="144"/>
      <c r="D807" s="144"/>
      <c r="E807" s="144"/>
      <c r="F807" s="144"/>
      <c r="G807" s="144"/>
      <c r="H807" s="144"/>
      <c r="I807" s="144"/>
      <c r="J807" s="144"/>
      <c r="K807" s="144"/>
      <c r="L807" s="144"/>
      <c r="M807" s="144"/>
      <c r="N807" s="144"/>
      <c r="O807" s="166"/>
      <c r="P807" s="166"/>
      <c r="Q807" s="166"/>
      <c r="R807" s="144"/>
      <c r="S807" s="144"/>
      <c r="T807" s="144"/>
      <c r="U807" s="144"/>
      <c r="V807" s="144"/>
      <c r="W807" s="144"/>
      <c r="X807" s="144"/>
      <c r="Y807" s="144"/>
      <c r="Z807" s="144"/>
    </row>
    <row r="808" spans="1:26" ht="15.75" customHeight="1">
      <c r="A808" s="144"/>
      <c r="B808" s="144"/>
      <c r="C808" s="144"/>
      <c r="D808" s="144"/>
      <c r="E808" s="144"/>
      <c r="F808" s="144"/>
      <c r="G808" s="144"/>
      <c r="H808" s="144"/>
      <c r="I808" s="144"/>
      <c r="J808" s="144"/>
      <c r="K808" s="144"/>
      <c r="L808" s="144"/>
      <c r="M808" s="144"/>
      <c r="N808" s="144"/>
      <c r="O808" s="166"/>
      <c r="P808" s="166"/>
      <c r="Q808" s="166"/>
      <c r="R808" s="144"/>
      <c r="S808" s="144"/>
      <c r="T808" s="144"/>
      <c r="U808" s="144"/>
      <c r="V808" s="144"/>
      <c r="W808" s="144"/>
      <c r="X808" s="144"/>
      <c r="Y808" s="144"/>
      <c r="Z808" s="144"/>
    </row>
    <row r="809" spans="1:26" ht="15.75" customHeight="1">
      <c r="A809" s="144"/>
      <c r="B809" s="144"/>
      <c r="C809" s="144"/>
      <c r="D809" s="144"/>
      <c r="E809" s="144"/>
      <c r="F809" s="144"/>
      <c r="G809" s="144"/>
      <c r="H809" s="144"/>
      <c r="I809" s="144"/>
      <c r="J809" s="144"/>
      <c r="K809" s="144"/>
      <c r="L809" s="144"/>
      <c r="M809" s="144"/>
      <c r="N809" s="144"/>
      <c r="O809" s="166"/>
      <c r="P809" s="166"/>
      <c r="Q809" s="166"/>
      <c r="R809" s="144"/>
      <c r="S809" s="144"/>
      <c r="T809" s="144"/>
      <c r="U809" s="144"/>
      <c r="V809" s="144"/>
      <c r="W809" s="144"/>
      <c r="X809" s="144"/>
      <c r="Y809" s="144"/>
      <c r="Z809" s="144"/>
    </row>
    <row r="810" spans="1:26" ht="15.75" customHeight="1">
      <c r="A810" s="144"/>
      <c r="B810" s="144"/>
      <c r="C810" s="144"/>
      <c r="D810" s="144"/>
      <c r="E810" s="144"/>
      <c r="F810" s="144"/>
      <c r="G810" s="144"/>
      <c r="H810" s="144"/>
      <c r="I810" s="144"/>
      <c r="J810" s="144"/>
      <c r="K810" s="144"/>
      <c r="L810" s="144"/>
      <c r="M810" s="144"/>
      <c r="N810" s="144"/>
      <c r="O810" s="166"/>
      <c r="P810" s="166"/>
      <c r="Q810" s="166"/>
      <c r="R810" s="144"/>
      <c r="S810" s="144"/>
      <c r="T810" s="144"/>
      <c r="U810" s="144"/>
      <c r="V810" s="144"/>
      <c r="W810" s="144"/>
      <c r="X810" s="144"/>
      <c r="Y810" s="144"/>
      <c r="Z810" s="144"/>
    </row>
    <row r="811" spans="1:26" ht="15.75" customHeight="1">
      <c r="A811" s="144"/>
      <c r="B811" s="144"/>
      <c r="C811" s="144"/>
      <c r="D811" s="144"/>
      <c r="E811" s="144"/>
      <c r="F811" s="144"/>
      <c r="G811" s="144"/>
      <c r="H811" s="144"/>
      <c r="I811" s="144"/>
      <c r="J811" s="144"/>
      <c r="K811" s="144"/>
      <c r="L811" s="144"/>
      <c r="M811" s="144"/>
      <c r="N811" s="144"/>
      <c r="O811" s="166"/>
      <c r="P811" s="166"/>
      <c r="Q811" s="166"/>
      <c r="R811" s="144"/>
      <c r="S811" s="144"/>
      <c r="T811" s="144"/>
      <c r="U811" s="144"/>
      <c r="V811" s="144"/>
      <c r="W811" s="144"/>
      <c r="X811" s="144"/>
      <c r="Y811" s="144"/>
      <c r="Z811" s="144"/>
    </row>
    <row r="812" spans="1:26" ht="15.75" customHeight="1">
      <c r="A812" s="144"/>
      <c r="B812" s="144"/>
      <c r="C812" s="144"/>
      <c r="D812" s="144"/>
      <c r="E812" s="144"/>
      <c r="F812" s="144"/>
      <c r="G812" s="144"/>
      <c r="H812" s="144"/>
      <c r="I812" s="144"/>
      <c r="J812" s="144"/>
      <c r="K812" s="144"/>
      <c r="L812" s="144"/>
      <c r="M812" s="144"/>
      <c r="N812" s="144"/>
      <c r="O812" s="166"/>
      <c r="P812" s="166"/>
      <c r="Q812" s="166"/>
      <c r="R812" s="144"/>
      <c r="S812" s="144"/>
      <c r="T812" s="144"/>
      <c r="U812" s="144"/>
      <c r="V812" s="144"/>
      <c r="W812" s="144"/>
      <c r="X812" s="144"/>
      <c r="Y812" s="144"/>
      <c r="Z812" s="144"/>
    </row>
    <row r="813" spans="1:26" ht="15.75" customHeight="1">
      <c r="A813" s="144"/>
      <c r="B813" s="144"/>
      <c r="C813" s="144"/>
      <c r="D813" s="144"/>
      <c r="E813" s="144"/>
      <c r="F813" s="144"/>
      <c r="G813" s="144"/>
      <c r="H813" s="144"/>
      <c r="I813" s="144"/>
      <c r="J813" s="144"/>
      <c r="K813" s="144"/>
      <c r="L813" s="144"/>
      <c r="M813" s="144"/>
      <c r="N813" s="144"/>
      <c r="O813" s="166"/>
      <c r="P813" s="166"/>
      <c r="Q813" s="166"/>
      <c r="R813" s="144"/>
      <c r="S813" s="144"/>
      <c r="T813" s="144"/>
      <c r="U813" s="144"/>
      <c r="V813" s="144"/>
      <c r="W813" s="144"/>
      <c r="X813" s="144"/>
      <c r="Y813" s="144"/>
      <c r="Z813" s="144"/>
    </row>
    <row r="814" spans="1:26" ht="15.75" customHeight="1">
      <c r="A814" s="144"/>
      <c r="B814" s="144"/>
      <c r="C814" s="144"/>
      <c r="D814" s="144"/>
      <c r="E814" s="144"/>
      <c r="F814" s="144"/>
      <c r="G814" s="144"/>
      <c r="H814" s="144"/>
      <c r="I814" s="144"/>
      <c r="J814" s="144"/>
      <c r="K814" s="144"/>
      <c r="L814" s="144"/>
      <c r="M814" s="144"/>
      <c r="N814" s="144"/>
      <c r="O814" s="166"/>
      <c r="P814" s="166"/>
      <c r="Q814" s="166"/>
      <c r="R814" s="144"/>
      <c r="S814" s="144"/>
      <c r="T814" s="144"/>
      <c r="U814" s="144"/>
      <c r="V814" s="144"/>
      <c r="W814" s="144"/>
      <c r="X814" s="144"/>
      <c r="Y814" s="144"/>
      <c r="Z814" s="144"/>
    </row>
    <row r="815" spans="1:26" ht="15.75" customHeight="1">
      <c r="A815" s="144"/>
      <c r="B815" s="144"/>
      <c r="C815" s="144"/>
      <c r="D815" s="144"/>
      <c r="E815" s="144"/>
      <c r="F815" s="144"/>
      <c r="G815" s="144"/>
      <c r="H815" s="144"/>
      <c r="I815" s="144"/>
      <c r="J815" s="144"/>
      <c r="K815" s="144"/>
      <c r="L815" s="144"/>
      <c r="M815" s="144"/>
      <c r="N815" s="144"/>
      <c r="O815" s="166"/>
      <c r="P815" s="166"/>
      <c r="Q815" s="166"/>
      <c r="R815" s="144"/>
      <c r="S815" s="144"/>
      <c r="T815" s="144"/>
      <c r="U815" s="144"/>
      <c r="V815" s="144"/>
      <c r="W815" s="144"/>
      <c r="X815" s="144"/>
      <c r="Y815" s="144"/>
      <c r="Z815" s="144"/>
    </row>
    <row r="816" spans="1:26" ht="15.75" customHeight="1">
      <c r="A816" s="144"/>
      <c r="B816" s="144"/>
      <c r="C816" s="144"/>
      <c r="D816" s="144"/>
      <c r="E816" s="144"/>
      <c r="F816" s="144"/>
      <c r="G816" s="144"/>
      <c r="H816" s="144"/>
      <c r="I816" s="144"/>
      <c r="J816" s="144"/>
      <c r="K816" s="144"/>
      <c r="L816" s="144"/>
      <c r="M816" s="144"/>
      <c r="N816" s="144"/>
      <c r="O816" s="166"/>
      <c r="P816" s="166"/>
      <c r="Q816" s="166"/>
      <c r="R816" s="144"/>
      <c r="S816" s="144"/>
      <c r="T816" s="144"/>
      <c r="U816" s="144"/>
      <c r="V816" s="144"/>
      <c r="W816" s="144"/>
      <c r="X816" s="144"/>
      <c r="Y816" s="144"/>
      <c r="Z816" s="144"/>
    </row>
    <row r="817" spans="1:26" ht="15.75" customHeight="1">
      <c r="A817" s="144"/>
      <c r="B817" s="144"/>
      <c r="C817" s="144"/>
      <c r="D817" s="144"/>
      <c r="E817" s="144"/>
      <c r="F817" s="144"/>
      <c r="G817" s="144"/>
      <c r="H817" s="144"/>
      <c r="I817" s="144"/>
      <c r="J817" s="144"/>
      <c r="K817" s="144"/>
      <c r="L817" s="144"/>
      <c r="M817" s="144"/>
      <c r="N817" s="144"/>
      <c r="O817" s="166"/>
      <c r="P817" s="166"/>
      <c r="Q817" s="166"/>
      <c r="R817" s="144"/>
      <c r="S817" s="144"/>
      <c r="T817" s="144"/>
      <c r="U817" s="144"/>
      <c r="V817" s="144"/>
      <c r="W817" s="144"/>
      <c r="X817" s="144"/>
      <c r="Y817" s="144"/>
      <c r="Z817" s="144"/>
    </row>
    <row r="818" spans="1:26" ht="15.75" customHeight="1">
      <c r="A818" s="144"/>
      <c r="B818" s="144"/>
      <c r="C818" s="144"/>
      <c r="D818" s="144"/>
      <c r="E818" s="144"/>
      <c r="F818" s="144"/>
      <c r="G818" s="144"/>
      <c r="H818" s="144"/>
      <c r="I818" s="144"/>
      <c r="J818" s="144"/>
      <c r="K818" s="144"/>
      <c r="L818" s="144"/>
      <c r="M818" s="144"/>
      <c r="N818" s="144"/>
      <c r="O818" s="166"/>
      <c r="P818" s="166"/>
      <c r="Q818" s="166"/>
      <c r="R818" s="144"/>
      <c r="S818" s="144"/>
      <c r="T818" s="144"/>
      <c r="U818" s="144"/>
      <c r="V818" s="144"/>
      <c r="W818" s="144"/>
      <c r="X818" s="144"/>
      <c r="Y818" s="144"/>
      <c r="Z818" s="144"/>
    </row>
    <row r="819" spans="1:26" ht="15.75" customHeight="1">
      <c r="A819" s="144"/>
      <c r="B819" s="144"/>
      <c r="C819" s="144"/>
      <c r="D819" s="144"/>
      <c r="E819" s="144"/>
      <c r="F819" s="144"/>
      <c r="G819" s="144"/>
      <c r="H819" s="144"/>
      <c r="I819" s="144"/>
      <c r="J819" s="144"/>
      <c r="K819" s="144"/>
      <c r="L819" s="144"/>
      <c r="M819" s="144"/>
      <c r="N819" s="144"/>
      <c r="O819" s="166"/>
      <c r="P819" s="166"/>
      <c r="Q819" s="166"/>
      <c r="R819" s="144"/>
      <c r="S819" s="144"/>
      <c r="T819" s="144"/>
      <c r="U819" s="144"/>
      <c r="V819" s="144"/>
      <c r="W819" s="144"/>
      <c r="X819" s="144"/>
      <c r="Y819" s="144"/>
      <c r="Z819" s="144"/>
    </row>
    <row r="820" spans="1:26" ht="15.75" customHeight="1">
      <c r="A820" s="144"/>
      <c r="B820" s="144"/>
      <c r="C820" s="144"/>
      <c r="D820" s="144"/>
      <c r="E820" s="144"/>
      <c r="F820" s="144"/>
      <c r="G820" s="144"/>
      <c r="H820" s="144"/>
      <c r="I820" s="144"/>
      <c r="J820" s="144"/>
      <c r="K820" s="144"/>
      <c r="L820" s="144"/>
      <c r="M820" s="144"/>
      <c r="N820" s="144"/>
      <c r="O820" s="166"/>
      <c r="P820" s="166"/>
      <c r="Q820" s="166"/>
      <c r="R820" s="144"/>
      <c r="S820" s="144"/>
      <c r="T820" s="144"/>
      <c r="U820" s="144"/>
      <c r="V820" s="144"/>
      <c r="W820" s="144"/>
      <c r="X820" s="144"/>
      <c r="Y820" s="144"/>
      <c r="Z820" s="144"/>
    </row>
    <row r="821" spans="1:26" ht="15.75" customHeight="1">
      <c r="A821" s="144"/>
      <c r="B821" s="144"/>
      <c r="C821" s="144"/>
      <c r="D821" s="144"/>
      <c r="E821" s="144"/>
      <c r="F821" s="144"/>
      <c r="G821" s="144"/>
      <c r="H821" s="144"/>
      <c r="I821" s="144"/>
      <c r="J821" s="144"/>
      <c r="K821" s="144"/>
      <c r="L821" s="144"/>
      <c r="M821" s="144"/>
      <c r="N821" s="144"/>
      <c r="O821" s="166"/>
      <c r="P821" s="166"/>
      <c r="Q821" s="166"/>
      <c r="R821" s="144"/>
      <c r="S821" s="144"/>
      <c r="T821" s="144"/>
      <c r="U821" s="144"/>
      <c r="V821" s="144"/>
      <c r="W821" s="144"/>
      <c r="X821" s="144"/>
      <c r="Y821" s="144"/>
      <c r="Z821" s="144"/>
    </row>
    <row r="822" spans="1:26" ht="15.75" customHeight="1">
      <c r="A822" s="144"/>
      <c r="B822" s="144"/>
      <c r="C822" s="144"/>
      <c r="D822" s="144"/>
      <c r="E822" s="144"/>
      <c r="F822" s="144"/>
      <c r="G822" s="144"/>
      <c r="H822" s="144"/>
      <c r="I822" s="144"/>
      <c r="J822" s="144"/>
      <c r="K822" s="144"/>
      <c r="L822" s="144"/>
      <c r="M822" s="144"/>
      <c r="N822" s="144"/>
      <c r="O822" s="166"/>
      <c r="P822" s="166"/>
      <c r="Q822" s="166"/>
      <c r="R822" s="144"/>
      <c r="S822" s="144"/>
      <c r="T822" s="144"/>
      <c r="U822" s="144"/>
      <c r="V822" s="144"/>
      <c r="W822" s="144"/>
      <c r="X822" s="144"/>
      <c r="Y822" s="144"/>
      <c r="Z822" s="144"/>
    </row>
    <row r="823" spans="1:26" ht="15.75" customHeight="1">
      <c r="A823" s="144"/>
      <c r="B823" s="144"/>
      <c r="C823" s="144"/>
      <c r="D823" s="144"/>
      <c r="E823" s="144"/>
      <c r="F823" s="144"/>
      <c r="G823" s="144"/>
      <c r="H823" s="144"/>
      <c r="I823" s="144"/>
      <c r="J823" s="144"/>
      <c r="K823" s="144"/>
      <c r="L823" s="144"/>
      <c r="M823" s="144"/>
      <c r="N823" s="144"/>
      <c r="O823" s="166"/>
      <c r="P823" s="166"/>
      <c r="Q823" s="166"/>
      <c r="R823" s="144"/>
      <c r="S823" s="144"/>
      <c r="T823" s="144"/>
      <c r="U823" s="144"/>
      <c r="V823" s="144"/>
      <c r="W823" s="144"/>
      <c r="X823" s="144"/>
      <c r="Y823" s="144"/>
      <c r="Z823" s="144"/>
    </row>
    <row r="824" spans="1:26" ht="15.75" customHeight="1">
      <c r="A824" s="144"/>
      <c r="B824" s="144"/>
      <c r="C824" s="144"/>
      <c r="D824" s="144"/>
      <c r="E824" s="144"/>
      <c r="F824" s="144"/>
      <c r="G824" s="144"/>
      <c r="H824" s="144"/>
      <c r="I824" s="144"/>
      <c r="J824" s="144"/>
      <c r="K824" s="144"/>
      <c r="L824" s="144"/>
      <c r="M824" s="144"/>
      <c r="N824" s="144"/>
      <c r="O824" s="166"/>
      <c r="P824" s="166"/>
      <c r="Q824" s="166"/>
      <c r="R824" s="144"/>
      <c r="S824" s="144"/>
      <c r="T824" s="144"/>
      <c r="U824" s="144"/>
      <c r="V824" s="144"/>
      <c r="W824" s="144"/>
      <c r="X824" s="144"/>
      <c r="Y824" s="144"/>
      <c r="Z824" s="144"/>
    </row>
    <row r="825" spans="1:26" ht="15.75" customHeight="1">
      <c r="A825" s="144"/>
      <c r="B825" s="144"/>
      <c r="C825" s="144"/>
      <c r="D825" s="144"/>
      <c r="E825" s="144"/>
      <c r="F825" s="144"/>
      <c r="G825" s="144"/>
      <c r="H825" s="144"/>
      <c r="I825" s="144"/>
      <c r="J825" s="144"/>
      <c r="K825" s="144"/>
      <c r="L825" s="144"/>
      <c r="M825" s="144"/>
      <c r="N825" s="144"/>
      <c r="O825" s="166"/>
      <c r="P825" s="166"/>
      <c r="Q825" s="166"/>
      <c r="R825" s="144"/>
      <c r="S825" s="144"/>
      <c r="T825" s="144"/>
      <c r="U825" s="144"/>
      <c r="V825" s="144"/>
      <c r="W825" s="144"/>
      <c r="X825" s="144"/>
      <c r="Y825" s="144"/>
      <c r="Z825" s="144"/>
    </row>
    <row r="826" spans="1:26" ht="15.75" customHeight="1">
      <c r="A826" s="144"/>
      <c r="B826" s="144"/>
      <c r="C826" s="144"/>
      <c r="D826" s="144"/>
      <c r="E826" s="144"/>
      <c r="F826" s="144"/>
      <c r="G826" s="144"/>
      <c r="H826" s="144"/>
      <c r="I826" s="144"/>
      <c r="J826" s="144"/>
      <c r="K826" s="144"/>
      <c r="L826" s="144"/>
      <c r="M826" s="144"/>
      <c r="N826" s="144"/>
      <c r="O826" s="166"/>
      <c r="P826" s="166"/>
      <c r="Q826" s="166"/>
      <c r="R826" s="144"/>
      <c r="S826" s="144"/>
      <c r="T826" s="144"/>
      <c r="U826" s="144"/>
      <c r="V826" s="144"/>
      <c r="W826" s="144"/>
      <c r="X826" s="144"/>
      <c r="Y826" s="144"/>
      <c r="Z826" s="144"/>
    </row>
    <row r="827" spans="1:26" ht="15.75" customHeight="1">
      <c r="A827" s="144"/>
      <c r="B827" s="144"/>
      <c r="C827" s="144"/>
      <c r="D827" s="144"/>
      <c r="E827" s="144"/>
      <c r="F827" s="144"/>
      <c r="G827" s="144"/>
      <c r="H827" s="144"/>
      <c r="I827" s="144"/>
      <c r="J827" s="144"/>
      <c r="K827" s="144"/>
      <c r="L827" s="144"/>
      <c r="M827" s="144"/>
      <c r="N827" s="144"/>
      <c r="O827" s="166"/>
      <c r="P827" s="166"/>
      <c r="Q827" s="166"/>
      <c r="R827" s="144"/>
      <c r="S827" s="144"/>
      <c r="T827" s="144"/>
      <c r="U827" s="144"/>
      <c r="V827" s="144"/>
      <c r="W827" s="144"/>
      <c r="X827" s="144"/>
      <c r="Y827" s="144"/>
      <c r="Z827" s="144"/>
    </row>
    <row r="828" spans="1:26" ht="15.75" customHeight="1">
      <c r="A828" s="144"/>
      <c r="B828" s="144"/>
      <c r="C828" s="144"/>
      <c r="D828" s="144"/>
      <c r="E828" s="144"/>
      <c r="F828" s="144"/>
      <c r="G828" s="144"/>
      <c r="H828" s="144"/>
      <c r="I828" s="144"/>
      <c r="J828" s="144"/>
      <c r="K828" s="144"/>
      <c r="L828" s="144"/>
      <c r="M828" s="144"/>
      <c r="N828" s="144"/>
      <c r="O828" s="166"/>
      <c r="P828" s="166"/>
      <c r="Q828" s="166"/>
      <c r="R828" s="144"/>
      <c r="S828" s="144"/>
      <c r="T828" s="144"/>
      <c r="U828" s="144"/>
      <c r="V828" s="144"/>
      <c r="W828" s="144"/>
      <c r="X828" s="144"/>
      <c r="Y828" s="144"/>
      <c r="Z828" s="144"/>
    </row>
    <row r="829" spans="1:26" ht="15.75" customHeight="1">
      <c r="A829" s="144"/>
      <c r="B829" s="144"/>
      <c r="C829" s="144"/>
      <c r="D829" s="144"/>
      <c r="E829" s="144"/>
      <c r="F829" s="144"/>
      <c r="G829" s="144"/>
      <c r="H829" s="144"/>
      <c r="I829" s="144"/>
      <c r="J829" s="144"/>
      <c r="K829" s="144"/>
      <c r="L829" s="144"/>
      <c r="M829" s="144"/>
      <c r="N829" s="144"/>
      <c r="O829" s="166"/>
      <c r="P829" s="166"/>
      <c r="Q829" s="166"/>
      <c r="R829" s="144"/>
      <c r="S829" s="144"/>
      <c r="T829" s="144"/>
      <c r="U829" s="144"/>
      <c r="V829" s="144"/>
      <c r="W829" s="144"/>
      <c r="X829" s="144"/>
      <c r="Y829" s="144"/>
      <c r="Z829" s="144"/>
    </row>
    <row r="830" spans="1:26" ht="15.75" customHeight="1">
      <c r="A830" s="144"/>
      <c r="B830" s="144"/>
      <c r="C830" s="144"/>
      <c r="D830" s="144"/>
      <c r="E830" s="144"/>
      <c r="F830" s="144"/>
      <c r="G830" s="144"/>
      <c r="H830" s="144"/>
      <c r="I830" s="144"/>
      <c r="J830" s="144"/>
      <c r="K830" s="144"/>
      <c r="L830" s="144"/>
      <c r="M830" s="144"/>
      <c r="N830" s="144"/>
      <c r="O830" s="166"/>
      <c r="P830" s="166"/>
      <c r="Q830" s="166"/>
      <c r="R830" s="144"/>
      <c r="S830" s="144"/>
      <c r="T830" s="144"/>
      <c r="U830" s="144"/>
      <c r="V830" s="144"/>
      <c r="W830" s="144"/>
      <c r="X830" s="144"/>
      <c r="Y830" s="144"/>
      <c r="Z830" s="144"/>
    </row>
    <row r="831" spans="1:26" ht="15.75" customHeight="1">
      <c r="A831" s="144"/>
      <c r="B831" s="144"/>
      <c r="C831" s="144"/>
      <c r="D831" s="144"/>
      <c r="E831" s="144"/>
      <c r="F831" s="144"/>
      <c r="G831" s="144"/>
      <c r="H831" s="144"/>
      <c r="I831" s="144"/>
      <c r="J831" s="144"/>
      <c r="K831" s="144"/>
      <c r="L831" s="144"/>
      <c r="M831" s="144"/>
      <c r="N831" s="144"/>
      <c r="O831" s="166"/>
      <c r="P831" s="166"/>
      <c r="Q831" s="166"/>
      <c r="R831" s="144"/>
      <c r="S831" s="144"/>
      <c r="T831" s="144"/>
      <c r="U831" s="144"/>
      <c r="V831" s="144"/>
      <c r="W831" s="144"/>
      <c r="X831" s="144"/>
      <c r="Y831" s="144"/>
      <c r="Z831" s="144"/>
    </row>
    <row r="832" spans="1:26" ht="15.75" customHeight="1">
      <c r="A832" s="144"/>
      <c r="B832" s="144"/>
      <c r="C832" s="144"/>
      <c r="D832" s="144"/>
      <c r="E832" s="144"/>
      <c r="F832" s="144"/>
      <c r="G832" s="144"/>
      <c r="H832" s="144"/>
      <c r="I832" s="144"/>
      <c r="J832" s="144"/>
      <c r="K832" s="144"/>
      <c r="L832" s="144"/>
      <c r="M832" s="144"/>
      <c r="N832" s="144"/>
      <c r="O832" s="166"/>
      <c r="P832" s="166"/>
      <c r="Q832" s="166"/>
      <c r="R832" s="144"/>
      <c r="S832" s="144"/>
      <c r="T832" s="144"/>
      <c r="U832" s="144"/>
      <c r="V832" s="144"/>
      <c r="W832" s="144"/>
      <c r="X832" s="144"/>
      <c r="Y832" s="144"/>
      <c r="Z832" s="144"/>
    </row>
    <row r="833" spans="1:26" ht="15.75" customHeight="1">
      <c r="A833" s="144"/>
      <c r="B833" s="144"/>
      <c r="C833" s="144"/>
      <c r="D833" s="144"/>
      <c r="E833" s="144"/>
      <c r="F833" s="144"/>
      <c r="G833" s="144"/>
      <c r="H833" s="144"/>
      <c r="I833" s="144"/>
      <c r="J833" s="144"/>
      <c r="K833" s="144"/>
      <c r="L833" s="144"/>
      <c r="M833" s="144"/>
      <c r="N833" s="144"/>
      <c r="O833" s="166"/>
      <c r="P833" s="166"/>
      <c r="Q833" s="166"/>
      <c r="R833" s="144"/>
      <c r="S833" s="144"/>
      <c r="T833" s="144"/>
      <c r="U833" s="144"/>
      <c r="V833" s="144"/>
      <c r="W833" s="144"/>
      <c r="X833" s="144"/>
      <c r="Y833" s="144"/>
      <c r="Z833" s="144"/>
    </row>
    <row r="834" spans="1:26" ht="15.75" customHeight="1">
      <c r="A834" s="144"/>
      <c r="B834" s="144"/>
      <c r="C834" s="144"/>
      <c r="D834" s="144"/>
      <c r="E834" s="144"/>
      <c r="F834" s="144"/>
      <c r="G834" s="144"/>
      <c r="H834" s="144"/>
      <c r="I834" s="144"/>
      <c r="J834" s="144"/>
      <c r="K834" s="144"/>
      <c r="L834" s="144"/>
      <c r="M834" s="144"/>
      <c r="N834" s="144"/>
      <c r="O834" s="166"/>
      <c r="P834" s="166"/>
      <c r="Q834" s="166"/>
      <c r="R834" s="144"/>
      <c r="S834" s="144"/>
      <c r="T834" s="144"/>
      <c r="U834" s="144"/>
      <c r="V834" s="144"/>
      <c r="W834" s="144"/>
      <c r="X834" s="144"/>
      <c r="Y834" s="144"/>
      <c r="Z834" s="144"/>
    </row>
    <row r="835" spans="1:26" ht="15.75" customHeight="1">
      <c r="A835" s="144"/>
      <c r="B835" s="144"/>
      <c r="C835" s="144"/>
      <c r="D835" s="144"/>
      <c r="E835" s="144"/>
      <c r="F835" s="144"/>
      <c r="G835" s="144"/>
      <c r="H835" s="144"/>
      <c r="I835" s="144"/>
      <c r="J835" s="144"/>
      <c r="K835" s="144"/>
      <c r="L835" s="144"/>
      <c r="M835" s="144"/>
      <c r="N835" s="144"/>
      <c r="O835" s="166"/>
      <c r="P835" s="166"/>
      <c r="Q835" s="166"/>
      <c r="R835" s="144"/>
      <c r="S835" s="144"/>
      <c r="T835" s="144"/>
      <c r="U835" s="144"/>
      <c r="V835" s="144"/>
      <c r="W835" s="144"/>
      <c r="X835" s="144"/>
      <c r="Y835" s="144"/>
      <c r="Z835" s="144"/>
    </row>
    <row r="836" spans="1:26" ht="15.75" customHeight="1">
      <c r="A836" s="144"/>
      <c r="B836" s="144"/>
      <c r="C836" s="144"/>
      <c r="D836" s="144"/>
      <c r="E836" s="144"/>
      <c r="F836" s="144"/>
      <c r="G836" s="144"/>
      <c r="H836" s="144"/>
      <c r="I836" s="144"/>
      <c r="J836" s="144"/>
      <c r="K836" s="144"/>
      <c r="L836" s="144"/>
      <c r="M836" s="144"/>
      <c r="N836" s="144"/>
      <c r="O836" s="166"/>
      <c r="P836" s="166"/>
      <c r="Q836" s="166"/>
      <c r="R836" s="144"/>
      <c r="S836" s="144"/>
      <c r="T836" s="144"/>
      <c r="U836" s="144"/>
      <c r="V836" s="144"/>
      <c r="W836" s="144"/>
      <c r="X836" s="144"/>
      <c r="Y836" s="144"/>
      <c r="Z836" s="144"/>
    </row>
    <row r="837" spans="1:26" ht="15.75" customHeight="1">
      <c r="A837" s="144"/>
      <c r="B837" s="144"/>
      <c r="C837" s="144"/>
      <c r="D837" s="144"/>
      <c r="E837" s="144"/>
      <c r="F837" s="144"/>
      <c r="G837" s="144"/>
      <c r="H837" s="144"/>
      <c r="I837" s="144"/>
      <c r="J837" s="144"/>
      <c r="K837" s="144"/>
      <c r="L837" s="144"/>
      <c r="M837" s="144"/>
      <c r="N837" s="144"/>
      <c r="O837" s="166"/>
      <c r="P837" s="166"/>
      <c r="Q837" s="166"/>
      <c r="R837" s="144"/>
      <c r="S837" s="144"/>
      <c r="T837" s="144"/>
      <c r="U837" s="144"/>
      <c r="V837" s="144"/>
      <c r="W837" s="144"/>
      <c r="X837" s="144"/>
      <c r="Y837" s="144"/>
      <c r="Z837" s="144"/>
    </row>
    <row r="838" spans="1:26" ht="15.75" customHeight="1">
      <c r="A838" s="144"/>
      <c r="B838" s="144"/>
      <c r="C838" s="144"/>
      <c r="D838" s="144"/>
      <c r="E838" s="144"/>
      <c r="F838" s="144"/>
      <c r="G838" s="144"/>
      <c r="H838" s="144"/>
      <c r="I838" s="144"/>
      <c r="J838" s="144"/>
      <c r="K838" s="144"/>
      <c r="L838" s="144"/>
      <c r="M838" s="144"/>
      <c r="N838" s="144"/>
      <c r="O838" s="166"/>
      <c r="P838" s="166"/>
      <c r="Q838" s="166"/>
      <c r="R838" s="144"/>
      <c r="S838" s="144"/>
      <c r="T838" s="144"/>
      <c r="U838" s="144"/>
      <c r="V838" s="144"/>
      <c r="W838" s="144"/>
      <c r="X838" s="144"/>
      <c r="Y838" s="144"/>
      <c r="Z838" s="144"/>
    </row>
    <row r="839" spans="1:26" ht="15.75" customHeight="1">
      <c r="A839" s="144"/>
      <c r="B839" s="144"/>
      <c r="C839" s="144"/>
      <c r="D839" s="144"/>
      <c r="E839" s="144"/>
      <c r="F839" s="144"/>
      <c r="G839" s="144"/>
      <c r="H839" s="144"/>
      <c r="I839" s="144"/>
      <c r="J839" s="144"/>
      <c r="K839" s="144"/>
      <c r="L839" s="144"/>
      <c r="M839" s="144"/>
      <c r="N839" s="144"/>
      <c r="O839" s="166"/>
      <c r="P839" s="166"/>
      <c r="Q839" s="166"/>
      <c r="R839" s="144"/>
      <c r="S839" s="144"/>
      <c r="T839" s="144"/>
      <c r="U839" s="144"/>
      <c r="V839" s="144"/>
      <c r="W839" s="144"/>
      <c r="X839" s="144"/>
      <c r="Y839" s="144"/>
      <c r="Z839" s="144"/>
    </row>
    <row r="840" spans="1:26" ht="15.75" customHeight="1">
      <c r="A840" s="144"/>
      <c r="B840" s="144"/>
      <c r="C840" s="144"/>
      <c r="D840" s="144"/>
      <c r="E840" s="144"/>
      <c r="F840" s="144"/>
      <c r="G840" s="144"/>
      <c r="H840" s="144"/>
      <c r="I840" s="144"/>
      <c r="J840" s="144"/>
      <c r="K840" s="144"/>
      <c r="L840" s="144"/>
      <c r="M840" s="144"/>
      <c r="N840" s="144"/>
      <c r="O840" s="166"/>
      <c r="P840" s="166"/>
      <c r="Q840" s="166"/>
      <c r="R840" s="144"/>
      <c r="S840" s="144"/>
      <c r="T840" s="144"/>
      <c r="U840" s="144"/>
      <c r="V840" s="144"/>
      <c r="W840" s="144"/>
      <c r="X840" s="144"/>
      <c r="Y840" s="144"/>
      <c r="Z840" s="144"/>
    </row>
    <row r="841" spans="1:26" ht="15.75" customHeight="1">
      <c r="A841" s="144"/>
      <c r="B841" s="144"/>
      <c r="C841" s="144"/>
      <c r="D841" s="144"/>
      <c r="E841" s="144"/>
      <c r="F841" s="144"/>
      <c r="G841" s="144"/>
      <c r="H841" s="144"/>
      <c r="I841" s="144"/>
      <c r="J841" s="144"/>
      <c r="K841" s="144"/>
      <c r="L841" s="144"/>
      <c r="M841" s="144"/>
      <c r="N841" s="144"/>
      <c r="O841" s="166"/>
      <c r="P841" s="166"/>
      <c r="Q841" s="166"/>
      <c r="R841" s="144"/>
      <c r="S841" s="144"/>
      <c r="T841" s="144"/>
      <c r="U841" s="144"/>
      <c r="V841" s="144"/>
      <c r="W841" s="144"/>
      <c r="X841" s="144"/>
      <c r="Y841" s="144"/>
      <c r="Z841" s="144"/>
    </row>
    <row r="842" spans="1:26" ht="15.75" customHeight="1">
      <c r="A842" s="144"/>
      <c r="B842" s="144"/>
      <c r="C842" s="144"/>
      <c r="D842" s="144"/>
      <c r="E842" s="144"/>
      <c r="F842" s="144"/>
      <c r="G842" s="144"/>
      <c r="H842" s="144"/>
      <c r="I842" s="144"/>
      <c r="J842" s="144"/>
      <c r="K842" s="144"/>
      <c r="L842" s="144"/>
      <c r="M842" s="144"/>
      <c r="N842" s="144"/>
      <c r="O842" s="166"/>
      <c r="P842" s="166"/>
      <c r="Q842" s="166"/>
      <c r="R842" s="144"/>
      <c r="S842" s="144"/>
      <c r="T842" s="144"/>
      <c r="U842" s="144"/>
      <c r="V842" s="144"/>
      <c r="W842" s="144"/>
      <c r="X842" s="144"/>
      <c r="Y842" s="144"/>
      <c r="Z842" s="144"/>
    </row>
    <row r="843" spans="1:26" ht="15.75" customHeight="1">
      <c r="A843" s="144"/>
      <c r="B843" s="144"/>
      <c r="C843" s="144"/>
      <c r="D843" s="144"/>
      <c r="E843" s="144"/>
      <c r="F843" s="144"/>
      <c r="G843" s="144"/>
      <c r="H843" s="144"/>
      <c r="I843" s="144"/>
      <c r="J843" s="144"/>
      <c r="K843" s="144"/>
      <c r="L843" s="144"/>
      <c r="M843" s="144"/>
      <c r="N843" s="144"/>
      <c r="O843" s="166"/>
      <c r="P843" s="166"/>
      <c r="Q843" s="166"/>
      <c r="R843" s="144"/>
      <c r="S843" s="144"/>
      <c r="T843" s="144"/>
      <c r="U843" s="144"/>
      <c r="V843" s="144"/>
      <c r="W843" s="144"/>
      <c r="X843" s="144"/>
      <c r="Y843" s="144"/>
      <c r="Z843" s="144"/>
    </row>
    <row r="844" spans="1:26" ht="15.75" customHeight="1">
      <c r="A844" s="144"/>
      <c r="B844" s="144"/>
      <c r="C844" s="144"/>
      <c r="D844" s="144"/>
      <c r="E844" s="144"/>
      <c r="F844" s="144"/>
      <c r="G844" s="144"/>
      <c r="H844" s="144"/>
      <c r="I844" s="144"/>
      <c r="J844" s="144"/>
      <c r="K844" s="144"/>
      <c r="L844" s="144"/>
      <c r="M844" s="144"/>
      <c r="N844" s="144"/>
      <c r="O844" s="166"/>
      <c r="P844" s="166"/>
      <c r="Q844" s="166"/>
      <c r="R844" s="144"/>
      <c r="S844" s="144"/>
      <c r="T844" s="144"/>
      <c r="U844" s="144"/>
      <c r="V844" s="144"/>
      <c r="W844" s="144"/>
      <c r="X844" s="144"/>
      <c r="Y844" s="144"/>
      <c r="Z844" s="144"/>
    </row>
    <row r="845" spans="1:26" ht="15.75" customHeight="1">
      <c r="A845" s="144"/>
      <c r="B845" s="144"/>
      <c r="C845" s="144"/>
      <c r="D845" s="144"/>
      <c r="E845" s="144"/>
      <c r="F845" s="144"/>
      <c r="G845" s="144"/>
      <c r="H845" s="144"/>
      <c r="I845" s="144"/>
      <c r="J845" s="144"/>
      <c r="K845" s="144"/>
      <c r="L845" s="144"/>
      <c r="M845" s="144"/>
      <c r="N845" s="144"/>
      <c r="O845" s="166"/>
      <c r="P845" s="166"/>
      <c r="Q845" s="166"/>
      <c r="R845" s="144"/>
      <c r="S845" s="144"/>
      <c r="T845" s="144"/>
      <c r="U845" s="144"/>
      <c r="V845" s="144"/>
      <c r="W845" s="144"/>
      <c r="X845" s="144"/>
      <c r="Y845" s="144"/>
      <c r="Z845" s="144"/>
    </row>
    <row r="846" spans="1:26" ht="15.75" customHeight="1">
      <c r="A846" s="144"/>
      <c r="B846" s="144"/>
      <c r="C846" s="144"/>
      <c r="D846" s="144"/>
      <c r="E846" s="144"/>
      <c r="F846" s="144"/>
      <c r="G846" s="144"/>
      <c r="H846" s="144"/>
      <c r="I846" s="144"/>
      <c r="J846" s="144"/>
      <c r="K846" s="144"/>
      <c r="L846" s="144"/>
      <c r="M846" s="144"/>
      <c r="N846" s="144"/>
      <c r="O846" s="166"/>
      <c r="P846" s="166"/>
      <c r="Q846" s="166"/>
      <c r="R846" s="144"/>
      <c r="S846" s="144"/>
      <c r="T846" s="144"/>
      <c r="U846" s="144"/>
      <c r="V846" s="144"/>
      <c r="W846" s="144"/>
      <c r="X846" s="144"/>
      <c r="Y846" s="144"/>
      <c r="Z846" s="144"/>
    </row>
    <row r="847" spans="1:26" ht="15.75" customHeight="1">
      <c r="A847" s="144"/>
      <c r="B847" s="144"/>
      <c r="C847" s="144"/>
      <c r="D847" s="144"/>
      <c r="E847" s="144"/>
      <c r="F847" s="144"/>
      <c r="G847" s="144"/>
      <c r="H847" s="144"/>
      <c r="I847" s="144"/>
      <c r="J847" s="144"/>
      <c r="K847" s="144"/>
      <c r="L847" s="144"/>
      <c r="M847" s="144"/>
      <c r="N847" s="144"/>
      <c r="O847" s="166"/>
      <c r="P847" s="166"/>
      <c r="Q847" s="166"/>
      <c r="R847" s="144"/>
      <c r="S847" s="144"/>
      <c r="T847" s="144"/>
      <c r="U847" s="144"/>
      <c r="V847" s="144"/>
      <c r="W847" s="144"/>
      <c r="X847" s="144"/>
      <c r="Y847" s="144"/>
      <c r="Z847" s="144"/>
    </row>
    <row r="848" spans="1:26" ht="15.75" customHeight="1">
      <c r="A848" s="144"/>
      <c r="B848" s="144"/>
      <c r="C848" s="144"/>
      <c r="D848" s="144"/>
      <c r="E848" s="144"/>
      <c r="F848" s="144"/>
      <c r="G848" s="144"/>
      <c r="H848" s="144"/>
      <c r="I848" s="144"/>
      <c r="J848" s="144"/>
      <c r="K848" s="144"/>
      <c r="L848" s="144"/>
      <c r="M848" s="144"/>
      <c r="N848" s="144"/>
      <c r="O848" s="166"/>
      <c r="P848" s="166"/>
      <c r="Q848" s="166"/>
      <c r="R848" s="144"/>
      <c r="S848" s="144"/>
      <c r="T848" s="144"/>
      <c r="U848" s="144"/>
      <c r="V848" s="144"/>
      <c r="W848" s="144"/>
      <c r="X848" s="144"/>
      <c r="Y848" s="144"/>
      <c r="Z848" s="144"/>
    </row>
    <row r="849" spans="1:26" ht="15.75" customHeight="1">
      <c r="A849" s="144"/>
      <c r="B849" s="144"/>
      <c r="C849" s="144"/>
      <c r="D849" s="144"/>
      <c r="E849" s="144"/>
      <c r="F849" s="144"/>
      <c r="G849" s="144"/>
      <c r="H849" s="144"/>
      <c r="I849" s="144"/>
      <c r="J849" s="144"/>
      <c r="K849" s="144"/>
      <c r="L849" s="144"/>
      <c r="M849" s="144"/>
      <c r="N849" s="144"/>
      <c r="O849" s="166"/>
      <c r="P849" s="166"/>
      <c r="Q849" s="166"/>
      <c r="R849" s="144"/>
      <c r="S849" s="144"/>
      <c r="T849" s="144"/>
      <c r="U849" s="144"/>
      <c r="V849" s="144"/>
      <c r="W849" s="144"/>
      <c r="X849" s="144"/>
      <c r="Y849" s="144"/>
      <c r="Z849" s="144"/>
    </row>
    <row r="850" spans="1:26" ht="15.75" customHeight="1">
      <c r="A850" s="144"/>
      <c r="B850" s="144"/>
      <c r="C850" s="144"/>
      <c r="D850" s="144"/>
      <c r="E850" s="144"/>
      <c r="F850" s="144"/>
      <c r="G850" s="144"/>
      <c r="H850" s="144"/>
      <c r="I850" s="144"/>
      <c r="J850" s="144"/>
      <c r="K850" s="144"/>
      <c r="L850" s="144"/>
      <c r="M850" s="144"/>
      <c r="N850" s="144"/>
      <c r="O850" s="166"/>
      <c r="P850" s="166"/>
      <c r="Q850" s="166"/>
      <c r="R850" s="144"/>
      <c r="S850" s="144"/>
      <c r="T850" s="144"/>
      <c r="U850" s="144"/>
      <c r="V850" s="144"/>
      <c r="W850" s="144"/>
      <c r="X850" s="144"/>
      <c r="Y850" s="144"/>
      <c r="Z850" s="144"/>
    </row>
    <row r="851" spans="1:26" ht="15.75" customHeight="1">
      <c r="A851" s="144"/>
      <c r="B851" s="144"/>
      <c r="C851" s="144"/>
      <c r="D851" s="144"/>
      <c r="E851" s="144"/>
      <c r="F851" s="144"/>
      <c r="G851" s="144"/>
      <c r="H851" s="144"/>
      <c r="I851" s="144"/>
      <c r="J851" s="144"/>
      <c r="K851" s="144"/>
      <c r="L851" s="144"/>
      <c r="M851" s="144"/>
      <c r="N851" s="144"/>
      <c r="O851" s="166"/>
      <c r="P851" s="166"/>
      <c r="Q851" s="166"/>
      <c r="R851" s="144"/>
      <c r="S851" s="144"/>
      <c r="T851" s="144"/>
      <c r="U851" s="144"/>
      <c r="V851" s="144"/>
      <c r="W851" s="144"/>
      <c r="X851" s="144"/>
      <c r="Y851" s="144"/>
      <c r="Z851" s="144"/>
    </row>
    <row r="852" spans="1:26" ht="15.75" customHeight="1">
      <c r="A852" s="144"/>
      <c r="B852" s="144"/>
      <c r="C852" s="144"/>
      <c r="D852" s="144"/>
      <c r="E852" s="144"/>
      <c r="F852" s="144"/>
      <c r="G852" s="144"/>
      <c r="H852" s="144"/>
      <c r="I852" s="144"/>
      <c r="J852" s="144"/>
      <c r="K852" s="144"/>
      <c r="L852" s="144"/>
      <c r="M852" s="144"/>
      <c r="N852" s="144"/>
      <c r="O852" s="166"/>
      <c r="P852" s="166"/>
      <c r="Q852" s="166"/>
      <c r="R852" s="144"/>
      <c r="S852" s="144"/>
      <c r="T852" s="144"/>
      <c r="U852" s="144"/>
      <c r="V852" s="144"/>
      <c r="W852" s="144"/>
      <c r="X852" s="144"/>
      <c r="Y852" s="144"/>
      <c r="Z852" s="144"/>
    </row>
    <row r="853" spans="1:26" ht="15.75" customHeight="1">
      <c r="A853" s="144"/>
      <c r="B853" s="144"/>
      <c r="C853" s="144"/>
      <c r="D853" s="144"/>
      <c r="E853" s="144"/>
      <c r="F853" s="144"/>
      <c r="G853" s="144"/>
      <c r="H853" s="144"/>
      <c r="I853" s="144"/>
      <c r="J853" s="144"/>
      <c r="K853" s="144"/>
      <c r="L853" s="144"/>
      <c r="M853" s="144"/>
      <c r="N853" s="144"/>
      <c r="O853" s="166"/>
      <c r="P853" s="166"/>
      <c r="Q853" s="166"/>
      <c r="R853" s="144"/>
      <c r="S853" s="144"/>
      <c r="T853" s="144"/>
      <c r="U853" s="144"/>
      <c r="V853" s="144"/>
      <c r="W853" s="144"/>
      <c r="X853" s="144"/>
      <c r="Y853" s="144"/>
      <c r="Z853" s="144"/>
    </row>
    <row r="854" spans="1:26" ht="15.75" customHeight="1">
      <c r="A854" s="144"/>
      <c r="B854" s="144"/>
      <c r="C854" s="144"/>
      <c r="D854" s="144"/>
      <c r="E854" s="144"/>
      <c r="F854" s="144"/>
      <c r="G854" s="144"/>
      <c r="H854" s="144"/>
      <c r="I854" s="144"/>
      <c r="J854" s="144"/>
      <c r="K854" s="144"/>
      <c r="L854" s="144"/>
      <c r="M854" s="144"/>
      <c r="N854" s="144"/>
      <c r="O854" s="166"/>
      <c r="P854" s="166"/>
      <c r="Q854" s="166"/>
      <c r="R854" s="144"/>
      <c r="S854" s="144"/>
      <c r="T854" s="144"/>
      <c r="U854" s="144"/>
      <c r="V854" s="144"/>
      <c r="W854" s="144"/>
      <c r="X854" s="144"/>
      <c r="Y854" s="144"/>
      <c r="Z854" s="144"/>
    </row>
    <row r="855" spans="1:26" ht="15.75" customHeight="1">
      <c r="A855" s="144"/>
      <c r="B855" s="144"/>
      <c r="C855" s="144"/>
      <c r="D855" s="144"/>
      <c r="E855" s="144"/>
      <c r="F855" s="144"/>
      <c r="G855" s="144"/>
      <c r="H855" s="144"/>
      <c r="I855" s="144"/>
      <c r="J855" s="144"/>
      <c r="K855" s="144"/>
      <c r="L855" s="144"/>
      <c r="M855" s="144"/>
      <c r="N855" s="144"/>
      <c r="O855" s="166"/>
      <c r="P855" s="166"/>
      <c r="Q855" s="166"/>
      <c r="R855" s="144"/>
      <c r="S855" s="144"/>
      <c r="T855" s="144"/>
      <c r="U855" s="144"/>
      <c r="V855" s="144"/>
      <c r="W855" s="144"/>
      <c r="X855" s="144"/>
      <c r="Y855" s="144"/>
      <c r="Z855" s="144"/>
    </row>
    <row r="856" spans="1:26" ht="15.75" customHeight="1">
      <c r="A856" s="144"/>
      <c r="B856" s="144"/>
      <c r="C856" s="144"/>
      <c r="D856" s="144"/>
      <c r="E856" s="144"/>
      <c r="F856" s="144"/>
      <c r="G856" s="144"/>
      <c r="H856" s="144"/>
      <c r="I856" s="144"/>
      <c r="J856" s="144"/>
      <c r="K856" s="144"/>
      <c r="L856" s="144"/>
      <c r="M856" s="144"/>
      <c r="N856" s="144"/>
      <c r="O856" s="166"/>
      <c r="P856" s="166"/>
      <c r="Q856" s="166"/>
      <c r="R856" s="144"/>
      <c r="S856" s="144"/>
      <c r="T856" s="144"/>
      <c r="U856" s="144"/>
      <c r="V856" s="144"/>
      <c r="W856" s="144"/>
      <c r="X856" s="144"/>
      <c r="Y856" s="144"/>
      <c r="Z856" s="144"/>
    </row>
    <row r="857" spans="1:26" ht="15.75" customHeight="1">
      <c r="A857" s="144"/>
      <c r="B857" s="144"/>
      <c r="C857" s="144"/>
      <c r="D857" s="144"/>
      <c r="E857" s="144"/>
      <c r="F857" s="144"/>
      <c r="G857" s="144"/>
      <c r="H857" s="144"/>
      <c r="I857" s="144"/>
      <c r="J857" s="144"/>
      <c r="K857" s="144"/>
      <c r="L857" s="144"/>
      <c r="M857" s="144"/>
      <c r="N857" s="144"/>
      <c r="O857" s="166"/>
      <c r="P857" s="166"/>
      <c r="Q857" s="166"/>
      <c r="R857" s="144"/>
      <c r="S857" s="144"/>
      <c r="T857" s="144"/>
      <c r="U857" s="144"/>
      <c r="V857" s="144"/>
      <c r="W857" s="144"/>
      <c r="X857" s="144"/>
      <c r="Y857" s="144"/>
      <c r="Z857" s="144"/>
    </row>
    <row r="858" spans="1:26" ht="15.75" customHeight="1">
      <c r="A858" s="144"/>
      <c r="B858" s="144"/>
      <c r="C858" s="144"/>
      <c r="D858" s="144"/>
      <c r="E858" s="144"/>
      <c r="F858" s="144"/>
      <c r="G858" s="144"/>
      <c r="H858" s="144"/>
      <c r="I858" s="144"/>
      <c r="J858" s="144"/>
      <c r="K858" s="144"/>
      <c r="L858" s="144"/>
      <c r="M858" s="144"/>
      <c r="N858" s="144"/>
      <c r="O858" s="166"/>
      <c r="P858" s="166"/>
      <c r="Q858" s="166"/>
      <c r="R858" s="144"/>
      <c r="S858" s="144"/>
      <c r="T858" s="144"/>
      <c r="U858" s="144"/>
      <c r="V858" s="144"/>
      <c r="W858" s="144"/>
      <c r="X858" s="144"/>
      <c r="Y858" s="144"/>
      <c r="Z858" s="144"/>
    </row>
    <row r="859" spans="1:26" ht="15.75" customHeight="1">
      <c r="A859" s="144"/>
      <c r="B859" s="144"/>
      <c r="C859" s="144"/>
      <c r="D859" s="144"/>
      <c r="E859" s="144"/>
      <c r="F859" s="144"/>
      <c r="G859" s="144"/>
      <c r="H859" s="144"/>
      <c r="I859" s="144"/>
      <c r="J859" s="144"/>
      <c r="K859" s="144"/>
      <c r="L859" s="144"/>
      <c r="M859" s="144"/>
      <c r="N859" s="144"/>
      <c r="O859" s="166"/>
      <c r="P859" s="166"/>
      <c r="Q859" s="166"/>
      <c r="R859" s="144"/>
      <c r="S859" s="144"/>
      <c r="T859" s="144"/>
      <c r="U859" s="144"/>
      <c r="V859" s="144"/>
      <c r="W859" s="144"/>
      <c r="X859" s="144"/>
      <c r="Y859" s="144"/>
      <c r="Z859" s="144"/>
    </row>
    <row r="860" spans="1:26" ht="15.75" customHeight="1">
      <c r="A860" s="144"/>
      <c r="B860" s="144"/>
      <c r="C860" s="144"/>
      <c r="D860" s="144"/>
      <c r="E860" s="144"/>
      <c r="F860" s="144"/>
      <c r="G860" s="144"/>
      <c r="H860" s="144"/>
      <c r="I860" s="144"/>
      <c r="J860" s="144"/>
      <c r="K860" s="144"/>
      <c r="L860" s="144"/>
      <c r="M860" s="144"/>
      <c r="N860" s="144"/>
      <c r="O860" s="166"/>
      <c r="P860" s="166"/>
      <c r="Q860" s="166"/>
      <c r="R860" s="144"/>
      <c r="S860" s="144"/>
      <c r="T860" s="144"/>
      <c r="U860" s="144"/>
      <c r="V860" s="144"/>
      <c r="W860" s="144"/>
      <c r="X860" s="144"/>
      <c r="Y860" s="144"/>
      <c r="Z860" s="144"/>
    </row>
    <row r="861" spans="1:26" ht="15.75" customHeight="1">
      <c r="A861" s="144"/>
      <c r="B861" s="144"/>
      <c r="C861" s="144"/>
      <c r="D861" s="144"/>
      <c r="E861" s="144"/>
      <c r="F861" s="144"/>
      <c r="G861" s="144"/>
      <c r="H861" s="144"/>
      <c r="I861" s="144"/>
      <c r="J861" s="144"/>
      <c r="K861" s="144"/>
      <c r="L861" s="144"/>
      <c r="M861" s="144"/>
      <c r="N861" s="144"/>
      <c r="O861" s="166"/>
      <c r="P861" s="166"/>
      <c r="Q861" s="166"/>
      <c r="R861" s="144"/>
      <c r="S861" s="144"/>
      <c r="T861" s="144"/>
      <c r="U861" s="144"/>
      <c r="V861" s="144"/>
      <c r="W861" s="144"/>
      <c r="X861" s="144"/>
      <c r="Y861" s="144"/>
      <c r="Z861" s="144"/>
    </row>
    <row r="862" spans="1:26" ht="15.75" customHeight="1">
      <c r="A862" s="144"/>
      <c r="B862" s="144"/>
      <c r="C862" s="144"/>
      <c r="D862" s="144"/>
      <c r="E862" s="144"/>
      <c r="F862" s="144"/>
      <c r="G862" s="144"/>
      <c r="H862" s="144"/>
      <c r="I862" s="144"/>
      <c r="J862" s="144"/>
      <c r="K862" s="144"/>
      <c r="L862" s="144"/>
      <c r="M862" s="144"/>
      <c r="N862" s="144"/>
      <c r="O862" s="166"/>
      <c r="P862" s="166"/>
      <c r="Q862" s="166"/>
      <c r="R862" s="144"/>
      <c r="S862" s="144"/>
      <c r="T862" s="144"/>
      <c r="U862" s="144"/>
      <c r="V862" s="144"/>
      <c r="W862" s="144"/>
      <c r="X862" s="144"/>
      <c r="Y862" s="144"/>
      <c r="Z862" s="144"/>
    </row>
    <row r="863" spans="1:26" ht="15.75" customHeight="1">
      <c r="A863" s="144"/>
      <c r="B863" s="144"/>
      <c r="C863" s="144"/>
      <c r="D863" s="144"/>
      <c r="E863" s="144"/>
      <c r="F863" s="144"/>
      <c r="G863" s="144"/>
      <c r="H863" s="144"/>
      <c r="I863" s="144"/>
      <c r="J863" s="144"/>
      <c r="K863" s="144"/>
      <c r="L863" s="144"/>
      <c r="M863" s="144"/>
      <c r="N863" s="144"/>
      <c r="O863" s="166"/>
      <c r="P863" s="166"/>
      <c r="Q863" s="166"/>
      <c r="R863" s="144"/>
      <c r="S863" s="144"/>
      <c r="T863" s="144"/>
      <c r="U863" s="144"/>
      <c r="V863" s="144"/>
      <c r="W863" s="144"/>
      <c r="X863" s="144"/>
      <c r="Y863" s="144"/>
      <c r="Z863" s="144"/>
    </row>
    <row r="864" spans="1:26" ht="15.75" customHeight="1">
      <c r="A864" s="144"/>
      <c r="B864" s="144"/>
      <c r="C864" s="144"/>
      <c r="D864" s="144"/>
      <c r="E864" s="144"/>
      <c r="F864" s="144"/>
      <c r="G864" s="144"/>
      <c r="H864" s="144"/>
      <c r="I864" s="144"/>
      <c r="J864" s="144"/>
      <c r="K864" s="144"/>
      <c r="L864" s="144"/>
      <c r="M864" s="144"/>
      <c r="N864" s="144"/>
      <c r="O864" s="166"/>
      <c r="P864" s="166"/>
      <c r="Q864" s="166"/>
      <c r="R864" s="144"/>
      <c r="S864" s="144"/>
      <c r="T864" s="144"/>
      <c r="U864" s="144"/>
      <c r="V864" s="144"/>
      <c r="W864" s="144"/>
      <c r="X864" s="144"/>
      <c r="Y864" s="144"/>
      <c r="Z864" s="144"/>
    </row>
    <row r="865" spans="1:26" ht="15.75" customHeight="1">
      <c r="A865" s="144"/>
      <c r="B865" s="144"/>
      <c r="C865" s="144"/>
      <c r="D865" s="144"/>
      <c r="E865" s="144"/>
      <c r="F865" s="144"/>
      <c r="G865" s="144"/>
      <c r="H865" s="144"/>
      <c r="I865" s="144"/>
      <c r="J865" s="144"/>
      <c r="K865" s="144"/>
      <c r="L865" s="144"/>
      <c r="M865" s="144"/>
      <c r="N865" s="144"/>
      <c r="O865" s="166"/>
      <c r="P865" s="166"/>
      <c r="Q865" s="166"/>
      <c r="R865" s="144"/>
      <c r="S865" s="144"/>
      <c r="T865" s="144"/>
      <c r="U865" s="144"/>
      <c r="V865" s="144"/>
      <c r="W865" s="144"/>
      <c r="X865" s="144"/>
      <c r="Y865" s="144"/>
      <c r="Z865" s="144"/>
    </row>
    <row r="866" spans="1:26" ht="15.75" customHeight="1">
      <c r="A866" s="144"/>
      <c r="B866" s="144"/>
      <c r="C866" s="144"/>
      <c r="D866" s="144"/>
      <c r="E866" s="144"/>
      <c r="F866" s="144"/>
      <c r="G866" s="144"/>
      <c r="H866" s="144"/>
      <c r="I866" s="144"/>
      <c r="J866" s="144"/>
      <c r="K866" s="144"/>
      <c r="L866" s="144"/>
      <c r="M866" s="144"/>
      <c r="N866" s="144"/>
      <c r="O866" s="166"/>
      <c r="P866" s="166"/>
      <c r="Q866" s="166"/>
      <c r="R866" s="144"/>
      <c r="S866" s="144"/>
      <c r="T866" s="144"/>
      <c r="U866" s="144"/>
      <c r="V866" s="144"/>
      <c r="W866" s="144"/>
      <c r="X866" s="144"/>
      <c r="Y866" s="144"/>
      <c r="Z866" s="144"/>
    </row>
    <row r="867" spans="1:26" ht="15.75" customHeight="1">
      <c r="A867" s="144"/>
      <c r="B867" s="144"/>
      <c r="C867" s="144"/>
      <c r="D867" s="144"/>
      <c r="E867" s="144"/>
      <c r="F867" s="144"/>
      <c r="G867" s="144"/>
      <c r="H867" s="144"/>
      <c r="I867" s="144"/>
      <c r="J867" s="144"/>
      <c r="K867" s="144"/>
      <c r="L867" s="144"/>
      <c r="M867" s="144"/>
      <c r="N867" s="144"/>
      <c r="O867" s="166"/>
      <c r="P867" s="166"/>
      <c r="Q867" s="166"/>
      <c r="R867" s="144"/>
      <c r="S867" s="144"/>
      <c r="T867" s="144"/>
      <c r="U867" s="144"/>
      <c r="V867" s="144"/>
      <c r="W867" s="144"/>
      <c r="X867" s="144"/>
      <c r="Y867" s="144"/>
      <c r="Z867" s="144"/>
    </row>
    <row r="868" spans="1:26" ht="15.75" customHeight="1">
      <c r="A868" s="144"/>
      <c r="B868" s="144"/>
      <c r="C868" s="144"/>
      <c r="D868" s="144"/>
      <c r="E868" s="144"/>
      <c r="F868" s="144"/>
      <c r="G868" s="144"/>
      <c r="H868" s="144"/>
      <c r="I868" s="144"/>
      <c r="J868" s="144"/>
      <c r="K868" s="144"/>
      <c r="L868" s="144"/>
      <c r="M868" s="144"/>
      <c r="N868" s="144"/>
      <c r="O868" s="166"/>
      <c r="P868" s="166"/>
      <c r="Q868" s="166"/>
      <c r="R868" s="144"/>
      <c r="S868" s="144"/>
      <c r="T868" s="144"/>
      <c r="U868" s="144"/>
      <c r="V868" s="144"/>
      <c r="W868" s="144"/>
      <c r="X868" s="144"/>
      <c r="Y868" s="144"/>
      <c r="Z868" s="144"/>
    </row>
    <row r="869" spans="1:26" ht="15.75" customHeight="1">
      <c r="A869" s="144"/>
      <c r="B869" s="144"/>
      <c r="C869" s="144"/>
      <c r="D869" s="144"/>
      <c r="E869" s="144"/>
      <c r="F869" s="144"/>
      <c r="G869" s="144"/>
      <c r="H869" s="144"/>
      <c r="I869" s="144"/>
      <c r="J869" s="144"/>
      <c r="K869" s="144"/>
      <c r="L869" s="144"/>
      <c r="M869" s="144"/>
      <c r="N869" s="144"/>
      <c r="O869" s="166"/>
      <c r="P869" s="166"/>
      <c r="Q869" s="166"/>
      <c r="R869" s="144"/>
      <c r="S869" s="144"/>
      <c r="T869" s="144"/>
      <c r="U869" s="144"/>
      <c r="V869" s="144"/>
      <c r="W869" s="144"/>
      <c r="X869" s="144"/>
      <c r="Y869" s="144"/>
      <c r="Z869" s="144"/>
    </row>
    <row r="870" spans="1:26" ht="15.75" customHeight="1">
      <c r="A870" s="144"/>
      <c r="B870" s="144"/>
      <c r="C870" s="144"/>
      <c r="D870" s="144"/>
      <c r="E870" s="144"/>
      <c r="F870" s="144"/>
      <c r="G870" s="144"/>
      <c r="H870" s="144"/>
      <c r="I870" s="144"/>
      <c r="J870" s="144"/>
      <c r="K870" s="144"/>
      <c r="L870" s="144"/>
      <c r="M870" s="144"/>
      <c r="N870" s="144"/>
      <c r="O870" s="166"/>
      <c r="P870" s="166"/>
      <c r="Q870" s="166"/>
      <c r="R870" s="144"/>
      <c r="S870" s="144"/>
      <c r="T870" s="144"/>
      <c r="U870" s="144"/>
      <c r="V870" s="144"/>
      <c r="W870" s="144"/>
      <c r="X870" s="144"/>
      <c r="Y870" s="144"/>
      <c r="Z870" s="144"/>
    </row>
    <row r="871" spans="1:26" ht="15.75" customHeight="1">
      <c r="A871" s="144"/>
      <c r="B871" s="144"/>
      <c r="C871" s="144"/>
      <c r="D871" s="144"/>
      <c r="E871" s="144"/>
      <c r="F871" s="144"/>
      <c r="G871" s="144"/>
      <c r="H871" s="144"/>
      <c r="I871" s="144"/>
      <c r="J871" s="144"/>
      <c r="K871" s="144"/>
      <c r="L871" s="144"/>
      <c r="M871" s="144"/>
      <c r="N871" s="144"/>
      <c r="O871" s="166"/>
      <c r="P871" s="166"/>
      <c r="Q871" s="166"/>
      <c r="R871" s="144"/>
      <c r="S871" s="144"/>
      <c r="T871" s="144"/>
      <c r="U871" s="144"/>
      <c r="V871" s="144"/>
      <c r="W871" s="144"/>
      <c r="X871" s="144"/>
      <c r="Y871" s="144"/>
      <c r="Z871" s="144"/>
    </row>
    <row r="872" spans="1:26" ht="15.75" customHeight="1">
      <c r="A872" s="144"/>
      <c r="B872" s="144"/>
      <c r="C872" s="144"/>
      <c r="D872" s="144"/>
      <c r="E872" s="144"/>
      <c r="F872" s="144"/>
      <c r="G872" s="144"/>
      <c r="H872" s="144"/>
      <c r="I872" s="144"/>
      <c r="J872" s="144"/>
      <c r="K872" s="144"/>
      <c r="L872" s="144"/>
      <c r="M872" s="144"/>
      <c r="N872" s="144"/>
      <c r="O872" s="166"/>
      <c r="P872" s="166"/>
      <c r="Q872" s="166"/>
      <c r="R872" s="144"/>
      <c r="S872" s="144"/>
      <c r="T872" s="144"/>
      <c r="U872" s="144"/>
      <c r="V872" s="144"/>
      <c r="W872" s="144"/>
      <c r="X872" s="144"/>
      <c r="Y872" s="144"/>
      <c r="Z872" s="144"/>
    </row>
    <row r="873" spans="1:26" ht="15.75" customHeight="1">
      <c r="A873" s="144"/>
      <c r="B873" s="144"/>
      <c r="C873" s="144"/>
      <c r="D873" s="144"/>
      <c r="E873" s="144"/>
      <c r="F873" s="144"/>
      <c r="G873" s="144"/>
      <c r="H873" s="144"/>
      <c r="I873" s="144"/>
      <c r="J873" s="144"/>
      <c r="K873" s="144"/>
      <c r="L873" s="144"/>
      <c r="M873" s="144"/>
      <c r="N873" s="144"/>
      <c r="O873" s="166"/>
      <c r="P873" s="166"/>
      <c r="Q873" s="166"/>
      <c r="R873" s="144"/>
      <c r="S873" s="144"/>
      <c r="T873" s="144"/>
      <c r="U873" s="144"/>
      <c r="V873" s="144"/>
      <c r="W873" s="144"/>
      <c r="X873" s="144"/>
      <c r="Y873" s="144"/>
      <c r="Z873" s="144"/>
    </row>
    <row r="874" spans="1:26" ht="15.75" customHeight="1">
      <c r="A874" s="144"/>
      <c r="B874" s="144"/>
      <c r="C874" s="144"/>
      <c r="D874" s="144"/>
      <c r="E874" s="144"/>
      <c r="F874" s="144"/>
      <c r="G874" s="144"/>
      <c r="H874" s="144"/>
      <c r="I874" s="144"/>
      <c r="J874" s="144"/>
      <c r="K874" s="144"/>
      <c r="L874" s="144"/>
      <c r="M874" s="144"/>
      <c r="N874" s="144"/>
      <c r="O874" s="166"/>
      <c r="P874" s="166"/>
      <c r="Q874" s="166"/>
      <c r="R874" s="144"/>
      <c r="S874" s="144"/>
      <c r="T874" s="144"/>
      <c r="U874" s="144"/>
      <c r="V874" s="144"/>
      <c r="W874" s="144"/>
      <c r="X874" s="144"/>
      <c r="Y874" s="144"/>
      <c r="Z874" s="144"/>
    </row>
    <row r="875" spans="1:26" ht="15.75" customHeight="1">
      <c r="A875" s="144"/>
      <c r="B875" s="144"/>
      <c r="C875" s="144"/>
      <c r="D875" s="144"/>
      <c r="E875" s="144"/>
      <c r="F875" s="144"/>
      <c r="G875" s="144"/>
      <c r="H875" s="144"/>
      <c r="I875" s="144"/>
      <c r="J875" s="144"/>
      <c r="K875" s="144"/>
      <c r="L875" s="144"/>
      <c r="M875" s="144"/>
      <c r="N875" s="144"/>
      <c r="O875" s="166"/>
      <c r="P875" s="166"/>
      <c r="Q875" s="166"/>
      <c r="R875" s="144"/>
      <c r="S875" s="144"/>
      <c r="T875" s="144"/>
      <c r="U875" s="144"/>
      <c r="V875" s="144"/>
      <c r="W875" s="144"/>
      <c r="X875" s="144"/>
      <c r="Y875" s="144"/>
      <c r="Z875" s="144"/>
    </row>
    <row r="876" spans="1:26" ht="15.75" customHeight="1">
      <c r="A876" s="144"/>
      <c r="B876" s="144"/>
      <c r="C876" s="144"/>
      <c r="D876" s="144"/>
      <c r="E876" s="144"/>
      <c r="F876" s="144"/>
      <c r="G876" s="144"/>
      <c r="H876" s="144"/>
      <c r="I876" s="144"/>
      <c r="J876" s="144"/>
      <c r="K876" s="144"/>
      <c r="L876" s="144"/>
      <c r="M876" s="144"/>
      <c r="N876" s="144"/>
      <c r="O876" s="166"/>
      <c r="P876" s="166"/>
      <c r="Q876" s="166"/>
      <c r="R876" s="144"/>
      <c r="S876" s="144"/>
      <c r="T876" s="144"/>
      <c r="U876" s="144"/>
      <c r="V876" s="144"/>
      <c r="W876" s="144"/>
      <c r="X876" s="144"/>
      <c r="Y876" s="144"/>
      <c r="Z876" s="144"/>
    </row>
    <row r="877" spans="1:26" ht="15.75" customHeight="1">
      <c r="A877" s="144"/>
      <c r="B877" s="144"/>
      <c r="C877" s="144"/>
      <c r="D877" s="144"/>
      <c r="E877" s="144"/>
      <c r="F877" s="144"/>
      <c r="G877" s="144"/>
      <c r="H877" s="144"/>
      <c r="I877" s="144"/>
      <c r="J877" s="144"/>
      <c r="K877" s="144"/>
      <c r="L877" s="144"/>
      <c r="M877" s="144"/>
      <c r="N877" s="144"/>
      <c r="O877" s="166"/>
      <c r="P877" s="166"/>
      <c r="Q877" s="166"/>
      <c r="R877" s="144"/>
      <c r="S877" s="144"/>
      <c r="T877" s="144"/>
      <c r="U877" s="144"/>
      <c r="V877" s="144"/>
      <c r="W877" s="144"/>
      <c r="X877" s="144"/>
      <c r="Y877" s="144"/>
      <c r="Z877" s="144"/>
    </row>
    <row r="878" spans="1:26" ht="15.75" customHeight="1">
      <c r="A878" s="144"/>
      <c r="B878" s="144"/>
      <c r="C878" s="144"/>
      <c r="D878" s="144"/>
      <c r="E878" s="144"/>
      <c r="F878" s="144"/>
      <c r="G878" s="144"/>
      <c r="H878" s="144"/>
      <c r="I878" s="144"/>
      <c r="J878" s="144"/>
      <c r="K878" s="144"/>
      <c r="L878" s="144"/>
      <c r="M878" s="144"/>
      <c r="N878" s="144"/>
      <c r="O878" s="166"/>
      <c r="P878" s="166"/>
      <c r="Q878" s="166"/>
      <c r="R878" s="144"/>
      <c r="S878" s="144"/>
      <c r="T878" s="144"/>
      <c r="U878" s="144"/>
      <c r="V878" s="144"/>
      <c r="W878" s="144"/>
      <c r="X878" s="144"/>
      <c r="Y878" s="144"/>
      <c r="Z878" s="144"/>
    </row>
    <row r="879" spans="1:26" ht="15.75" customHeight="1">
      <c r="A879" s="144"/>
      <c r="B879" s="144"/>
      <c r="C879" s="144"/>
      <c r="D879" s="144"/>
      <c r="E879" s="144"/>
      <c r="F879" s="144"/>
      <c r="G879" s="144"/>
      <c r="H879" s="144"/>
      <c r="I879" s="144"/>
      <c r="J879" s="144"/>
      <c r="K879" s="144"/>
      <c r="L879" s="144"/>
      <c r="M879" s="144"/>
      <c r="N879" s="144"/>
      <c r="O879" s="166"/>
      <c r="P879" s="166"/>
      <c r="Q879" s="166"/>
      <c r="R879" s="144"/>
      <c r="S879" s="144"/>
      <c r="T879" s="144"/>
      <c r="U879" s="144"/>
      <c r="V879" s="144"/>
      <c r="W879" s="144"/>
      <c r="X879" s="144"/>
      <c r="Y879" s="144"/>
      <c r="Z879" s="144"/>
    </row>
    <row r="880" spans="1:26" ht="15.75" customHeight="1">
      <c r="A880" s="144"/>
      <c r="B880" s="144"/>
      <c r="C880" s="144"/>
      <c r="D880" s="144"/>
      <c r="E880" s="144"/>
      <c r="F880" s="144"/>
      <c r="G880" s="144"/>
      <c r="H880" s="144"/>
      <c r="I880" s="144"/>
      <c r="J880" s="144"/>
      <c r="K880" s="144"/>
      <c r="L880" s="144"/>
      <c r="M880" s="144"/>
      <c r="N880" s="144"/>
      <c r="O880" s="166"/>
      <c r="P880" s="166"/>
      <c r="Q880" s="166"/>
      <c r="R880" s="144"/>
      <c r="S880" s="144"/>
      <c r="T880" s="144"/>
      <c r="U880" s="144"/>
      <c r="V880" s="144"/>
      <c r="W880" s="144"/>
      <c r="X880" s="144"/>
      <c r="Y880" s="144"/>
      <c r="Z880" s="144"/>
    </row>
    <row r="881" spans="1:26" ht="15.75" customHeight="1">
      <c r="A881" s="144"/>
      <c r="B881" s="144"/>
      <c r="C881" s="144"/>
      <c r="D881" s="144"/>
      <c r="E881" s="144"/>
      <c r="F881" s="144"/>
      <c r="G881" s="144"/>
      <c r="H881" s="144"/>
      <c r="I881" s="144"/>
      <c r="J881" s="144"/>
      <c r="K881" s="144"/>
      <c r="L881" s="144"/>
      <c r="M881" s="144"/>
      <c r="N881" s="144"/>
      <c r="O881" s="166"/>
      <c r="P881" s="166"/>
      <c r="Q881" s="166"/>
      <c r="R881" s="144"/>
      <c r="S881" s="144"/>
      <c r="T881" s="144"/>
      <c r="U881" s="144"/>
      <c r="V881" s="144"/>
      <c r="W881" s="144"/>
      <c r="X881" s="144"/>
      <c r="Y881" s="144"/>
      <c r="Z881" s="144"/>
    </row>
    <row r="882" spans="1:26" ht="15.75" customHeight="1">
      <c r="A882" s="144"/>
      <c r="B882" s="144"/>
      <c r="C882" s="144"/>
      <c r="D882" s="144"/>
      <c r="E882" s="144"/>
      <c r="F882" s="144"/>
      <c r="G882" s="144"/>
      <c r="H882" s="144"/>
      <c r="I882" s="144"/>
      <c r="J882" s="144"/>
      <c r="K882" s="144"/>
      <c r="L882" s="144"/>
      <c r="M882" s="144"/>
      <c r="N882" s="144"/>
      <c r="O882" s="166"/>
      <c r="P882" s="166"/>
      <c r="Q882" s="166"/>
      <c r="R882" s="144"/>
      <c r="S882" s="144"/>
      <c r="T882" s="144"/>
      <c r="U882" s="144"/>
      <c r="V882" s="144"/>
      <c r="W882" s="144"/>
      <c r="X882" s="144"/>
      <c r="Y882" s="144"/>
      <c r="Z882" s="144"/>
    </row>
    <row r="883" spans="1:26" ht="15.75" customHeight="1">
      <c r="A883" s="144"/>
      <c r="B883" s="144"/>
      <c r="C883" s="144"/>
      <c r="D883" s="144"/>
      <c r="E883" s="144"/>
      <c r="F883" s="144"/>
      <c r="G883" s="144"/>
      <c r="H883" s="144"/>
      <c r="I883" s="144"/>
      <c r="J883" s="144"/>
      <c r="K883" s="144"/>
      <c r="L883" s="144"/>
      <c r="M883" s="144"/>
      <c r="N883" s="144"/>
      <c r="O883" s="166"/>
      <c r="P883" s="166"/>
      <c r="Q883" s="166"/>
      <c r="R883" s="144"/>
      <c r="S883" s="144"/>
      <c r="T883" s="144"/>
      <c r="U883" s="144"/>
      <c r="V883" s="144"/>
      <c r="W883" s="144"/>
      <c r="X883" s="144"/>
      <c r="Y883" s="144"/>
      <c r="Z883" s="144"/>
    </row>
    <row r="884" spans="1:26" ht="15.75" customHeight="1">
      <c r="A884" s="144"/>
      <c r="B884" s="144"/>
      <c r="C884" s="144"/>
      <c r="D884" s="144"/>
      <c r="E884" s="144"/>
      <c r="F884" s="144"/>
      <c r="G884" s="144"/>
      <c r="H884" s="144"/>
      <c r="I884" s="144"/>
      <c r="J884" s="144"/>
      <c r="K884" s="144"/>
      <c r="L884" s="144"/>
      <c r="M884" s="144"/>
      <c r="N884" s="144"/>
      <c r="O884" s="166"/>
      <c r="P884" s="166"/>
      <c r="Q884" s="166"/>
      <c r="R884" s="144"/>
      <c r="S884" s="144"/>
      <c r="T884" s="144"/>
      <c r="U884" s="144"/>
      <c r="V884" s="144"/>
      <c r="W884" s="144"/>
      <c r="X884" s="144"/>
      <c r="Y884" s="144"/>
      <c r="Z884" s="144"/>
    </row>
    <row r="885" spans="1:26" ht="15.75" customHeight="1">
      <c r="A885" s="144"/>
      <c r="B885" s="144"/>
      <c r="C885" s="144"/>
      <c r="D885" s="144"/>
      <c r="E885" s="144"/>
      <c r="F885" s="144"/>
      <c r="G885" s="144"/>
      <c r="H885" s="144"/>
      <c r="I885" s="144"/>
      <c r="J885" s="144"/>
      <c r="K885" s="144"/>
      <c r="L885" s="144"/>
      <c r="M885" s="144"/>
      <c r="N885" s="144"/>
      <c r="O885" s="166"/>
      <c r="P885" s="166"/>
      <c r="Q885" s="166"/>
      <c r="R885" s="144"/>
      <c r="S885" s="144"/>
      <c r="T885" s="144"/>
      <c r="U885" s="144"/>
      <c r="V885" s="144"/>
      <c r="W885" s="144"/>
      <c r="X885" s="144"/>
      <c r="Y885" s="144"/>
      <c r="Z885" s="144"/>
    </row>
    <row r="886" spans="1:26" ht="15.75" customHeight="1">
      <c r="A886" s="144"/>
      <c r="B886" s="144"/>
      <c r="C886" s="144"/>
      <c r="D886" s="144"/>
      <c r="E886" s="144"/>
      <c r="F886" s="144"/>
      <c r="G886" s="144"/>
      <c r="H886" s="144"/>
      <c r="I886" s="144"/>
      <c r="J886" s="144"/>
      <c r="K886" s="144"/>
      <c r="L886" s="144"/>
      <c r="M886" s="144"/>
      <c r="N886" s="144"/>
      <c r="O886" s="166"/>
      <c r="P886" s="166"/>
      <c r="Q886" s="166"/>
      <c r="R886" s="144"/>
      <c r="S886" s="144"/>
      <c r="T886" s="144"/>
      <c r="U886" s="144"/>
      <c r="V886" s="144"/>
      <c r="W886" s="144"/>
      <c r="X886" s="144"/>
      <c r="Y886" s="144"/>
      <c r="Z886" s="144"/>
    </row>
    <row r="887" spans="1:26" ht="15.75" customHeight="1">
      <c r="A887" s="144"/>
      <c r="B887" s="144"/>
      <c r="C887" s="144"/>
      <c r="D887" s="144"/>
      <c r="E887" s="144"/>
      <c r="F887" s="144"/>
      <c r="G887" s="144"/>
      <c r="H887" s="144"/>
      <c r="I887" s="144"/>
      <c r="J887" s="144"/>
      <c r="K887" s="144"/>
      <c r="L887" s="144"/>
      <c r="M887" s="144"/>
      <c r="N887" s="144"/>
      <c r="O887" s="166"/>
      <c r="P887" s="166"/>
      <c r="Q887" s="166"/>
      <c r="R887" s="144"/>
      <c r="S887" s="144"/>
      <c r="T887" s="144"/>
      <c r="U887" s="144"/>
      <c r="V887" s="144"/>
      <c r="W887" s="144"/>
      <c r="X887" s="144"/>
      <c r="Y887" s="144"/>
      <c r="Z887" s="144"/>
    </row>
    <row r="888" spans="1:26" ht="15.75" customHeight="1">
      <c r="A888" s="144"/>
      <c r="B888" s="144"/>
      <c r="C888" s="144"/>
      <c r="D888" s="144"/>
      <c r="E888" s="144"/>
      <c r="F888" s="144"/>
      <c r="G888" s="144"/>
      <c r="H888" s="144"/>
      <c r="I888" s="144"/>
      <c r="J888" s="144"/>
      <c r="K888" s="144"/>
      <c r="L888" s="144"/>
      <c r="M888" s="144"/>
      <c r="N888" s="144"/>
      <c r="O888" s="166"/>
      <c r="P888" s="166"/>
      <c r="Q888" s="166"/>
      <c r="R888" s="144"/>
      <c r="S888" s="144"/>
      <c r="T888" s="144"/>
      <c r="U888" s="144"/>
      <c r="V888" s="144"/>
      <c r="W888" s="144"/>
      <c r="X888" s="144"/>
      <c r="Y888" s="144"/>
      <c r="Z888" s="144"/>
    </row>
    <row r="889" spans="1:26" ht="15.75" customHeight="1">
      <c r="A889" s="144"/>
      <c r="B889" s="144"/>
      <c r="C889" s="144"/>
      <c r="D889" s="144"/>
      <c r="E889" s="144"/>
      <c r="F889" s="144"/>
      <c r="G889" s="144"/>
      <c r="H889" s="144"/>
      <c r="I889" s="144"/>
      <c r="J889" s="144"/>
      <c r="K889" s="144"/>
      <c r="L889" s="144"/>
      <c r="M889" s="144"/>
      <c r="N889" s="144"/>
      <c r="O889" s="166"/>
      <c r="P889" s="166"/>
      <c r="Q889" s="166"/>
      <c r="R889" s="144"/>
      <c r="S889" s="144"/>
      <c r="T889" s="144"/>
      <c r="U889" s="144"/>
      <c r="V889" s="144"/>
      <c r="W889" s="144"/>
      <c r="X889" s="144"/>
      <c r="Y889" s="144"/>
      <c r="Z889" s="144"/>
    </row>
    <row r="890" spans="1:26" ht="15.75" customHeight="1">
      <c r="A890" s="144"/>
      <c r="B890" s="144"/>
      <c r="C890" s="144"/>
      <c r="D890" s="144"/>
      <c r="E890" s="144"/>
      <c r="F890" s="144"/>
      <c r="G890" s="144"/>
      <c r="H890" s="144"/>
      <c r="I890" s="144"/>
      <c r="J890" s="144"/>
      <c r="K890" s="144"/>
      <c r="L890" s="144"/>
      <c r="M890" s="144"/>
      <c r="N890" s="144"/>
      <c r="O890" s="166"/>
      <c r="P890" s="166"/>
      <c r="Q890" s="166"/>
      <c r="R890" s="144"/>
      <c r="S890" s="144"/>
      <c r="T890" s="144"/>
      <c r="U890" s="144"/>
      <c r="V890" s="144"/>
      <c r="W890" s="144"/>
      <c r="X890" s="144"/>
      <c r="Y890" s="144"/>
      <c r="Z890" s="144"/>
    </row>
    <row r="891" spans="1:26" ht="15.75" customHeight="1">
      <c r="A891" s="144"/>
      <c r="B891" s="144"/>
      <c r="C891" s="144"/>
      <c r="D891" s="144"/>
      <c r="E891" s="144"/>
      <c r="F891" s="144"/>
      <c r="G891" s="144"/>
      <c r="H891" s="144"/>
      <c r="I891" s="144"/>
      <c r="J891" s="144"/>
      <c r="K891" s="144"/>
      <c r="L891" s="144"/>
      <c r="M891" s="144"/>
      <c r="N891" s="144"/>
      <c r="O891" s="166"/>
      <c r="P891" s="166"/>
      <c r="Q891" s="166"/>
      <c r="R891" s="144"/>
      <c r="S891" s="144"/>
      <c r="T891" s="144"/>
      <c r="U891" s="144"/>
      <c r="V891" s="144"/>
      <c r="W891" s="144"/>
      <c r="X891" s="144"/>
      <c r="Y891" s="144"/>
      <c r="Z891" s="144"/>
    </row>
    <row r="892" spans="1:26" ht="15.75" customHeight="1">
      <c r="A892" s="144"/>
      <c r="B892" s="144"/>
      <c r="C892" s="144"/>
      <c r="D892" s="144"/>
      <c r="E892" s="144"/>
      <c r="F892" s="144"/>
      <c r="G892" s="144"/>
      <c r="H892" s="144"/>
      <c r="I892" s="144"/>
      <c r="J892" s="144"/>
      <c r="K892" s="144"/>
      <c r="L892" s="144"/>
      <c r="M892" s="144"/>
      <c r="N892" s="144"/>
      <c r="O892" s="166"/>
      <c r="P892" s="166"/>
      <c r="Q892" s="166"/>
      <c r="R892" s="144"/>
      <c r="S892" s="144"/>
      <c r="T892" s="144"/>
      <c r="U892" s="144"/>
      <c r="V892" s="144"/>
      <c r="W892" s="144"/>
      <c r="X892" s="144"/>
      <c r="Y892" s="144"/>
      <c r="Z892" s="144"/>
    </row>
    <row r="893" spans="1:26" ht="15.75" customHeight="1">
      <c r="A893" s="144"/>
      <c r="B893" s="144"/>
      <c r="C893" s="144"/>
      <c r="D893" s="144"/>
      <c r="E893" s="144"/>
      <c r="F893" s="144"/>
      <c r="G893" s="144"/>
      <c r="H893" s="144"/>
      <c r="I893" s="144"/>
      <c r="J893" s="144"/>
      <c r="K893" s="144"/>
      <c r="L893" s="144"/>
      <c r="M893" s="144"/>
      <c r="N893" s="144"/>
      <c r="O893" s="166"/>
      <c r="P893" s="166"/>
      <c r="Q893" s="166"/>
      <c r="R893" s="144"/>
      <c r="S893" s="144"/>
      <c r="T893" s="144"/>
      <c r="U893" s="144"/>
      <c r="V893" s="144"/>
      <c r="W893" s="144"/>
      <c r="X893" s="144"/>
      <c r="Y893" s="144"/>
      <c r="Z893" s="144"/>
    </row>
    <row r="894" spans="1:26" ht="15.75" customHeight="1">
      <c r="A894" s="144"/>
      <c r="B894" s="144"/>
      <c r="C894" s="144"/>
      <c r="D894" s="144"/>
      <c r="E894" s="144"/>
      <c r="F894" s="144"/>
      <c r="G894" s="144"/>
      <c r="H894" s="144"/>
      <c r="I894" s="144"/>
      <c r="J894" s="144"/>
      <c r="K894" s="144"/>
      <c r="L894" s="144"/>
      <c r="M894" s="144"/>
      <c r="N894" s="144"/>
      <c r="O894" s="166"/>
      <c r="P894" s="166"/>
      <c r="Q894" s="166"/>
      <c r="R894" s="144"/>
      <c r="S894" s="144"/>
      <c r="T894" s="144"/>
      <c r="U894" s="144"/>
      <c r="V894" s="144"/>
      <c r="W894" s="144"/>
      <c r="X894" s="144"/>
      <c r="Y894" s="144"/>
      <c r="Z894" s="144"/>
    </row>
    <row r="895" spans="1:26" ht="15.75" customHeight="1">
      <c r="A895" s="144"/>
      <c r="B895" s="144"/>
      <c r="C895" s="144"/>
      <c r="D895" s="144"/>
      <c r="E895" s="144"/>
      <c r="F895" s="144"/>
      <c r="G895" s="144"/>
      <c r="H895" s="144"/>
      <c r="I895" s="144"/>
      <c r="J895" s="144"/>
      <c r="K895" s="144"/>
      <c r="L895" s="144"/>
      <c r="M895" s="144"/>
      <c r="N895" s="144"/>
      <c r="O895" s="166"/>
      <c r="P895" s="166"/>
      <c r="Q895" s="166"/>
      <c r="R895" s="144"/>
      <c r="S895" s="144"/>
      <c r="T895" s="144"/>
      <c r="U895" s="144"/>
      <c r="V895" s="144"/>
      <c r="W895" s="144"/>
      <c r="X895" s="144"/>
      <c r="Y895" s="144"/>
      <c r="Z895" s="144"/>
    </row>
    <row r="896" spans="1:26" ht="15.75" customHeight="1">
      <c r="A896" s="144"/>
      <c r="B896" s="144"/>
      <c r="C896" s="144"/>
      <c r="D896" s="144"/>
      <c r="E896" s="144"/>
      <c r="F896" s="144"/>
      <c r="G896" s="144"/>
      <c r="H896" s="144"/>
      <c r="I896" s="144"/>
      <c r="J896" s="144"/>
      <c r="K896" s="144"/>
      <c r="L896" s="144"/>
      <c r="M896" s="144"/>
      <c r="N896" s="144"/>
      <c r="O896" s="166"/>
      <c r="P896" s="166"/>
      <c r="Q896" s="166"/>
      <c r="R896" s="144"/>
      <c r="S896" s="144"/>
      <c r="T896" s="144"/>
      <c r="U896" s="144"/>
      <c r="V896" s="144"/>
      <c r="W896" s="144"/>
      <c r="X896" s="144"/>
      <c r="Y896" s="144"/>
      <c r="Z896" s="144"/>
    </row>
    <row r="897" spans="1:26" ht="15.75" customHeight="1">
      <c r="A897" s="144"/>
      <c r="B897" s="144"/>
      <c r="C897" s="144"/>
      <c r="D897" s="144"/>
      <c r="E897" s="144"/>
      <c r="F897" s="144"/>
      <c r="G897" s="144"/>
      <c r="H897" s="144"/>
      <c r="I897" s="144"/>
      <c r="J897" s="144"/>
      <c r="K897" s="144"/>
      <c r="L897" s="144"/>
      <c r="M897" s="144"/>
      <c r="N897" s="144"/>
      <c r="O897" s="166"/>
      <c r="P897" s="166"/>
      <c r="Q897" s="166"/>
      <c r="R897" s="144"/>
      <c r="S897" s="144"/>
      <c r="T897" s="144"/>
      <c r="U897" s="144"/>
      <c r="V897" s="144"/>
      <c r="W897" s="144"/>
      <c r="X897" s="144"/>
      <c r="Y897" s="144"/>
      <c r="Z897" s="144"/>
    </row>
    <row r="898" spans="1:26" ht="15.75" customHeight="1">
      <c r="A898" s="144"/>
      <c r="B898" s="144"/>
      <c r="C898" s="144"/>
      <c r="D898" s="144"/>
      <c r="E898" s="144"/>
      <c r="F898" s="144"/>
      <c r="G898" s="144"/>
      <c r="H898" s="144"/>
      <c r="I898" s="144"/>
      <c r="J898" s="144"/>
      <c r="K898" s="144"/>
      <c r="L898" s="144"/>
      <c r="M898" s="144"/>
      <c r="N898" s="144"/>
      <c r="O898" s="166"/>
      <c r="P898" s="166"/>
      <c r="Q898" s="166"/>
      <c r="R898" s="144"/>
      <c r="S898" s="144"/>
      <c r="T898" s="144"/>
      <c r="U898" s="144"/>
      <c r="V898" s="144"/>
      <c r="W898" s="144"/>
      <c r="X898" s="144"/>
      <c r="Y898" s="144"/>
      <c r="Z898" s="144"/>
    </row>
    <row r="899" spans="1:26" ht="15.75" customHeight="1">
      <c r="A899" s="144"/>
      <c r="B899" s="144"/>
      <c r="C899" s="144"/>
      <c r="D899" s="144"/>
      <c r="E899" s="144"/>
      <c r="F899" s="144"/>
      <c r="G899" s="144"/>
      <c r="H899" s="144"/>
      <c r="I899" s="144"/>
      <c r="J899" s="144"/>
      <c r="K899" s="144"/>
      <c r="L899" s="144"/>
      <c r="M899" s="144"/>
      <c r="N899" s="144"/>
      <c r="O899" s="166"/>
      <c r="P899" s="166"/>
      <c r="Q899" s="166"/>
      <c r="R899" s="144"/>
      <c r="S899" s="144"/>
      <c r="T899" s="144"/>
      <c r="U899" s="144"/>
      <c r="V899" s="144"/>
      <c r="W899" s="144"/>
      <c r="X899" s="144"/>
      <c r="Y899" s="144"/>
      <c r="Z899" s="144"/>
    </row>
    <row r="900" spans="1:26" ht="15.75" customHeight="1">
      <c r="A900" s="144"/>
      <c r="B900" s="144"/>
      <c r="C900" s="144"/>
      <c r="D900" s="144"/>
      <c r="E900" s="144"/>
      <c r="F900" s="144"/>
      <c r="G900" s="144"/>
      <c r="H900" s="144"/>
      <c r="I900" s="144"/>
      <c r="J900" s="144"/>
      <c r="K900" s="144"/>
      <c r="L900" s="144"/>
      <c r="M900" s="144"/>
      <c r="N900" s="144"/>
      <c r="O900" s="166"/>
      <c r="P900" s="166"/>
      <c r="Q900" s="166"/>
      <c r="R900" s="144"/>
      <c r="S900" s="144"/>
      <c r="T900" s="144"/>
      <c r="U900" s="144"/>
      <c r="V900" s="144"/>
      <c r="W900" s="144"/>
      <c r="X900" s="144"/>
      <c r="Y900" s="144"/>
      <c r="Z900" s="144"/>
    </row>
    <row r="901" spans="1:26" ht="15.75" customHeight="1">
      <c r="A901" s="144"/>
      <c r="B901" s="144"/>
      <c r="C901" s="144"/>
      <c r="D901" s="144"/>
      <c r="E901" s="144"/>
      <c r="F901" s="144"/>
      <c r="G901" s="144"/>
      <c r="H901" s="144"/>
      <c r="I901" s="144"/>
      <c r="J901" s="144"/>
      <c r="K901" s="144"/>
      <c r="L901" s="144"/>
      <c r="M901" s="144"/>
      <c r="N901" s="144"/>
      <c r="O901" s="166"/>
      <c r="P901" s="166"/>
      <c r="Q901" s="166"/>
      <c r="R901" s="144"/>
      <c r="S901" s="144"/>
      <c r="T901" s="144"/>
      <c r="U901" s="144"/>
      <c r="V901" s="144"/>
      <c r="W901" s="144"/>
      <c r="X901" s="144"/>
      <c r="Y901" s="144"/>
      <c r="Z901" s="144"/>
    </row>
    <row r="902" spans="1:26" ht="15.75" customHeight="1">
      <c r="A902" s="144"/>
      <c r="B902" s="144"/>
      <c r="C902" s="144"/>
      <c r="D902" s="144"/>
      <c r="E902" s="144"/>
      <c r="F902" s="144"/>
      <c r="G902" s="144"/>
      <c r="H902" s="144"/>
      <c r="I902" s="144"/>
      <c r="J902" s="144"/>
      <c r="K902" s="144"/>
      <c r="L902" s="144"/>
      <c r="M902" s="144"/>
      <c r="N902" s="144"/>
      <c r="O902" s="166"/>
      <c r="P902" s="166"/>
      <c r="Q902" s="166"/>
      <c r="R902" s="144"/>
      <c r="S902" s="144"/>
      <c r="T902" s="144"/>
      <c r="U902" s="144"/>
      <c r="V902" s="144"/>
      <c r="W902" s="144"/>
      <c r="X902" s="144"/>
      <c r="Y902" s="144"/>
      <c r="Z902" s="144"/>
    </row>
    <row r="903" spans="1:26" ht="15.75" customHeight="1">
      <c r="A903" s="144"/>
      <c r="B903" s="144"/>
      <c r="C903" s="144"/>
      <c r="D903" s="144"/>
      <c r="E903" s="144"/>
      <c r="F903" s="144"/>
      <c r="G903" s="144"/>
      <c r="H903" s="144"/>
      <c r="I903" s="144"/>
      <c r="J903" s="144"/>
      <c r="K903" s="144"/>
      <c r="L903" s="144"/>
      <c r="M903" s="144"/>
      <c r="N903" s="144"/>
      <c r="O903" s="166"/>
      <c r="P903" s="166"/>
      <c r="Q903" s="166"/>
      <c r="R903" s="144"/>
      <c r="S903" s="144"/>
      <c r="T903" s="144"/>
      <c r="U903" s="144"/>
      <c r="V903" s="144"/>
      <c r="W903" s="144"/>
      <c r="X903" s="144"/>
      <c r="Y903" s="144"/>
      <c r="Z903" s="144"/>
    </row>
    <row r="904" spans="1:26" ht="15.75" customHeight="1">
      <c r="A904" s="144"/>
      <c r="B904" s="144"/>
      <c r="C904" s="144"/>
      <c r="D904" s="144"/>
      <c r="E904" s="144"/>
      <c r="F904" s="144"/>
      <c r="G904" s="144"/>
      <c r="H904" s="144"/>
      <c r="I904" s="144"/>
      <c r="J904" s="144"/>
      <c r="K904" s="144"/>
      <c r="L904" s="144"/>
      <c r="M904" s="144"/>
      <c r="N904" s="144"/>
      <c r="O904" s="166"/>
      <c r="P904" s="166"/>
      <c r="Q904" s="166"/>
      <c r="R904" s="144"/>
      <c r="S904" s="144"/>
      <c r="T904" s="144"/>
      <c r="U904" s="144"/>
      <c r="V904" s="144"/>
      <c r="W904" s="144"/>
      <c r="X904" s="144"/>
      <c r="Y904" s="144"/>
      <c r="Z904" s="144"/>
    </row>
    <row r="905" spans="1:26" ht="15.75" customHeight="1">
      <c r="A905" s="144"/>
      <c r="B905" s="144"/>
      <c r="C905" s="144"/>
      <c r="D905" s="144"/>
      <c r="E905" s="144"/>
      <c r="F905" s="144"/>
      <c r="G905" s="144"/>
      <c r="H905" s="144"/>
      <c r="I905" s="144"/>
      <c r="J905" s="144"/>
      <c r="K905" s="144"/>
      <c r="L905" s="144"/>
      <c r="M905" s="144"/>
      <c r="N905" s="144"/>
      <c r="O905" s="166"/>
      <c r="P905" s="166"/>
      <c r="Q905" s="166"/>
      <c r="R905" s="144"/>
      <c r="S905" s="144"/>
      <c r="T905" s="144"/>
      <c r="U905" s="144"/>
      <c r="V905" s="144"/>
      <c r="W905" s="144"/>
      <c r="X905" s="144"/>
      <c r="Y905" s="144"/>
      <c r="Z905" s="144"/>
    </row>
    <row r="906" spans="1:26" ht="15.75" customHeight="1">
      <c r="A906" s="144"/>
      <c r="B906" s="144"/>
      <c r="C906" s="144"/>
      <c r="D906" s="144"/>
      <c r="E906" s="144"/>
      <c r="F906" s="144"/>
      <c r="G906" s="144"/>
      <c r="H906" s="144"/>
      <c r="I906" s="144"/>
      <c r="J906" s="144"/>
      <c r="K906" s="144"/>
      <c r="L906" s="144"/>
      <c r="M906" s="144"/>
      <c r="N906" s="144"/>
      <c r="O906" s="166"/>
      <c r="P906" s="166"/>
      <c r="Q906" s="166"/>
      <c r="R906" s="144"/>
      <c r="S906" s="144"/>
      <c r="T906" s="144"/>
      <c r="U906" s="144"/>
      <c r="V906" s="144"/>
      <c r="W906" s="144"/>
      <c r="X906" s="144"/>
      <c r="Y906" s="144"/>
      <c r="Z906" s="144"/>
    </row>
    <row r="907" spans="1:26" ht="15.75" customHeight="1">
      <c r="A907" s="144"/>
      <c r="B907" s="144"/>
      <c r="C907" s="144"/>
      <c r="D907" s="144"/>
      <c r="E907" s="144"/>
      <c r="F907" s="144"/>
      <c r="G907" s="144"/>
      <c r="H907" s="144"/>
      <c r="I907" s="144"/>
      <c r="J907" s="144"/>
      <c r="K907" s="144"/>
      <c r="L907" s="144"/>
      <c r="M907" s="144"/>
      <c r="N907" s="144"/>
      <c r="O907" s="166"/>
      <c r="P907" s="166"/>
      <c r="Q907" s="166"/>
      <c r="R907" s="144"/>
      <c r="S907" s="144"/>
      <c r="T907" s="144"/>
      <c r="U907" s="144"/>
      <c r="V907" s="144"/>
      <c r="W907" s="144"/>
      <c r="X907" s="144"/>
      <c r="Y907" s="144"/>
      <c r="Z907" s="144"/>
    </row>
    <row r="908" spans="1:26" ht="15.75" customHeight="1">
      <c r="A908" s="144"/>
      <c r="B908" s="144"/>
      <c r="C908" s="144"/>
      <c r="D908" s="144"/>
      <c r="E908" s="144"/>
      <c r="F908" s="144"/>
      <c r="G908" s="144"/>
      <c r="H908" s="144"/>
      <c r="I908" s="144"/>
      <c r="J908" s="144"/>
      <c r="K908" s="144"/>
      <c r="L908" s="144"/>
      <c r="M908" s="144"/>
      <c r="N908" s="144"/>
      <c r="O908" s="166"/>
      <c r="P908" s="166"/>
      <c r="Q908" s="166"/>
      <c r="R908" s="144"/>
      <c r="S908" s="144"/>
      <c r="T908" s="144"/>
      <c r="U908" s="144"/>
      <c r="V908" s="144"/>
      <c r="W908" s="144"/>
      <c r="X908" s="144"/>
      <c r="Y908" s="144"/>
      <c r="Z908" s="144"/>
    </row>
    <row r="909" spans="1:26" ht="15.75" customHeight="1">
      <c r="A909" s="144"/>
      <c r="B909" s="144"/>
      <c r="C909" s="144"/>
      <c r="D909" s="144"/>
      <c r="E909" s="144"/>
      <c r="F909" s="144"/>
      <c r="G909" s="144"/>
      <c r="H909" s="144"/>
      <c r="I909" s="144"/>
      <c r="J909" s="144"/>
      <c r="K909" s="144"/>
      <c r="L909" s="144"/>
      <c r="M909" s="144"/>
      <c r="N909" s="144"/>
      <c r="O909" s="166"/>
      <c r="P909" s="166"/>
      <c r="Q909" s="166"/>
      <c r="R909" s="144"/>
      <c r="S909" s="144"/>
      <c r="T909" s="144"/>
      <c r="U909" s="144"/>
      <c r="V909" s="144"/>
      <c r="W909" s="144"/>
      <c r="X909" s="144"/>
      <c r="Y909" s="144"/>
      <c r="Z909" s="144"/>
    </row>
    <row r="910" spans="1:26" ht="15.75" customHeight="1">
      <c r="A910" s="144"/>
      <c r="B910" s="144"/>
      <c r="C910" s="144"/>
      <c r="D910" s="144"/>
      <c r="E910" s="144"/>
      <c r="F910" s="144"/>
      <c r="G910" s="144"/>
      <c r="H910" s="144"/>
      <c r="I910" s="144"/>
      <c r="J910" s="144"/>
      <c r="K910" s="144"/>
      <c r="L910" s="144"/>
      <c r="M910" s="144"/>
      <c r="N910" s="144"/>
      <c r="O910" s="166"/>
      <c r="P910" s="166"/>
      <c r="Q910" s="166"/>
      <c r="R910" s="144"/>
      <c r="S910" s="144"/>
      <c r="T910" s="144"/>
      <c r="U910" s="144"/>
      <c r="V910" s="144"/>
      <c r="W910" s="144"/>
      <c r="X910" s="144"/>
      <c r="Y910" s="144"/>
      <c r="Z910" s="144"/>
    </row>
    <row r="911" spans="1:26" ht="15.75" customHeight="1">
      <c r="A911" s="144"/>
      <c r="B911" s="144"/>
      <c r="C911" s="144"/>
      <c r="D911" s="144"/>
      <c r="E911" s="144"/>
      <c r="F911" s="144"/>
      <c r="G911" s="144"/>
      <c r="H911" s="144"/>
      <c r="I911" s="144"/>
      <c r="J911" s="144"/>
      <c r="K911" s="144"/>
      <c r="L911" s="144"/>
      <c r="M911" s="144"/>
      <c r="N911" s="144"/>
      <c r="O911" s="166"/>
      <c r="P911" s="166"/>
      <c r="Q911" s="166"/>
      <c r="R911" s="144"/>
      <c r="S911" s="144"/>
      <c r="T911" s="144"/>
      <c r="U911" s="144"/>
      <c r="V911" s="144"/>
      <c r="W911" s="144"/>
      <c r="X911" s="144"/>
      <c r="Y911" s="144"/>
      <c r="Z911" s="144"/>
    </row>
    <row r="912" spans="1:26" ht="15.75" customHeight="1">
      <c r="A912" s="144"/>
      <c r="B912" s="144"/>
      <c r="C912" s="144"/>
      <c r="D912" s="144"/>
      <c r="E912" s="144"/>
      <c r="F912" s="144"/>
      <c r="G912" s="144"/>
      <c r="H912" s="144"/>
      <c r="I912" s="144"/>
      <c r="J912" s="144"/>
      <c r="K912" s="144"/>
      <c r="L912" s="144"/>
      <c r="M912" s="144"/>
      <c r="N912" s="144"/>
      <c r="O912" s="166"/>
      <c r="P912" s="166"/>
      <c r="Q912" s="166"/>
      <c r="R912" s="144"/>
      <c r="S912" s="144"/>
      <c r="T912" s="144"/>
      <c r="U912" s="144"/>
      <c r="V912" s="144"/>
      <c r="W912" s="144"/>
      <c r="X912" s="144"/>
      <c r="Y912" s="144"/>
      <c r="Z912" s="144"/>
    </row>
    <row r="913" spans="1:26" ht="15.75" customHeight="1">
      <c r="A913" s="144"/>
      <c r="B913" s="144"/>
      <c r="C913" s="144"/>
      <c r="D913" s="144"/>
      <c r="E913" s="144"/>
      <c r="F913" s="144"/>
      <c r="G913" s="144"/>
      <c r="H913" s="144"/>
      <c r="I913" s="144"/>
      <c r="J913" s="144"/>
      <c r="K913" s="144"/>
      <c r="L913" s="144"/>
      <c r="M913" s="144"/>
      <c r="N913" s="144"/>
      <c r="O913" s="166"/>
      <c r="P913" s="166"/>
      <c r="Q913" s="166"/>
      <c r="R913" s="144"/>
      <c r="S913" s="144"/>
      <c r="T913" s="144"/>
      <c r="U913" s="144"/>
      <c r="V913" s="144"/>
      <c r="W913" s="144"/>
      <c r="X913" s="144"/>
      <c r="Y913" s="144"/>
      <c r="Z913" s="144"/>
    </row>
    <row r="914" spans="1:26" ht="15.75" customHeight="1">
      <c r="A914" s="144"/>
      <c r="B914" s="144"/>
      <c r="C914" s="144"/>
      <c r="D914" s="144"/>
      <c r="E914" s="144"/>
      <c r="F914" s="144"/>
      <c r="G914" s="144"/>
      <c r="H914" s="144"/>
      <c r="I914" s="144"/>
      <c r="J914" s="144"/>
      <c r="K914" s="144"/>
      <c r="L914" s="144"/>
      <c r="M914" s="144"/>
      <c r="N914" s="144"/>
      <c r="O914" s="166"/>
      <c r="P914" s="166"/>
      <c r="Q914" s="166"/>
      <c r="R914" s="144"/>
      <c r="S914" s="144"/>
      <c r="T914" s="144"/>
      <c r="U914" s="144"/>
      <c r="V914" s="144"/>
      <c r="W914" s="144"/>
      <c r="X914" s="144"/>
      <c r="Y914" s="144"/>
      <c r="Z914" s="144"/>
    </row>
    <row r="915" spans="1:26" ht="15.75" customHeight="1">
      <c r="A915" s="144"/>
      <c r="B915" s="144"/>
      <c r="C915" s="144"/>
      <c r="D915" s="144"/>
      <c r="E915" s="144"/>
      <c r="F915" s="144"/>
      <c r="G915" s="144"/>
      <c r="H915" s="144"/>
      <c r="I915" s="144"/>
      <c r="J915" s="144"/>
      <c r="K915" s="144"/>
      <c r="L915" s="144"/>
      <c r="M915" s="144"/>
      <c r="N915" s="144"/>
      <c r="O915" s="166"/>
      <c r="P915" s="166"/>
      <c r="Q915" s="166"/>
      <c r="R915" s="144"/>
      <c r="S915" s="144"/>
      <c r="T915" s="144"/>
      <c r="U915" s="144"/>
      <c r="V915" s="144"/>
      <c r="W915" s="144"/>
      <c r="X915" s="144"/>
      <c r="Y915" s="144"/>
      <c r="Z915" s="144"/>
    </row>
    <row r="916" spans="1:26" ht="15.75" customHeight="1">
      <c r="A916" s="144"/>
      <c r="B916" s="144"/>
      <c r="C916" s="144"/>
      <c r="D916" s="144"/>
      <c r="E916" s="144"/>
      <c r="F916" s="144"/>
      <c r="G916" s="144"/>
      <c r="H916" s="144"/>
      <c r="I916" s="144"/>
      <c r="J916" s="144"/>
      <c r="K916" s="144"/>
      <c r="L916" s="144"/>
      <c r="M916" s="144"/>
      <c r="N916" s="144"/>
      <c r="O916" s="166"/>
      <c r="P916" s="166"/>
      <c r="Q916" s="166"/>
      <c r="R916" s="144"/>
      <c r="S916" s="144"/>
      <c r="T916" s="144"/>
      <c r="U916" s="144"/>
      <c r="V916" s="144"/>
      <c r="W916" s="144"/>
      <c r="X916" s="144"/>
      <c r="Y916" s="144"/>
      <c r="Z916" s="144"/>
    </row>
    <row r="917" spans="1:26" ht="15.75" customHeight="1">
      <c r="A917" s="144"/>
      <c r="B917" s="144"/>
      <c r="C917" s="144"/>
      <c r="D917" s="144"/>
      <c r="E917" s="144"/>
      <c r="F917" s="144"/>
      <c r="G917" s="144"/>
      <c r="H917" s="144"/>
      <c r="I917" s="144"/>
      <c r="J917" s="144"/>
      <c r="K917" s="144"/>
      <c r="L917" s="144"/>
      <c r="M917" s="144"/>
      <c r="N917" s="144"/>
      <c r="O917" s="166"/>
      <c r="P917" s="166"/>
      <c r="Q917" s="166"/>
      <c r="R917" s="144"/>
      <c r="S917" s="144"/>
      <c r="T917" s="144"/>
      <c r="U917" s="144"/>
      <c r="V917" s="144"/>
      <c r="W917" s="144"/>
      <c r="X917" s="144"/>
      <c r="Y917" s="144"/>
      <c r="Z917" s="144"/>
    </row>
    <row r="918" spans="1:26" ht="15.75" customHeight="1">
      <c r="A918" s="144"/>
      <c r="B918" s="144"/>
      <c r="C918" s="144"/>
      <c r="D918" s="144"/>
      <c r="E918" s="144"/>
      <c r="F918" s="144"/>
      <c r="G918" s="144"/>
      <c r="H918" s="144"/>
      <c r="I918" s="144"/>
      <c r="J918" s="144"/>
      <c r="K918" s="144"/>
      <c r="L918" s="144"/>
      <c r="M918" s="144"/>
      <c r="N918" s="144"/>
      <c r="O918" s="166"/>
      <c r="P918" s="166"/>
      <c r="Q918" s="166"/>
      <c r="R918" s="144"/>
      <c r="S918" s="144"/>
      <c r="T918" s="144"/>
      <c r="U918" s="144"/>
      <c r="V918" s="144"/>
      <c r="W918" s="144"/>
      <c r="X918" s="144"/>
      <c r="Y918" s="144"/>
      <c r="Z918" s="144"/>
    </row>
    <row r="919" spans="1:26" ht="15.75" customHeight="1">
      <c r="A919" s="144"/>
      <c r="B919" s="144"/>
      <c r="C919" s="144"/>
      <c r="D919" s="144"/>
      <c r="E919" s="144"/>
      <c r="F919" s="144"/>
      <c r="G919" s="144"/>
      <c r="H919" s="144"/>
      <c r="I919" s="144"/>
      <c r="J919" s="144"/>
      <c r="K919" s="144"/>
      <c r="L919" s="144"/>
      <c r="M919" s="144"/>
      <c r="N919" s="144"/>
      <c r="O919" s="166"/>
      <c r="P919" s="166"/>
      <c r="Q919" s="166"/>
      <c r="R919" s="144"/>
      <c r="S919" s="144"/>
      <c r="T919" s="144"/>
      <c r="U919" s="144"/>
      <c r="V919" s="144"/>
      <c r="W919" s="144"/>
      <c r="X919" s="144"/>
      <c r="Y919" s="144"/>
      <c r="Z919" s="144"/>
    </row>
    <row r="920" spans="1:26" ht="15.75" customHeight="1">
      <c r="A920" s="144"/>
      <c r="B920" s="144"/>
      <c r="C920" s="144"/>
      <c r="D920" s="144"/>
      <c r="E920" s="144"/>
      <c r="F920" s="144"/>
      <c r="G920" s="144"/>
      <c r="H920" s="144"/>
      <c r="I920" s="144"/>
      <c r="J920" s="144"/>
      <c r="K920" s="144"/>
      <c r="L920" s="144"/>
      <c r="M920" s="144"/>
      <c r="N920" s="144"/>
      <c r="O920" s="166"/>
      <c r="P920" s="166"/>
      <c r="Q920" s="166"/>
      <c r="R920" s="144"/>
      <c r="S920" s="144"/>
      <c r="T920" s="144"/>
      <c r="U920" s="144"/>
      <c r="V920" s="144"/>
      <c r="W920" s="144"/>
      <c r="X920" s="144"/>
      <c r="Y920" s="144"/>
      <c r="Z920" s="144"/>
    </row>
    <row r="921" spans="1:26" ht="15.75" customHeight="1">
      <c r="A921" s="144"/>
      <c r="B921" s="144"/>
      <c r="C921" s="144"/>
      <c r="D921" s="144"/>
      <c r="E921" s="144"/>
      <c r="F921" s="144"/>
      <c r="G921" s="144"/>
      <c r="H921" s="144"/>
      <c r="I921" s="144"/>
      <c r="J921" s="144"/>
      <c r="K921" s="144"/>
      <c r="L921" s="144"/>
      <c r="M921" s="144"/>
      <c r="N921" s="144"/>
      <c r="O921" s="166"/>
      <c r="P921" s="166"/>
      <c r="Q921" s="166"/>
      <c r="R921" s="144"/>
      <c r="S921" s="144"/>
      <c r="T921" s="144"/>
      <c r="U921" s="144"/>
      <c r="V921" s="144"/>
      <c r="W921" s="144"/>
      <c r="X921" s="144"/>
      <c r="Y921" s="144"/>
      <c r="Z921" s="144"/>
    </row>
    <row r="922" spans="1:26" ht="15.75" customHeight="1">
      <c r="A922" s="144"/>
      <c r="B922" s="144"/>
      <c r="C922" s="144"/>
      <c r="D922" s="144"/>
      <c r="E922" s="144"/>
      <c r="F922" s="144"/>
      <c r="G922" s="144"/>
      <c r="H922" s="144"/>
      <c r="I922" s="144"/>
      <c r="J922" s="144"/>
      <c r="K922" s="144"/>
      <c r="L922" s="144"/>
      <c r="M922" s="144"/>
      <c r="N922" s="144"/>
      <c r="O922" s="166"/>
      <c r="P922" s="166"/>
      <c r="Q922" s="166"/>
      <c r="R922" s="144"/>
      <c r="S922" s="144"/>
      <c r="T922" s="144"/>
      <c r="U922" s="144"/>
      <c r="V922" s="144"/>
      <c r="W922" s="144"/>
      <c r="X922" s="144"/>
      <c r="Y922" s="144"/>
      <c r="Z922" s="144"/>
    </row>
    <row r="923" spans="1:26" ht="15.75" customHeight="1">
      <c r="A923" s="144"/>
      <c r="B923" s="144"/>
      <c r="C923" s="144"/>
      <c r="D923" s="144"/>
      <c r="E923" s="144"/>
      <c r="F923" s="144"/>
      <c r="G923" s="144"/>
      <c r="H923" s="144"/>
      <c r="I923" s="144"/>
      <c r="J923" s="144"/>
      <c r="K923" s="144"/>
      <c r="L923" s="144"/>
      <c r="M923" s="144"/>
      <c r="N923" s="144"/>
      <c r="O923" s="166"/>
      <c r="P923" s="166"/>
      <c r="Q923" s="166"/>
      <c r="R923" s="144"/>
      <c r="S923" s="144"/>
      <c r="T923" s="144"/>
      <c r="U923" s="144"/>
      <c r="V923" s="144"/>
      <c r="W923" s="144"/>
      <c r="X923" s="144"/>
      <c r="Y923" s="144"/>
      <c r="Z923" s="144"/>
    </row>
    <row r="924" spans="1:26" ht="15.75" customHeight="1">
      <c r="A924" s="144"/>
      <c r="B924" s="144"/>
      <c r="C924" s="144"/>
      <c r="D924" s="144"/>
      <c r="E924" s="144"/>
      <c r="F924" s="144"/>
      <c r="G924" s="144"/>
      <c r="H924" s="144"/>
      <c r="I924" s="144"/>
      <c r="J924" s="144"/>
      <c r="K924" s="144"/>
      <c r="L924" s="144"/>
      <c r="M924" s="144"/>
      <c r="N924" s="144"/>
      <c r="O924" s="166"/>
      <c r="P924" s="166"/>
      <c r="Q924" s="166"/>
      <c r="R924" s="144"/>
      <c r="S924" s="144"/>
      <c r="T924" s="144"/>
      <c r="U924" s="144"/>
      <c r="V924" s="144"/>
      <c r="W924" s="144"/>
      <c r="X924" s="144"/>
      <c r="Y924" s="144"/>
      <c r="Z924" s="144"/>
    </row>
    <row r="925" spans="1:26" ht="15.75" customHeight="1">
      <c r="A925" s="144"/>
      <c r="B925" s="144"/>
      <c r="C925" s="144"/>
      <c r="D925" s="144"/>
      <c r="E925" s="144"/>
      <c r="F925" s="144"/>
      <c r="G925" s="144"/>
      <c r="H925" s="144"/>
      <c r="I925" s="144"/>
      <c r="J925" s="144"/>
      <c r="K925" s="144"/>
      <c r="L925" s="144"/>
      <c r="M925" s="144"/>
      <c r="N925" s="144"/>
      <c r="O925" s="166"/>
      <c r="P925" s="166"/>
      <c r="Q925" s="166"/>
      <c r="R925" s="144"/>
      <c r="S925" s="144"/>
      <c r="T925" s="144"/>
      <c r="U925" s="144"/>
      <c r="V925" s="144"/>
      <c r="W925" s="144"/>
      <c r="X925" s="144"/>
      <c r="Y925" s="144"/>
      <c r="Z925" s="144"/>
    </row>
    <row r="926" spans="1:26" ht="15.75" customHeight="1">
      <c r="A926" s="144"/>
      <c r="B926" s="144"/>
      <c r="C926" s="144"/>
      <c r="D926" s="144"/>
      <c r="E926" s="144"/>
      <c r="F926" s="144"/>
      <c r="G926" s="144"/>
      <c r="H926" s="144"/>
      <c r="I926" s="144"/>
      <c r="J926" s="144"/>
      <c r="K926" s="144"/>
      <c r="L926" s="144"/>
      <c r="M926" s="144"/>
      <c r="N926" s="144"/>
      <c r="O926" s="166"/>
      <c r="P926" s="166"/>
      <c r="Q926" s="166"/>
      <c r="R926" s="144"/>
      <c r="S926" s="144"/>
      <c r="T926" s="144"/>
      <c r="U926" s="144"/>
      <c r="V926" s="144"/>
      <c r="W926" s="144"/>
      <c r="X926" s="144"/>
      <c r="Y926" s="144"/>
      <c r="Z926" s="144"/>
    </row>
    <row r="927" spans="1:26" ht="15.75" customHeight="1">
      <c r="A927" s="144"/>
      <c r="B927" s="144"/>
      <c r="C927" s="144"/>
      <c r="D927" s="144"/>
      <c r="E927" s="144"/>
      <c r="F927" s="144"/>
      <c r="G927" s="144"/>
      <c r="H927" s="144"/>
      <c r="I927" s="144"/>
      <c r="J927" s="144"/>
      <c r="K927" s="144"/>
      <c r="L927" s="144"/>
      <c r="M927" s="144"/>
      <c r="N927" s="144"/>
      <c r="O927" s="166"/>
      <c r="P927" s="166"/>
      <c r="Q927" s="166"/>
      <c r="R927" s="144"/>
      <c r="S927" s="144"/>
      <c r="T927" s="144"/>
      <c r="U927" s="144"/>
      <c r="V927" s="144"/>
      <c r="W927" s="144"/>
      <c r="X927" s="144"/>
      <c r="Y927" s="144"/>
      <c r="Z927" s="144"/>
    </row>
    <row r="928" spans="1:26" ht="15.75" customHeight="1">
      <c r="A928" s="144"/>
      <c r="B928" s="144"/>
      <c r="C928" s="144"/>
      <c r="D928" s="144"/>
      <c r="E928" s="144"/>
      <c r="F928" s="144"/>
      <c r="G928" s="144"/>
      <c r="H928" s="144"/>
      <c r="I928" s="144"/>
      <c r="J928" s="144"/>
      <c r="K928" s="144"/>
      <c r="L928" s="144"/>
      <c r="M928" s="144"/>
      <c r="N928" s="144"/>
      <c r="O928" s="166"/>
      <c r="P928" s="166"/>
      <c r="Q928" s="166"/>
      <c r="R928" s="144"/>
      <c r="S928" s="144"/>
      <c r="T928" s="144"/>
      <c r="U928" s="144"/>
      <c r="V928" s="144"/>
      <c r="W928" s="144"/>
      <c r="X928" s="144"/>
      <c r="Y928" s="144"/>
      <c r="Z928" s="144"/>
    </row>
    <row r="929" spans="1:26" ht="15.75" customHeight="1">
      <c r="A929" s="144"/>
      <c r="B929" s="144"/>
      <c r="C929" s="144"/>
      <c r="D929" s="144"/>
      <c r="E929" s="144"/>
      <c r="F929" s="144"/>
      <c r="G929" s="144"/>
      <c r="H929" s="144"/>
      <c r="I929" s="144"/>
      <c r="J929" s="144"/>
      <c r="K929" s="144"/>
      <c r="L929" s="144"/>
      <c r="M929" s="144"/>
      <c r="N929" s="144"/>
      <c r="O929" s="166"/>
      <c r="P929" s="166"/>
      <c r="Q929" s="166"/>
      <c r="R929" s="144"/>
      <c r="S929" s="144"/>
      <c r="T929" s="144"/>
      <c r="U929" s="144"/>
      <c r="V929" s="144"/>
      <c r="W929" s="144"/>
      <c r="X929" s="144"/>
      <c r="Y929" s="144"/>
      <c r="Z929" s="144"/>
    </row>
    <row r="930" spans="1:26" ht="15.75" customHeight="1">
      <c r="A930" s="144"/>
      <c r="B930" s="144"/>
      <c r="C930" s="144"/>
      <c r="D930" s="144"/>
      <c r="E930" s="144"/>
      <c r="F930" s="144"/>
      <c r="G930" s="144"/>
      <c r="H930" s="144"/>
      <c r="I930" s="144"/>
      <c r="J930" s="144"/>
      <c r="K930" s="144"/>
      <c r="L930" s="144"/>
      <c r="M930" s="144"/>
      <c r="N930" s="144"/>
      <c r="O930" s="166"/>
      <c r="P930" s="166"/>
      <c r="Q930" s="166"/>
      <c r="R930" s="144"/>
      <c r="S930" s="144"/>
      <c r="T930" s="144"/>
      <c r="U930" s="144"/>
      <c r="V930" s="144"/>
      <c r="W930" s="144"/>
      <c r="X930" s="144"/>
      <c r="Y930" s="144"/>
      <c r="Z930" s="144"/>
    </row>
    <row r="931" spans="1:26" ht="15.75" customHeight="1">
      <c r="A931" s="144"/>
      <c r="B931" s="144"/>
      <c r="C931" s="144"/>
      <c r="D931" s="144"/>
      <c r="E931" s="144"/>
      <c r="F931" s="144"/>
      <c r="G931" s="144"/>
      <c r="H931" s="144"/>
      <c r="I931" s="144"/>
      <c r="J931" s="144"/>
      <c r="K931" s="144"/>
      <c r="L931" s="144"/>
      <c r="M931" s="144"/>
      <c r="N931" s="144"/>
      <c r="O931" s="166"/>
      <c r="P931" s="166"/>
      <c r="Q931" s="166"/>
      <c r="R931" s="144"/>
      <c r="S931" s="144"/>
      <c r="T931" s="144"/>
      <c r="U931" s="144"/>
      <c r="V931" s="144"/>
      <c r="W931" s="144"/>
      <c r="X931" s="144"/>
      <c r="Y931" s="144"/>
      <c r="Z931" s="144"/>
    </row>
    <row r="932" spans="1:26" ht="15.75" customHeight="1">
      <c r="A932" s="144"/>
      <c r="B932" s="144"/>
      <c r="C932" s="144"/>
      <c r="D932" s="144"/>
      <c r="E932" s="144"/>
      <c r="F932" s="144"/>
      <c r="G932" s="144"/>
      <c r="H932" s="144"/>
      <c r="I932" s="144"/>
      <c r="J932" s="144"/>
      <c r="K932" s="144"/>
      <c r="L932" s="144"/>
      <c r="M932" s="144"/>
      <c r="N932" s="144"/>
      <c r="O932" s="166"/>
      <c r="P932" s="166"/>
      <c r="Q932" s="166"/>
      <c r="R932" s="144"/>
      <c r="S932" s="144"/>
      <c r="T932" s="144"/>
      <c r="U932" s="144"/>
      <c r="V932" s="144"/>
      <c r="W932" s="144"/>
      <c r="X932" s="144"/>
      <c r="Y932" s="144"/>
      <c r="Z932" s="144"/>
    </row>
    <row r="933" spans="1:26" ht="15.75" customHeight="1">
      <c r="A933" s="144"/>
      <c r="B933" s="144"/>
      <c r="C933" s="144"/>
      <c r="D933" s="144"/>
      <c r="E933" s="144"/>
      <c r="F933" s="144"/>
      <c r="G933" s="144"/>
      <c r="H933" s="144"/>
      <c r="I933" s="144"/>
      <c r="J933" s="144"/>
      <c r="K933" s="144"/>
      <c r="L933" s="144"/>
      <c r="M933" s="144"/>
      <c r="N933" s="144"/>
      <c r="O933" s="166"/>
      <c r="P933" s="166"/>
      <c r="Q933" s="166"/>
      <c r="R933" s="144"/>
      <c r="S933" s="144"/>
      <c r="T933" s="144"/>
      <c r="U933" s="144"/>
      <c r="V933" s="144"/>
      <c r="W933" s="144"/>
      <c r="X933" s="144"/>
      <c r="Y933" s="144"/>
      <c r="Z933" s="144"/>
    </row>
    <row r="934" spans="1:26" ht="15.75" customHeight="1">
      <c r="A934" s="144"/>
      <c r="B934" s="144"/>
      <c r="C934" s="144"/>
      <c r="D934" s="144"/>
      <c r="E934" s="144"/>
      <c r="F934" s="144"/>
      <c r="G934" s="144"/>
      <c r="H934" s="144"/>
      <c r="I934" s="144"/>
      <c r="J934" s="144"/>
      <c r="K934" s="144"/>
      <c r="L934" s="144"/>
      <c r="M934" s="144"/>
      <c r="N934" s="144"/>
      <c r="O934" s="166"/>
      <c r="P934" s="166"/>
      <c r="Q934" s="166"/>
      <c r="R934" s="144"/>
      <c r="S934" s="144"/>
      <c r="T934" s="144"/>
      <c r="U934" s="144"/>
      <c r="V934" s="144"/>
      <c r="W934" s="144"/>
      <c r="X934" s="144"/>
      <c r="Y934" s="144"/>
      <c r="Z934" s="144"/>
    </row>
    <row r="935" spans="1:26" ht="15.75" customHeight="1">
      <c r="A935" s="144"/>
      <c r="B935" s="144"/>
      <c r="C935" s="144"/>
      <c r="D935" s="144"/>
      <c r="E935" s="144"/>
      <c r="F935" s="144"/>
      <c r="G935" s="144"/>
      <c r="H935" s="144"/>
      <c r="I935" s="144"/>
      <c r="J935" s="144"/>
      <c r="K935" s="144"/>
      <c r="L935" s="144"/>
      <c r="M935" s="144"/>
      <c r="N935" s="144"/>
      <c r="O935" s="166"/>
      <c r="P935" s="166"/>
      <c r="Q935" s="166"/>
      <c r="R935" s="144"/>
      <c r="S935" s="144"/>
      <c r="T935" s="144"/>
      <c r="U935" s="144"/>
      <c r="V935" s="144"/>
      <c r="W935" s="144"/>
      <c r="X935" s="144"/>
      <c r="Y935" s="144"/>
      <c r="Z935" s="144"/>
    </row>
    <row r="936" spans="1:26" ht="15.75" customHeight="1">
      <c r="A936" s="144"/>
      <c r="B936" s="144"/>
      <c r="C936" s="144"/>
      <c r="D936" s="144"/>
      <c r="E936" s="144"/>
      <c r="F936" s="144"/>
      <c r="G936" s="144"/>
      <c r="H936" s="144"/>
      <c r="I936" s="144"/>
      <c r="J936" s="144"/>
      <c r="K936" s="144"/>
      <c r="L936" s="144"/>
      <c r="M936" s="144"/>
      <c r="N936" s="144"/>
      <c r="O936" s="166"/>
      <c r="P936" s="166"/>
      <c r="Q936" s="166"/>
      <c r="R936" s="144"/>
      <c r="S936" s="144"/>
      <c r="T936" s="144"/>
      <c r="U936" s="144"/>
      <c r="V936" s="144"/>
      <c r="W936" s="144"/>
      <c r="X936" s="144"/>
      <c r="Y936" s="144"/>
      <c r="Z936" s="144"/>
    </row>
    <row r="937" spans="1:26" ht="15.75" customHeight="1">
      <c r="A937" s="144"/>
      <c r="B937" s="144"/>
      <c r="C937" s="144"/>
      <c r="D937" s="144"/>
      <c r="E937" s="144"/>
      <c r="F937" s="144"/>
      <c r="G937" s="144"/>
      <c r="H937" s="144"/>
      <c r="I937" s="144"/>
      <c r="J937" s="144"/>
      <c r="K937" s="144"/>
      <c r="L937" s="144"/>
      <c r="M937" s="144"/>
      <c r="N937" s="144"/>
      <c r="O937" s="166"/>
      <c r="P937" s="166"/>
      <c r="Q937" s="166"/>
      <c r="R937" s="144"/>
      <c r="S937" s="144"/>
      <c r="T937" s="144"/>
      <c r="U937" s="144"/>
      <c r="V937" s="144"/>
      <c r="W937" s="144"/>
      <c r="X937" s="144"/>
      <c r="Y937" s="144"/>
      <c r="Z937" s="144"/>
    </row>
    <row r="938" spans="1:26" ht="15.75" customHeight="1">
      <c r="A938" s="144"/>
      <c r="B938" s="144"/>
      <c r="C938" s="144"/>
      <c r="D938" s="144"/>
      <c r="E938" s="144"/>
      <c r="F938" s="144"/>
      <c r="G938" s="144"/>
      <c r="H938" s="144"/>
      <c r="I938" s="144"/>
      <c r="J938" s="144"/>
      <c r="K938" s="144"/>
      <c r="L938" s="144"/>
      <c r="M938" s="144"/>
      <c r="N938" s="144"/>
      <c r="O938" s="166"/>
      <c r="P938" s="166"/>
      <c r="Q938" s="166"/>
      <c r="R938" s="144"/>
      <c r="S938" s="144"/>
      <c r="T938" s="144"/>
      <c r="U938" s="144"/>
      <c r="V938" s="144"/>
      <c r="W938" s="144"/>
      <c r="X938" s="144"/>
      <c r="Y938" s="144"/>
      <c r="Z938" s="144"/>
    </row>
    <row r="939" spans="1:26" ht="15.75" customHeight="1">
      <c r="A939" s="144"/>
      <c r="B939" s="144"/>
      <c r="C939" s="144"/>
      <c r="D939" s="144"/>
      <c r="E939" s="144"/>
      <c r="F939" s="144"/>
      <c r="G939" s="144"/>
      <c r="H939" s="144"/>
      <c r="I939" s="144"/>
      <c r="J939" s="144"/>
      <c r="K939" s="144"/>
      <c r="L939" s="144"/>
      <c r="M939" s="144"/>
      <c r="N939" s="144"/>
      <c r="O939" s="166"/>
      <c r="P939" s="166"/>
      <c r="Q939" s="166"/>
      <c r="R939" s="144"/>
      <c r="S939" s="144"/>
      <c r="T939" s="144"/>
      <c r="U939" s="144"/>
      <c r="V939" s="144"/>
      <c r="W939" s="144"/>
      <c r="X939" s="144"/>
      <c r="Y939" s="144"/>
      <c r="Z939" s="144"/>
    </row>
    <row r="940" spans="1:26" ht="15.75" customHeight="1">
      <c r="A940" s="144"/>
      <c r="B940" s="144"/>
      <c r="C940" s="144"/>
      <c r="D940" s="144"/>
      <c r="E940" s="144"/>
      <c r="F940" s="144"/>
      <c r="G940" s="144"/>
      <c r="H940" s="144"/>
      <c r="I940" s="144"/>
      <c r="J940" s="144"/>
      <c r="K940" s="144"/>
      <c r="L940" s="144"/>
      <c r="M940" s="144"/>
      <c r="N940" s="144"/>
      <c r="O940" s="166"/>
      <c r="P940" s="166"/>
      <c r="Q940" s="166"/>
      <c r="R940" s="144"/>
      <c r="S940" s="144"/>
      <c r="T940" s="144"/>
      <c r="U940" s="144"/>
      <c r="V940" s="144"/>
      <c r="W940" s="144"/>
      <c r="X940" s="144"/>
      <c r="Y940" s="144"/>
      <c r="Z940" s="144"/>
    </row>
    <row r="941" spans="1:26" ht="15.75" customHeight="1">
      <c r="A941" s="144"/>
      <c r="B941" s="144"/>
      <c r="C941" s="144"/>
      <c r="D941" s="144"/>
      <c r="E941" s="144"/>
      <c r="F941" s="144"/>
      <c r="G941" s="144"/>
      <c r="H941" s="144"/>
      <c r="I941" s="144"/>
      <c r="J941" s="144"/>
      <c r="K941" s="144"/>
      <c r="L941" s="144"/>
      <c r="M941" s="144"/>
      <c r="N941" s="144"/>
      <c r="O941" s="166"/>
      <c r="P941" s="166"/>
      <c r="Q941" s="166"/>
      <c r="R941" s="144"/>
      <c r="S941" s="144"/>
      <c r="T941" s="144"/>
      <c r="U941" s="144"/>
      <c r="V941" s="144"/>
      <c r="W941" s="144"/>
      <c r="X941" s="144"/>
      <c r="Y941" s="144"/>
      <c r="Z941" s="144"/>
    </row>
    <row r="942" spans="1:26" ht="15.75" customHeight="1">
      <c r="A942" s="144"/>
      <c r="B942" s="144"/>
      <c r="C942" s="144"/>
      <c r="D942" s="144"/>
      <c r="E942" s="144"/>
      <c r="F942" s="144"/>
      <c r="G942" s="144"/>
      <c r="H942" s="144"/>
      <c r="I942" s="144"/>
      <c r="J942" s="144"/>
      <c r="K942" s="144"/>
      <c r="L942" s="144"/>
      <c r="M942" s="144"/>
      <c r="N942" s="144"/>
      <c r="O942" s="166"/>
      <c r="P942" s="166"/>
      <c r="Q942" s="166"/>
      <c r="R942" s="144"/>
      <c r="S942" s="144"/>
      <c r="T942" s="144"/>
      <c r="U942" s="144"/>
      <c r="V942" s="144"/>
      <c r="W942" s="144"/>
      <c r="X942" s="144"/>
      <c r="Y942" s="144"/>
      <c r="Z942" s="144"/>
    </row>
    <row r="943" spans="1:26" ht="15.75" customHeight="1">
      <c r="A943" s="144"/>
      <c r="B943" s="144"/>
      <c r="C943" s="144"/>
      <c r="D943" s="144"/>
      <c r="E943" s="144"/>
      <c r="F943" s="144"/>
      <c r="G943" s="144"/>
      <c r="H943" s="144"/>
      <c r="I943" s="144"/>
      <c r="J943" s="144"/>
      <c r="K943" s="144"/>
      <c r="L943" s="144"/>
      <c r="M943" s="144"/>
      <c r="N943" s="144"/>
      <c r="O943" s="166"/>
      <c r="P943" s="166"/>
      <c r="Q943" s="166"/>
      <c r="R943" s="144"/>
      <c r="S943" s="144"/>
      <c r="T943" s="144"/>
      <c r="U943" s="144"/>
      <c r="V943" s="144"/>
      <c r="W943" s="144"/>
      <c r="X943" s="144"/>
      <c r="Y943" s="144"/>
      <c r="Z943" s="144"/>
    </row>
    <row r="944" spans="1:26" ht="15.75" customHeight="1">
      <c r="A944" s="144"/>
      <c r="B944" s="144"/>
      <c r="C944" s="144"/>
      <c r="D944" s="144"/>
      <c r="E944" s="144"/>
      <c r="F944" s="144"/>
      <c r="G944" s="144"/>
      <c r="H944" s="144"/>
      <c r="I944" s="144"/>
      <c r="J944" s="144"/>
      <c r="K944" s="144"/>
      <c r="L944" s="144"/>
      <c r="M944" s="144"/>
      <c r="N944" s="144"/>
      <c r="O944" s="166"/>
      <c r="P944" s="166"/>
      <c r="Q944" s="166"/>
      <c r="R944" s="144"/>
      <c r="S944" s="144"/>
      <c r="T944" s="144"/>
      <c r="U944" s="144"/>
      <c r="V944" s="144"/>
      <c r="W944" s="144"/>
      <c r="X944" s="144"/>
      <c r="Y944" s="144"/>
      <c r="Z944" s="144"/>
    </row>
    <row r="945" spans="1:26" ht="15.75" customHeight="1">
      <c r="A945" s="144"/>
      <c r="B945" s="144"/>
      <c r="C945" s="144"/>
      <c r="D945" s="144"/>
      <c r="E945" s="144"/>
      <c r="F945" s="144"/>
      <c r="G945" s="144"/>
      <c r="H945" s="144"/>
      <c r="I945" s="144"/>
      <c r="J945" s="144"/>
      <c r="K945" s="144"/>
      <c r="L945" s="144"/>
      <c r="M945" s="144"/>
      <c r="N945" s="144"/>
      <c r="O945" s="166"/>
      <c r="P945" s="166"/>
      <c r="Q945" s="166"/>
      <c r="R945" s="144"/>
      <c r="S945" s="144"/>
      <c r="T945" s="144"/>
      <c r="U945" s="144"/>
      <c r="V945" s="144"/>
      <c r="W945" s="144"/>
      <c r="X945" s="144"/>
      <c r="Y945" s="144"/>
      <c r="Z945" s="144"/>
    </row>
    <row r="946" spans="1:26" ht="15.75" customHeight="1">
      <c r="A946" s="144"/>
      <c r="B946" s="144"/>
      <c r="C946" s="144"/>
      <c r="D946" s="144"/>
      <c r="E946" s="144"/>
      <c r="F946" s="144"/>
      <c r="G946" s="144"/>
      <c r="H946" s="144"/>
      <c r="I946" s="144"/>
      <c r="J946" s="144"/>
      <c r="K946" s="144"/>
      <c r="L946" s="144"/>
      <c r="M946" s="144"/>
      <c r="N946" s="144"/>
      <c r="O946" s="166"/>
      <c r="P946" s="166"/>
      <c r="Q946" s="166"/>
      <c r="R946" s="144"/>
      <c r="S946" s="144"/>
      <c r="T946" s="144"/>
      <c r="U946" s="144"/>
      <c r="V946" s="144"/>
      <c r="W946" s="144"/>
      <c r="X946" s="144"/>
      <c r="Y946" s="144"/>
      <c r="Z946" s="144"/>
    </row>
    <row r="947" spans="1:26" ht="15.75" customHeight="1">
      <c r="A947" s="144"/>
      <c r="B947" s="144"/>
      <c r="C947" s="144"/>
      <c r="D947" s="144"/>
      <c r="E947" s="144"/>
      <c r="F947" s="144"/>
      <c r="G947" s="144"/>
      <c r="H947" s="144"/>
      <c r="I947" s="144"/>
      <c r="J947" s="144"/>
      <c r="K947" s="144"/>
      <c r="L947" s="144"/>
      <c r="M947" s="144"/>
      <c r="N947" s="144"/>
      <c r="O947" s="166"/>
      <c r="P947" s="166"/>
      <c r="Q947" s="166"/>
      <c r="R947" s="144"/>
      <c r="S947" s="144"/>
      <c r="T947" s="144"/>
      <c r="U947" s="144"/>
      <c r="V947" s="144"/>
      <c r="W947" s="144"/>
      <c r="X947" s="144"/>
      <c r="Y947" s="144"/>
      <c r="Z947" s="144"/>
    </row>
    <row r="948" spans="1:26" ht="15.75" customHeight="1">
      <c r="A948" s="144"/>
      <c r="B948" s="144"/>
      <c r="C948" s="144"/>
      <c r="D948" s="144"/>
      <c r="E948" s="144"/>
      <c r="F948" s="144"/>
      <c r="G948" s="144"/>
      <c r="H948" s="144"/>
      <c r="I948" s="144"/>
      <c r="J948" s="144"/>
      <c r="K948" s="144"/>
      <c r="L948" s="144"/>
      <c r="M948" s="144"/>
      <c r="N948" s="144"/>
      <c r="O948" s="166"/>
      <c r="P948" s="166"/>
      <c r="Q948" s="166"/>
      <c r="R948" s="144"/>
      <c r="S948" s="144"/>
      <c r="T948" s="144"/>
      <c r="U948" s="144"/>
      <c r="V948" s="144"/>
      <c r="W948" s="144"/>
      <c r="X948" s="144"/>
      <c r="Y948" s="144"/>
      <c r="Z948" s="144"/>
    </row>
    <row r="949" spans="1:26" ht="15.75" customHeight="1">
      <c r="A949" s="144"/>
      <c r="B949" s="144"/>
      <c r="C949" s="144"/>
      <c r="D949" s="144"/>
      <c r="E949" s="144"/>
      <c r="F949" s="144"/>
      <c r="G949" s="144"/>
      <c r="H949" s="144"/>
      <c r="I949" s="144"/>
      <c r="J949" s="144"/>
      <c r="K949" s="144"/>
      <c r="L949" s="144"/>
      <c r="M949" s="144"/>
      <c r="N949" s="144"/>
      <c r="O949" s="166"/>
      <c r="P949" s="166"/>
      <c r="Q949" s="166"/>
      <c r="R949" s="144"/>
      <c r="S949" s="144"/>
      <c r="T949" s="144"/>
      <c r="U949" s="144"/>
      <c r="V949" s="144"/>
      <c r="W949" s="144"/>
      <c r="X949" s="144"/>
      <c r="Y949" s="144"/>
      <c r="Z949" s="144"/>
    </row>
    <row r="950" spans="1:26" ht="15.75" customHeight="1">
      <c r="A950" s="144"/>
      <c r="B950" s="144"/>
      <c r="C950" s="144"/>
      <c r="D950" s="144"/>
      <c r="E950" s="144"/>
      <c r="F950" s="144"/>
      <c r="G950" s="144"/>
      <c r="H950" s="144"/>
      <c r="I950" s="144"/>
      <c r="J950" s="144"/>
      <c r="K950" s="144"/>
      <c r="L950" s="144"/>
      <c r="M950" s="144"/>
      <c r="N950" s="144"/>
      <c r="O950" s="166"/>
      <c r="P950" s="166"/>
      <c r="Q950" s="166"/>
      <c r="R950" s="144"/>
      <c r="S950" s="144"/>
      <c r="T950" s="144"/>
      <c r="U950" s="144"/>
      <c r="V950" s="144"/>
      <c r="W950" s="144"/>
      <c r="X950" s="144"/>
      <c r="Y950" s="144"/>
      <c r="Z950" s="144"/>
    </row>
    <row r="951" spans="1:26" ht="15.75" customHeight="1">
      <c r="A951" s="144"/>
      <c r="B951" s="144"/>
      <c r="C951" s="144"/>
      <c r="D951" s="144"/>
      <c r="E951" s="144"/>
      <c r="F951" s="144"/>
      <c r="G951" s="144"/>
      <c r="H951" s="144"/>
      <c r="I951" s="144"/>
      <c r="J951" s="144"/>
      <c r="K951" s="144"/>
      <c r="L951" s="144"/>
      <c r="M951" s="144"/>
      <c r="N951" s="144"/>
      <c r="O951" s="166"/>
      <c r="P951" s="166"/>
      <c r="Q951" s="166"/>
      <c r="R951" s="144"/>
      <c r="S951" s="144"/>
      <c r="T951" s="144"/>
      <c r="U951" s="144"/>
      <c r="V951" s="144"/>
      <c r="W951" s="144"/>
      <c r="X951" s="144"/>
      <c r="Y951" s="144"/>
      <c r="Z951" s="144"/>
    </row>
    <row r="952" spans="1:26" ht="15.75" customHeight="1">
      <c r="A952" s="144"/>
      <c r="B952" s="144"/>
      <c r="C952" s="144"/>
      <c r="D952" s="144"/>
      <c r="E952" s="144"/>
      <c r="F952" s="144"/>
      <c r="G952" s="144"/>
      <c r="H952" s="144"/>
      <c r="I952" s="144"/>
      <c r="J952" s="144"/>
      <c r="K952" s="144"/>
      <c r="L952" s="144"/>
      <c r="M952" s="144"/>
      <c r="N952" s="144"/>
      <c r="O952" s="166"/>
      <c r="P952" s="166"/>
      <c r="Q952" s="166"/>
      <c r="R952" s="144"/>
      <c r="S952" s="144"/>
      <c r="T952" s="144"/>
      <c r="U952" s="144"/>
      <c r="V952" s="144"/>
      <c r="W952" s="144"/>
      <c r="X952" s="144"/>
      <c r="Y952" s="144"/>
      <c r="Z952" s="144"/>
    </row>
    <row r="953" spans="1:26" ht="15.75" customHeight="1">
      <c r="A953" s="144"/>
      <c r="B953" s="144"/>
      <c r="C953" s="144"/>
      <c r="D953" s="144"/>
      <c r="E953" s="144"/>
      <c r="F953" s="144"/>
      <c r="G953" s="144"/>
      <c r="H953" s="144"/>
      <c r="I953" s="144"/>
      <c r="J953" s="144"/>
      <c r="K953" s="144"/>
      <c r="L953" s="144"/>
      <c r="M953" s="144"/>
      <c r="N953" s="144"/>
      <c r="O953" s="166"/>
      <c r="P953" s="166"/>
      <c r="Q953" s="166"/>
      <c r="R953" s="144"/>
      <c r="S953" s="144"/>
      <c r="T953" s="144"/>
      <c r="U953" s="144"/>
      <c r="V953" s="144"/>
      <c r="W953" s="144"/>
      <c r="X953" s="144"/>
      <c r="Y953" s="144"/>
      <c r="Z953" s="144"/>
    </row>
    <row r="954" spans="1:26" ht="15.75" customHeight="1">
      <c r="A954" s="144"/>
      <c r="B954" s="144"/>
      <c r="C954" s="144"/>
      <c r="D954" s="144"/>
      <c r="E954" s="144"/>
      <c r="F954" s="144"/>
      <c r="G954" s="144"/>
      <c r="H954" s="144"/>
      <c r="I954" s="144"/>
      <c r="J954" s="144"/>
      <c r="K954" s="144"/>
      <c r="L954" s="144"/>
      <c r="M954" s="144"/>
      <c r="N954" s="144"/>
      <c r="O954" s="166"/>
      <c r="P954" s="166"/>
      <c r="Q954" s="166"/>
      <c r="R954" s="144"/>
      <c r="S954" s="144"/>
      <c r="T954" s="144"/>
      <c r="U954" s="144"/>
      <c r="V954" s="144"/>
      <c r="W954" s="144"/>
      <c r="X954" s="144"/>
      <c r="Y954" s="144"/>
      <c r="Z954" s="144"/>
    </row>
    <row r="955" spans="1:26" ht="15.75" customHeight="1">
      <c r="A955" s="144"/>
      <c r="B955" s="144"/>
      <c r="C955" s="144"/>
      <c r="D955" s="144"/>
      <c r="E955" s="144"/>
      <c r="F955" s="144"/>
      <c r="G955" s="144"/>
      <c r="H955" s="144"/>
      <c r="I955" s="144"/>
      <c r="J955" s="144"/>
      <c r="K955" s="144"/>
      <c r="L955" s="144"/>
      <c r="M955" s="144"/>
      <c r="N955" s="144"/>
      <c r="O955" s="166"/>
      <c r="P955" s="166"/>
      <c r="Q955" s="166"/>
      <c r="R955" s="144"/>
      <c r="S955" s="144"/>
      <c r="T955" s="144"/>
      <c r="U955" s="144"/>
      <c r="V955" s="144"/>
      <c r="W955" s="144"/>
      <c r="X955" s="144"/>
      <c r="Y955" s="144"/>
      <c r="Z955" s="144"/>
    </row>
    <row r="956" spans="1:26" ht="15.75" customHeight="1">
      <c r="A956" s="144"/>
      <c r="B956" s="144"/>
      <c r="C956" s="144"/>
      <c r="D956" s="144"/>
      <c r="E956" s="144"/>
      <c r="F956" s="144"/>
      <c r="G956" s="144"/>
      <c r="H956" s="144"/>
      <c r="I956" s="144"/>
      <c r="J956" s="144"/>
      <c r="K956" s="144"/>
      <c r="L956" s="144"/>
      <c r="M956" s="144"/>
      <c r="N956" s="144"/>
      <c r="O956" s="166"/>
      <c r="P956" s="166"/>
      <c r="Q956" s="166"/>
      <c r="R956" s="144"/>
      <c r="S956" s="144"/>
      <c r="T956" s="144"/>
      <c r="U956" s="144"/>
      <c r="V956" s="144"/>
      <c r="W956" s="144"/>
      <c r="X956" s="144"/>
      <c r="Y956" s="144"/>
      <c r="Z956" s="144"/>
    </row>
    <row r="957" spans="1:26" ht="15.75" customHeight="1">
      <c r="A957" s="144"/>
      <c r="B957" s="144"/>
      <c r="C957" s="144"/>
      <c r="D957" s="144"/>
      <c r="E957" s="144"/>
      <c r="F957" s="144"/>
      <c r="G957" s="144"/>
      <c r="H957" s="144"/>
      <c r="I957" s="144"/>
      <c r="J957" s="144"/>
      <c r="K957" s="144"/>
      <c r="L957" s="144"/>
      <c r="M957" s="144"/>
      <c r="N957" s="144"/>
      <c r="O957" s="166"/>
      <c r="P957" s="166"/>
      <c r="Q957" s="166"/>
      <c r="R957" s="144"/>
      <c r="S957" s="144"/>
      <c r="T957" s="144"/>
      <c r="U957" s="144"/>
      <c r="V957" s="144"/>
      <c r="W957" s="144"/>
      <c r="X957" s="144"/>
      <c r="Y957" s="144"/>
      <c r="Z957" s="144"/>
    </row>
    <row r="958" spans="1:26" ht="15.75" customHeight="1">
      <c r="A958" s="144"/>
      <c r="B958" s="144"/>
      <c r="C958" s="144"/>
      <c r="D958" s="144"/>
      <c r="E958" s="144"/>
      <c r="F958" s="144"/>
      <c r="G958" s="144"/>
      <c r="H958" s="144"/>
      <c r="I958" s="144"/>
      <c r="J958" s="144"/>
      <c r="K958" s="144"/>
      <c r="L958" s="144"/>
      <c r="M958" s="144"/>
      <c r="N958" s="144"/>
      <c r="O958" s="166"/>
      <c r="P958" s="166"/>
      <c r="Q958" s="166"/>
      <c r="R958" s="144"/>
      <c r="S958" s="144"/>
      <c r="T958" s="144"/>
      <c r="U958" s="144"/>
      <c r="V958" s="144"/>
      <c r="W958" s="144"/>
      <c r="X958" s="144"/>
      <c r="Y958" s="144"/>
      <c r="Z958" s="144"/>
    </row>
    <row r="959" spans="1:26" ht="15.75" customHeight="1">
      <c r="A959" s="144"/>
      <c r="B959" s="144"/>
      <c r="C959" s="144"/>
      <c r="D959" s="144"/>
      <c r="E959" s="144"/>
      <c r="F959" s="144"/>
      <c r="G959" s="144"/>
      <c r="H959" s="144"/>
      <c r="I959" s="144"/>
      <c r="J959" s="144"/>
      <c r="K959" s="144"/>
      <c r="L959" s="144"/>
      <c r="M959" s="144"/>
      <c r="N959" s="144"/>
      <c r="O959" s="166"/>
      <c r="P959" s="166"/>
      <c r="Q959" s="166"/>
      <c r="R959" s="144"/>
      <c r="S959" s="144"/>
      <c r="T959" s="144"/>
      <c r="U959" s="144"/>
      <c r="V959" s="144"/>
      <c r="W959" s="144"/>
      <c r="X959" s="144"/>
      <c r="Y959" s="144"/>
      <c r="Z959" s="144"/>
    </row>
    <row r="960" spans="1:26" ht="15.75" customHeight="1">
      <c r="A960" s="144"/>
      <c r="B960" s="144"/>
      <c r="C960" s="144"/>
      <c r="D960" s="144"/>
      <c r="E960" s="144"/>
      <c r="F960" s="144"/>
      <c r="G960" s="144"/>
      <c r="H960" s="144"/>
      <c r="I960" s="144"/>
      <c r="J960" s="144"/>
      <c r="K960" s="144"/>
      <c r="L960" s="144"/>
      <c r="M960" s="144"/>
      <c r="N960" s="144"/>
      <c r="O960" s="166"/>
      <c r="P960" s="166"/>
      <c r="Q960" s="166"/>
      <c r="R960" s="144"/>
      <c r="S960" s="144"/>
      <c r="T960" s="144"/>
      <c r="U960" s="144"/>
      <c r="V960" s="144"/>
      <c r="W960" s="144"/>
      <c r="X960" s="144"/>
      <c r="Y960" s="144"/>
      <c r="Z960" s="144"/>
    </row>
    <row r="961" spans="1:26" ht="15.75" customHeight="1">
      <c r="A961" s="144"/>
      <c r="B961" s="144"/>
      <c r="C961" s="144"/>
      <c r="D961" s="144"/>
      <c r="E961" s="144"/>
      <c r="F961" s="144"/>
      <c r="G961" s="144"/>
      <c r="H961" s="144"/>
      <c r="I961" s="144"/>
      <c r="J961" s="144"/>
      <c r="K961" s="144"/>
      <c r="L961" s="144"/>
      <c r="M961" s="144"/>
      <c r="N961" s="144"/>
      <c r="O961" s="166"/>
      <c r="P961" s="166"/>
      <c r="Q961" s="166"/>
      <c r="R961" s="144"/>
      <c r="S961" s="144"/>
      <c r="T961" s="144"/>
      <c r="U961" s="144"/>
      <c r="V961" s="144"/>
      <c r="W961" s="144"/>
      <c r="X961" s="144"/>
      <c r="Y961" s="144"/>
      <c r="Z961" s="144"/>
    </row>
    <row r="962" spans="1:26" ht="15.75" customHeight="1">
      <c r="A962" s="144"/>
      <c r="B962" s="144"/>
      <c r="C962" s="144"/>
      <c r="D962" s="144"/>
      <c r="E962" s="144"/>
      <c r="F962" s="144"/>
      <c r="G962" s="144"/>
      <c r="H962" s="144"/>
      <c r="I962" s="144"/>
      <c r="J962" s="144"/>
      <c r="K962" s="144"/>
      <c r="L962" s="144"/>
      <c r="M962" s="144"/>
      <c r="N962" s="144"/>
      <c r="O962" s="166"/>
      <c r="P962" s="166"/>
      <c r="Q962" s="166"/>
      <c r="R962" s="144"/>
      <c r="S962" s="144"/>
      <c r="T962" s="144"/>
      <c r="U962" s="144"/>
      <c r="V962" s="144"/>
      <c r="W962" s="144"/>
      <c r="X962" s="144"/>
      <c r="Y962" s="144"/>
      <c r="Z962" s="144"/>
    </row>
    <row r="963" spans="1:26" ht="15.75" customHeight="1">
      <c r="A963" s="144"/>
      <c r="B963" s="144"/>
      <c r="C963" s="144"/>
      <c r="D963" s="144"/>
      <c r="E963" s="144"/>
      <c r="F963" s="144"/>
      <c r="G963" s="144"/>
      <c r="H963" s="144"/>
      <c r="I963" s="144"/>
      <c r="J963" s="144"/>
      <c r="K963" s="144"/>
      <c r="L963" s="144"/>
      <c r="M963" s="144"/>
      <c r="N963" s="144"/>
      <c r="O963" s="166"/>
      <c r="P963" s="166"/>
      <c r="Q963" s="166"/>
      <c r="R963" s="144"/>
      <c r="S963" s="144"/>
      <c r="T963" s="144"/>
      <c r="U963" s="144"/>
      <c r="V963" s="144"/>
      <c r="W963" s="144"/>
      <c r="X963" s="144"/>
      <c r="Y963" s="144"/>
      <c r="Z963" s="144"/>
    </row>
    <row r="964" spans="1:26" ht="15.75" customHeight="1">
      <c r="A964" s="144"/>
      <c r="B964" s="144"/>
      <c r="C964" s="144"/>
      <c r="D964" s="144"/>
      <c r="E964" s="144"/>
      <c r="F964" s="144"/>
      <c r="G964" s="144"/>
      <c r="H964" s="144"/>
      <c r="I964" s="144"/>
      <c r="J964" s="144"/>
      <c r="K964" s="144"/>
      <c r="L964" s="144"/>
      <c r="M964" s="144"/>
      <c r="N964" s="144"/>
      <c r="O964" s="166"/>
      <c r="P964" s="166"/>
      <c r="Q964" s="166"/>
      <c r="R964" s="144"/>
      <c r="S964" s="144"/>
      <c r="T964" s="144"/>
      <c r="U964" s="144"/>
      <c r="V964" s="144"/>
      <c r="W964" s="144"/>
      <c r="X964" s="144"/>
      <c r="Y964" s="144"/>
      <c r="Z964" s="144"/>
    </row>
    <row r="965" spans="1:26" ht="15.75" customHeight="1">
      <c r="A965" s="144"/>
      <c r="B965" s="144"/>
      <c r="C965" s="144"/>
      <c r="D965" s="144"/>
      <c r="E965" s="144"/>
      <c r="F965" s="144"/>
      <c r="G965" s="144"/>
      <c r="H965" s="144"/>
      <c r="I965" s="144"/>
      <c r="J965" s="144"/>
      <c r="K965" s="144"/>
      <c r="L965" s="144"/>
      <c r="M965" s="144"/>
      <c r="N965" s="144"/>
      <c r="O965" s="166"/>
      <c r="P965" s="166"/>
      <c r="Q965" s="166"/>
      <c r="R965" s="144"/>
      <c r="S965" s="144"/>
      <c r="T965" s="144"/>
      <c r="U965" s="144"/>
      <c r="V965" s="144"/>
      <c r="W965" s="144"/>
      <c r="X965" s="144"/>
      <c r="Y965" s="144"/>
      <c r="Z965" s="144"/>
    </row>
    <row r="966" spans="1:26" ht="15.75" customHeight="1">
      <c r="A966" s="144"/>
      <c r="B966" s="144"/>
      <c r="C966" s="144"/>
      <c r="D966" s="144"/>
      <c r="E966" s="144"/>
      <c r="F966" s="144"/>
      <c r="G966" s="144"/>
      <c r="H966" s="144"/>
      <c r="I966" s="144"/>
      <c r="J966" s="144"/>
      <c r="K966" s="144"/>
      <c r="L966" s="144"/>
      <c r="M966" s="144"/>
      <c r="N966" s="144"/>
      <c r="O966" s="166"/>
      <c r="P966" s="166"/>
      <c r="Q966" s="166"/>
      <c r="R966" s="144"/>
      <c r="S966" s="144"/>
      <c r="T966" s="144"/>
      <c r="U966" s="144"/>
      <c r="V966" s="144"/>
      <c r="W966" s="144"/>
      <c r="X966" s="144"/>
      <c r="Y966" s="144"/>
      <c r="Z966" s="144"/>
    </row>
    <row r="967" spans="1:26" ht="15.75" customHeight="1">
      <c r="A967" s="144"/>
      <c r="B967" s="144"/>
      <c r="C967" s="144"/>
      <c r="D967" s="144"/>
      <c r="E967" s="144"/>
      <c r="F967" s="144"/>
      <c r="G967" s="144"/>
      <c r="H967" s="144"/>
      <c r="I967" s="144"/>
      <c r="J967" s="144"/>
      <c r="K967" s="144"/>
      <c r="L967" s="144"/>
      <c r="M967" s="144"/>
      <c r="N967" s="144"/>
      <c r="O967" s="166"/>
      <c r="P967" s="166"/>
      <c r="Q967" s="166"/>
      <c r="R967" s="144"/>
      <c r="S967" s="144"/>
      <c r="T967" s="144"/>
      <c r="U967" s="144"/>
      <c r="V967" s="144"/>
      <c r="W967" s="144"/>
      <c r="X967" s="144"/>
      <c r="Y967" s="144"/>
      <c r="Z967" s="144"/>
    </row>
    <row r="968" spans="1:26" ht="15.75" customHeight="1">
      <c r="A968" s="144"/>
      <c r="B968" s="144"/>
      <c r="C968" s="144"/>
      <c r="D968" s="144"/>
      <c r="E968" s="144"/>
      <c r="F968" s="144"/>
      <c r="G968" s="144"/>
      <c r="H968" s="144"/>
      <c r="I968" s="144"/>
      <c r="J968" s="144"/>
      <c r="K968" s="144"/>
      <c r="L968" s="144"/>
      <c r="M968" s="144"/>
      <c r="N968" s="144"/>
      <c r="O968" s="166"/>
      <c r="P968" s="166"/>
      <c r="Q968" s="166"/>
      <c r="R968" s="144"/>
      <c r="S968" s="144"/>
      <c r="T968" s="144"/>
      <c r="U968" s="144"/>
      <c r="V968" s="144"/>
      <c r="W968" s="144"/>
      <c r="X968" s="144"/>
      <c r="Y968" s="144"/>
      <c r="Z968" s="144"/>
    </row>
    <row r="969" spans="1:26" ht="15.75" customHeight="1">
      <c r="A969" s="144"/>
      <c r="B969" s="144"/>
      <c r="C969" s="144"/>
      <c r="D969" s="144"/>
      <c r="E969" s="144"/>
      <c r="F969" s="144"/>
      <c r="G969" s="144"/>
      <c r="H969" s="144"/>
      <c r="I969" s="144"/>
      <c r="J969" s="144"/>
      <c r="K969" s="144"/>
      <c r="L969" s="144"/>
      <c r="M969" s="144"/>
      <c r="N969" s="144"/>
      <c r="O969" s="166"/>
      <c r="P969" s="166"/>
      <c r="Q969" s="166"/>
      <c r="R969" s="144"/>
      <c r="S969" s="144"/>
      <c r="T969" s="144"/>
      <c r="U969" s="144"/>
      <c r="V969" s="144"/>
      <c r="W969" s="144"/>
      <c r="X969" s="144"/>
      <c r="Y969" s="144"/>
      <c r="Z969" s="144"/>
    </row>
    <row r="970" spans="1:26" ht="15.75" customHeight="1">
      <c r="A970" s="144"/>
      <c r="B970" s="144"/>
      <c r="C970" s="144"/>
      <c r="D970" s="144"/>
      <c r="E970" s="144"/>
      <c r="F970" s="144"/>
      <c r="G970" s="144"/>
      <c r="H970" s="144"/>
      <c r="I970" s="144"/>
      <c r="J970" s="144"/>
      <c r="K970" s="144"/>
      <c r="L970" s="144"/>
      <c r="M970" s="144"/>
      <c r="N970" s="144"/>
      <c r="O970" s="166"/>
      <c r="P970" s="166"/>
      <c r="Q970" s="166"/>
      <c r="R970" s="144"/>
      <c r="S970" s="144"/>
      <c r="T970" s="144"/>
      <c r="U970" s="144"/>
      <c r="V970" s="144"/>
      <c r="W970" s="144"/>
      <c r="X970" s="144"/>
      <c r="Y970" s="144"/>
      <c r="Z970" s="144"/>
    </row>
    <row r="971" spans="1:26" ht="15.75" customHeight="1">
      <c r="A971" s="144"/>
      <c r="B971" s="144"/>
      <c r="C971" s="144"/>
      <c r="D971" s="144"/>
      <c r="E971" s="144"/>
      <c r="F971" s="144"/>
      <c r="G971" s="144"/>
      <c r="H971" s="144"/>
      <c r="I971" s="144"/>
      <c r="J971" s="144"/>
      <c r="K971" s="144"/>
      <c r="L971" s="144"/>
      <c r="M971" s="144"/>
      <c r="N971" s="144"/>
      <c r="O971" s="166"/>
      <c r="P971" s="166"/>
      <c r="Q971" s="166"/>
      <c r="R971" s="144"/>
      <c r="S971" s="144"/>
      <c r="T971" s="144"/>
      <c r="U971" s="144"/>
      <c r="V971" s="144"/>
      <c r="W971" s="144"/>
      <c r="X971" s="144"/>
      <c r="Y971" s="144"/>
      <c r="Z971" s="144"/>
    </row>
    <row r="972" spans="1:26" ht="15.75" customHeight="1">
      <c r="A972" s="144"/>
      <c r="B972" s="144"/>
      <c r="C972" s="144"/>
      <c r="D972" s="144"/>
      <c r="E972" s="144"/>
      <c r="F972" s="144"/>
      <c r="G972" s="144"/>
      <c r="H972" s="144"/>
      <c r="I972" s="144"/>
      <c r="J972" s="144"/>
      <c r="K972" s="144"/>
      <c r="L972" s="144"/>
      <c r="M972" s="144"/>
      <c r="N972" s="144"/>
      <c r="O972" s="166"/>
      <c r="P972" s="166"/>
      <c r="Q972" s="166"/>
      <c r="R972" s="144"/>
      <c r="S972" s="144"/>
      <c r="T972" s="144"/>
      <c r="U972" s="144"/>
      <c r="V972" s="144"/>
      <c r="W972" s="144"/>
      <c r="X972" s="144"/>
      <c r="Y972" s="144"/>
      <c r="Z972" s="144"/>
    </row>
    <row r="973" spans="1:26" ht="15.75" customHeight="1">
      <c r="A973" s="144"/>
      <c r="B973" s="144"/>
      <c r="C973" s="144"/>
      <c r="D973" s="144"/>
      <c r="E973" s="144"/>
      <c r="F973" s="144"/>
      <c r="G973" s="144"/>
      <c r="H973" s="144"/>
      <c r="I973" s="144"/>
      <c r="J973" s="144"/>
      <c r="K973" s="144"/>
      <c r="L973" s="144"/>
      <c r="M973" s="144"/>
      <c r="N973" s="144"/>
      <c r="O973" s="166"/>
      <c r="P973" s="166"/>
      <c r="Q973" s="166"/>
      <c r="R973" s="144"/>
      <c r="S973" s="144"/>
      <c r="T973" s="144"/>
      <c r="U973" s="144"/>
      <c r="V973" s="144"/>
      <c r="W973" s="144"/>
      <c r="X973" s="144"/>
      <c r="Y973" s="144"/>
      <c r="Z973" s="144"/>
    </row>
    <row r="974" spans="1:26" ht="15.75" customHeight="1">
      <c r="A974" s="144"/>
      <c r="B974" s="144"/>
      <c r="C974" s="144"/>
      <c r="D974" s="144"/>
      <c r="E974" s="144"/>
      <c r="F974" s="144"/>
      <c r="G974" s="144"/>
      <c r="H974" s="144"/>
      <c r="I974" s="144"/>
      <c r="J974" s="144"/>
      <c r="K974" s="144"/>
      <c r="L974" s="144"/>
      <c r="M974" s="144"/>
      <c r="N974" s="144"/>
      <c r="O974" s="166"/>
      <c r="P974" s="166"/>
      <c r="Q974" s="166"/>
      <c r="R974" s="144"/>
      <c r="S974" s="144"/>
      <c r="T974" s="144"/>
      <c r="U974" s="144"/>
      <c r="V974" s="144"/>
      <c r="W974" s="144"/>
      <c r="X974" s="144"/>
      <c r="Y974" s="144"/>
      <c r="Z974" s="144"/>
    </row>
    <row r="975" spans="1:26" ht="15.75" customHeight="1">
      <c r="A975" s="144"/>
      <c r="B975" s="144"/>
      <c r="C975" s="144"/>
      <c r="D975" s="144"/>
      <c r="E975" s="144"/>
      <c r="F975" s="144"/>
      <c r="G975" s="144"/>
      <c r="H975" s="144"/>
      <c r="I975" s="144"/>
      <c r="J975" s="144"/>
      <c r="K975" s="144"/>
      <c r="L975" s="144"/>
      <c r="M975" s="144"/>
      <c r="N975" s="144"/>
      <c r="O975" s="166"/>
      <c r="P975" s="166"/>
      <c r="Q975" s="166"/>
      <c r="R975" s="144"/>
      <c r="S975" s="144"/>
      <c r="T975" s="144"/>
      <c r="U975" s="144"/>
      <c r="V975" s="144"/>
      <c r="W975" s="144"/>
      <c r="X975" s="144"/>
      <c r="Y975" s="144"/>
      <c r="Z975" s="144"/>
    </row>
    <row r="976" spans="1:26" ht="15.75" customHeight="1">
      <c r="A976" s="144"/>
      <c r="B976" s="144"/>
      <c r="C976" s="144"/>
      <c r="D976" s="144"/>
      <c r="E976" s="144"/>
      <c r="F976" s="144"/>
      <c r="G976" s="144"/>
      <c r="H976" s="144"/>
      <c r="I976" s="144"/>
      <c r="J976" s="144"/>
      <c r="K976" s="144"/>
      <c r="L976" s="144"/>
      <c r="M976" s="144"/>
      <c r="N976" s="144"/>
      <c r="O976" s="166"/>
      <c r="P976" s="166"/>
      <c r="Q976" s="166"/>
      <c r="R976" s="144"/>
      <c r="S976" s="144"/>
      <c r="T976" s="144"/>
      <c r="U976" s="144"/>
      <c r="V976" s="144"/>
      <c r="W976" s="144"/>
      <c r="X976" s="144"/>
      <c r="Y976" s="144"/>
      <c r="Z976" s="144"/>
    </row>
    <row r="977" spans="1:26" ht="15.75" customHeight="1">
      <c r="A977" s="144"/>
      <c r="B977" s="144"/>
      <c r="C977" s="144"/>
      <c r="D977" s="144"/>
      <c r="E977" s="144"/>
      <c r="F977" s="144"/>
      <c r="G977" s="144"/>
      <c r="H977" s="144"/>
      <c r="I977" s="144"/>
      <c r="J977" s="144"/>
      <c r="K977" s="144"/>
      <c r="L977" s="144"/>
      <c r="M977" s="144"/>
      <c r="N977" s="144"/>
      <c r="O977" s="166"/>
      <c r="P977" s="166"/>
      <c r="Q977" s="166"/>
      <c r="R977" s="144"/>
      <c r="S977" s="144"/>
      <c r="T977" s="144"/>
      <c r="U977" s="144"/>
      <c r="V977" s="144"/>
      <c r="W977" s="144"/>
      <c r="X977" s="144"/>
      <c r="Y977" s="144"/>
      <c r="Z977" s="144"/>
    </row>
    <row r="978" spans="1:26" ht="15" customHeight="1">
      <c r="A978" s="144"/>
      <c r="B978" s="144"/>
      <c r="C978" s="144"/>
      <c r="D978" s="144"/>
      <c r="E978" s="144"/>
      <c r="F978" s="144"/>
      <c r="G978" s="144"/>
      <c r="H978" s="144"/>
      <c r="I978" s="144"/>
      <c r="J978" s="144"/>
      <c r="K978" s="144"/>
      <c r="L978" s="144"/>
      <c r="M978" s="144"/>
      <c r="N978" s="144"/>
      <c r="O978" s="166"/>
      <c r="P978" s="166"/>
      <c r="Q978" s="166"/>
    </row>
  </sheetData>
  <mergeCells count="10">
    <mergeCell ref="B3:E4"/>
    <mergeCell ref="F3:F4"/>
    <mergeCell ref="H3:M4"/>
    <mergeCell ref="B5:F5"/>
    <mergeCell ref="H5:M5"/>
    <mergeCell ref="B26:E27"/>
    <mergeCell ref="F26:F27"/>
    <mergeCell ref="B28:F28"/>
    <mergeCell ref="H26:M27"/>
    <mergeCell ref="H28:M2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5</xdr:col>
                    <xdr:colOff>292100</xdr:colOff>
                    <xdr:row>2</xdr:row>
                    <xdr:rowOff>12700</xdr:rowOff>
                  </from>
                  <to>
                    <xdr:col>6</xdr:col>
                    <xdr:colOff>304800</xdr:colOff>
                    <xdr:row>4</xdr:row>
                    <xdr:rowOff>101600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5</xdr:col>
                    <xdr:colOff>292100</xdr:colOff>
                    <xdr:row>25</xdr:row>
                    <xdr:rowOff>12700</xdr:rowOff>
                  </from>
                  <to>
                    <xdr:col>6</xdr:col>
                    <xdr:colOff>304800</xdr:colOff>
                    <xdr:row>28</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2A8F3-9716-8E46-9D1F-127863D96B9E}">
  <dimension ref="A1:I287"/>
  <sheetViews>
    <sheetView zoomScaleNormal="100" workbookViewId="0">
      <selection activeCell="C30" sqref="C30"/>
    </sheetView>
  </sheetViews>
  <sheetFormatPr baseColWidth="10" defaultColWidth="10.6640625" defaultRowHeight="16"/>
  <cols>
    <col min="2" max="2" width="34.6640625" customWidth="1"/>
    <col min="3" max="3" width="98" bestFit="1" customWidth="1"/>
    <col min="4" max="4" width="51.5" customWidth="1"/>
    <col min="5" max="5" width="47.5" customWidth="1"/>
    <col min="6" max="6" width="34.1640625" customWidth="1"/>
    <col min="7" max="7" width="41.83203125" customWidth="1"/>
    <col min="8" max="8" width="52.33203125" customWidth="1"/>
    <col min="9" max="9" width="35.33203125" customWidth="1"/>
  </cols>
  <sheetData>
    <row r="1" spans="1:9" ht="17">
      <c r="A1" s="6" t="s">
        <v>1</v>
      </c>
      <c r="B1" s="6" t="s">
        <v>679</v>
      </c>
      <c r="C1" s="6" t="s">
        <v>931</v>
      </c>
    </row>
    <row r="2" spans="1:9">
      <c r="A2" s="117" t="s">
        <v>683</v>
      </c>
      <c r="B2" s="117" t="s">
        <v>684</v>
      </c>
      <c r="C2" s="116" t="s">
        <v>919</v>
      </c>
      <c r="D2" s="115"/>
      <c r="E2" s="115"/>
      <c r="F2" s="115"/>
      <c r="G2" s="115"/>
      <c r="H2" s="115"/>
      <c r="I2" s="115"/>
    </row>
    <row r="3" spans="1:9">
      <c r="A3" s="117" t="s">
        <v>689</v>
      </c>
      <c r="B3" s="117" t="s">
        <v>690</v>
      </c>
      <c r="C3" s="116" t="s">
        <v>885</v>
      </c>
      <c r="D3" s="115"/>
      <c r="E3" s="115"/>
      <c r="F3" s="115"/>
      <c r="G3" s="115"/>
      <c r="H3" s="115"/>
      <c r="I3" s="115"/>
    </row>
    <row r="4" spans="1:9">
      <c r="A4" s="117" t="s">
        <v>706</v>
      </c>
      <c r="B4" s="117" t="s">
        <v>707</v>
      </c>
      <c r="C4" s="116">
        <v>0</v>
      </c>
      <c r="D4" s="115"/>
      <c r="E4" s="115"/>
      <c r="F4" s="115"/>
      <c r="G4" s="115"/>
      <c r="H4" s="115"/>
      <c r="I4" s="115"/>
    </row>
    <row r="5" spans="1:9">
      <c r="A5" s="117" t="s">
        <v>232</v>
      </c>
      <c r="B5" s="117" t="s">
        <v>175</v>
      </c>
      <c r="C5" s="116">
        <v>0</v>
      </c>
      <c r="D5" s="115"/>
      <c r="E5" s="115"/>
      <c r="F5" s="115"/>
      <c r="G5" s="115"/>
      <c r="H5" s="115"/>
      <c r="I5" s="115"/>
    </row>
    <row r="6" spans="1:9">
      <c r="A6" s="117" t="s">
        <v>4</v>
      </c>
      <c r="B6" s="117" t="s">
        <v>231</v>
      </c>
      <c r="C6" s="116" t="s">
        <v>880</v>
      </c>
      <c r="D6" s="115"/>
      <c r="E6" s="115"/>
      <c r="F6" s="115"/>
      <c r="G6" s="115"/>
      <c r="H6" s="115"/>
      <c r="I6" s="115"/>
    </row>
    <row r="7" spans="1:9">
      <c r="A7" s="117" t="s">
        <v>6</v>
      </c>
      <c r="B7" s="117" t="s">
        <v>179</v>
      </c>
      <c r="C7" s="116" t="s">
        <v>876</v>
      </c>
      <c r="D7" s="115"/>
      <c r="E7" s="115"/>
      <c r="F7" s="115"/>
      <c r="G7" s="115"/>
      <c r="H7" s="115"/>
      <c r="I7" s="115"/>
    </row>
    <row r="8" spans="1:9">
      <c r="A8" s="117" t="s">
        <v>254</v>
      </c>
      <c r="B8" s="117" t="s">
        <v>240</v>
      </c>
      <c r="C8" s="116" t="s">
        <v>913</v>
      </c>
      <c r="D8" s="115"/>
      <c r="E8" s="115"/>
      <c r="F8" s="115"/>
      <c r="G8" s="115"/>
      <c r="H8" s="115"/>
      <c r="I8" s="115"/>
    </row>
    <row r="9" spans="1:9">
      <c r="A9" s="117" t="s">
        <v>255</v>
      </c>
      <c r="B9" s="117" t="s">
        <v>241</v>
      </c>
      <c r="C9" s="116" t="s">
        <v>892</v>
      </c>
      <c r="D9" s="115"/>
      <c r="E9" s="115"/>
      <c r="F9" s="115"/>
      <c r="G9" s="115"/>
      <c r="H9" s="115"/>
      <c r="I9" s="115"/>
    </row>
    <row r="10" spans="1:9">
      <c r="A10" s="117" t="s">
        <v>7</v>
      </c>
      <c r="B10" s="117" t="s">
        <v>242</v>
      </c>
      <c r="C10" s="116" t="s">
        <v>927</v>
      </c>
      <c r="D10" s="115"/>
      <c r="E10" s="115"/>
      <c r="F10" s="115"/>
      <c r="G10" s="115"/>
      <c r="H10" s="115"/>
      <c r="I10" s="115"/>
    </row>
    <row r="11" spans="1:9">
      <c r="A11" s="117" t="s">
        <v>9</v>
      </c>
      <c r="B11" s="117" t="s">
        <v>243</v>
      </c>
      <c r="C11" s="116" t="s">
        <v>891</v>
      </c>
      <c r="D11" s="115"/>
      <c r="E11" s="115"/>
      <c r="F11" s="115"/>
      <c r="G11" s="115"/>
      <c r="H11" s="115"/>
      <c r="I11" s="115"/>
    </row>
    <row r="12" spans="1:9">
      <c r="A12" s="117" t="s">
        <v>5</v>
      </c>
      <c r="B12" s="117" t="s">
        <v>177</v>
      </c>
      <c r="C12" s="116" t="s">
        <v>879</v>
      </c>
      <c r="D12" s="115"/>
      <c r="E12" s="115"/>
      <c r="F12" s="115"/>
      <c r="G12" s="115"/>
      <c r="H12" s="115"/>
      <c r="I12" s="115"/>
    </row>
    <row r="13" spans="1:9">
      <c r="A13" s="117" t="s">
        <v>237</v>
      </c>
      <c r="B13" s="117" t="s">
        <v>178</v>
      </c>
      <c r="C13" s="116" t="s">
        <v>913</v>
      </c>
      <c r="D13" s="115"/>
      <c r="E13" s="115"/>
      <c r="F13" s="115"/>
      <c r="G13" s="115"/>
      <c r="H13" s="115"/>
      <c r="I13" s="115"/>
    </row>
    <row r="14" spans="1:9">
      <c r="A14" s="117" t="s">
        <v>252</v>
      </c>
      <c r="B14" s="117" t="s">
        <v>238</v>
      </c>
      <c r="C14" s="116" t="s">
        <v>877</v>
      </c>
      <c r="D14" s="115"/>
      <c r="E14" s="115"/>
      <c r="F14" s="115"/>
      <c r="G14" s="115"/>
      <c r="H14" s="115"/>
      <c r="I14" s="115"/>
    </row>
    <row r="15" spans="1:9">
      <c r="A15" s="117" t="s">
        <v>253</v>
      </c>
      <c r="B15" s="117" t="s">
        <v>239</v>
      </c>
      <c r="C15" s="116" t="s">
        <v>879</v>
      </c>
      <c r="D15" s="115"/>
      <c r="E15" s="115"/>
      <c r="F15" s="115"/>
      <c r="G15" s="115"/>
      <c r="H15" s="115"/>
      <c r="I15" s="115"/>
    </row>
    <row r="16" spans="1:9">
      <c r="A16" s="117" t="s">
        <v>260</v>
      </c>
      <c r="B16" s="117" t="s">
        <v>247</v>
      </c>
      <c r="C16" s="116" t="s">
        <v>912</v>
      </c>
      <c r="D16" s="115"/>
      <c r="E16" s="115"/>
      <c r="F16" s="115"/>
      <c r="G16" s="115"/>
      <c r="H16" s="115"/>
      <c r="I16" s="115"/>
    </row>
    <row r="17" spans="1:9">
      <c r="A17" s="117" t="s">
        <v>261</v>
      </c>
      <c r="B17" s="117" t="s">
        <v>248</v>
      </c>
      <c r="C17" s="116" t="s">
        <v>885</v>
      </c>
      <c r="D17" s="115"/>
      <c r="E17" s="115"/>
      <c r="F17" s="115"/>
      <c r="G17" s="115"/>
      <c r="H17" s="115"/>
      <c r="I17" s="115"/>
    </row>
    <row r="18" spans="1:9">
      <c r="A18" s="117" t="s">
        <v>262</v>
      </c>
      <c r="B18" s="117" t="s">
        <v>249</v>
      </c>
      <c r="C18" s="116" t="s">
        <v>887</v>
      </c>
      <c r="D18" s="115"/>
      <c r="E18" s="115"/>
      <c r="F18" s="115"/>
      <c r="G18" s="115"/>
      <c r="H18" s="115"/>
      <c r="I18" s="115"/>
    </row>
    <row r="19" spans="1:9">
      <c r="A19" s="117" t="s">
        <v>263</v>
      </c>
      <c r="B19" s="117" t="s">
        <v>250</v>
      </c>
      <c r="C19" s="116" t="s">
        <v>911</v>
      </c>
      <c r="D19" s="115"/>
      <c r="E19" s="115"/>
      <c r="F19" s="115"/>
      <c r="G19" s="115"/>
      <c r="H19" s="115"/>
      <c r="I19" s="115"/>
    </row>
    <row r="20" spans="1:9">
      <c r="A20" s="117" t="s">
        <v>264</v>
      </c>
      <c r="B20" s="117" t="s">
        <v>251</v>
      </c>
      <c r="C20" s="116" t="s">
        <v>910</v>
      </c>
      <c r="D20" s="115"/>
      <c r="E20" s="115"/>
      <c r="F20" s="115"/>
      <c r="G20" s="115"/>
      <c r="H20" s="115"/>
      <c r="I20" s="115"/>
    </row>
    <row r="21" spans="1:9">
      <c r="A21" s="117" t="s">
        <v>3</v>
      </c>
      <c r="B21" s="117" t="s">
        <v>176</v>
      </c>
      <c r="C21" s="116" t="s">
        <v>930</v>
      </c>
      <c r="D21" s="115"/>
      <c r="E21" s="115"/>
      <c r="F21" s="115"/>
      <c r="G21" s="115"/>
      <c r="H21" s="115"/>
      <c r="I21" s="115"/>
    </row>
    <row r="22" spans="1:9">
      <c r="A22" s="117" t="s">
        <v>233</v>
      </c>
      <c r="B22" s="117" t="s">
        <v>234</v>
      </c>
      <c r="C22" s="116" t="s">
        <v>881</v>
      </c>
      <c r="D22" s="115"/>
      <c r="E22" s="115"/>
      <c r="F22" s="115"/>
      <c r="G22" s="115"/>
      <c r="H22" s="115"/>
      <c r="I22" s="115"/>
    </row>
    <row r="23" spans="1:9">
      <c r="A23" s="117" t="s">
        <v>235</v>
      </c>
      <c r="B23" s="117" t="s">
        <v>236</v>
      </c>
      <c r="C23" s="116" t="s">
        <v>892</v>
      </c>
      <c r="D23" s="115"/>
      <c r="E23" s="115"/>
      <c r="F23" s="115"/>
      <c r="G23" s="115"/>
      <c r="H23" s="115"/>
      <c r="I23" s="115"/>
    </row>
    <row r="24" spans="1:9">
      <c r="A24" s="117" t="s">
        <v>12</v>
      </c>
      <c r="B24" s="117" t="s">
        <v>183</v>
      </c>
      <c r="C24" s="116" t="s">
        <v>911</v>
      </c>
      <c r="D24" s="115"/>
      <c r="E24" s="115"/>
      <c r="F24" s="115"/>
      <c r="G24" s="115"/>
      <c r="H24" s="115"/>
      <c r="I24" s="115"/>
    </row>
    <row r="25" spans="1:9">
      <c r="A25" s="117" t="s">
        <v>258</v>
      </c>
      <c r="B25" s="117" t="s">
        <v>184</v>
      </c>
      <c r="C25" s="116" t="s">
        <v>894</v>
      </c>
      <c r="D25" s="115"/>
      <c r="E25" s="115"/>
      <c r="F25" s="115"/>
      <c r="G25" s="115"/>
      <c r="H25" s="115"/>
      <c r="I25" s="115"/>
    </row>
    <row r="26" spans="1:9">
      <c r="A26" s="117" t="s">
        <v>259</v>
      </c>
      <c r="B26" s="117" t="s">
        <v>245</v>
      </c>
      <c r="C26" s="116" t="s">
        <v>902</v>
      </c>
      <c r="D26" s="115"/>
      <c r="E26" s="115"/>
      <c r="F26" s="115"/>
      <c r="G26" s="115"/>
      <c r="H26" s="115"/>
      <c r="I26" s="115"/>
    </row>
    <row r="27" spans="1:9">
      <c r="A27" s="117" t="s">
        <v>8</v>
      </c>
      <c r="B27" s="117" t="s">
        <v>246</v>
      </c>
      <c r="C27" s="116" t="s">
        <v>912</v>
      </c>
      <c r="D27" s="115"/>
      <c r="E27" s="115"/>
      <c r="F27" s="115"/>
      <c r="G27" s="115"/>
      <c r="H27" s="115"/>
      <c r="I27" s="115"/>
    </row>
    <row r="28" spans="1:9">
      <c r="A28" s="117" t="s">
        <v>10</v>
      </c>
      <c r="B28" s="117" t="s">
        <v>180</v>
      </c>
      <c r="C28" s="116" t="s">
        <v>902</v>
      </c>
      <c r="D28" s="115"/>
      <c r="E28" s="115"/>
      <c r="F28" s="115"/>
      <c r="G28" s="115"/>
      <c r="H28" s="115"/>
      <c r="I28" s="115"/>
    </row>
    <row r="29" spans="1:9">
      <c r="A29" s="117" t="s">
        <v>11</v>
      </c>
      <c r="B29" s="117" t="s">
        <v>181</v>
      </c>
      <c r="C29" s="116" t="s">
        <v>913</v>
      </c>
      <c r="D29" s="115"/>
      <c r="E29" s="115"/>
      <c r="F29" s="115"/>
      <c r="G29" s="115"/>
      <c r="H29" s="115"/>
      <c r="I29" s="115"/>
    </row>
    <row r="30" spans="1:9">
      <c r="A30" s="117" t="s">
        <v>256</v>
      </c>
      <c r="B30" s="117" t="s">
        <v>182</v>
      </c>
      <c r="C30" s="116" t="s">
        <v>912</v>
      </c>
      <c r="D30" s="115"/>
      <c r="E30" s="115"/>
      <c r="F30" s="115"/>
      <c r="G30" s="115"/>
      <c r="H30" s="115"/>
      <c r="I30" s="115"/>
    </row>
    <row r="31" spans="1:9">
      <c r="A31" s="117" t="s">
        <v>257</v>
      </c>
      <c r="B31" s="117" t="s">
        <v>244</v>
      </c>
      <c r="C31" s="116" t="s">
        <v>888</v>
      </c>
      <c r="D31" s="115"/>
      <c r="E31" s="115"/>
      <c r="F31" s="115"/>
      <c r="G31" s="115"/>
      <c r="H31" s="115"/>
      <c r="I31" s="115"/>
    </row>
    <row r="32" spans="1:9">
      <c r="A32" s="117" t="s">
        <v>14</v>
      </c>
      <c r="B32" s="117" t="s">
        <v>186</v>
      </c>
      <c r="C32" s="116" t="s">
        <v>883</v>
      </c>
      <c r="D32" s="115"/>
      <c r="E32" s="115"/>
      <c r="F32" s="115"/>
      <c r="G32" s="115"/>
      <c r="H32" s="115"/>
      <c r="I32" s="115"/>
    </row>
    <row r="33" spans="1:9">
      <c r="A33" s="117" t="s">
        <v>13</v>
      </c>
      <c r="B33" s="117" t="s">
        <v>747</v>
      </c>
      <c r="C33" s="116" t="s">
        <v>883</v>
      </c>
      <c r="D33" s="115"/>
      <c r="E33" s="115"/>
      <c r="F33" s="115"/>
      <c r="G33" s="115"/>
      <c r="H33" s="115"/>
      <c r="I33" s="115"/>
    </row>
    <row r="34" spans="1:9">
      <c r="A34" s="117" t="s">
        <v>19</v>
      </c>
      <c r="B34" s="117" t="s">
        <v>191</v>
      </c>
      <c r="C34" s="116" t="s">
        <v>879</v>
      </c>
      <c r="D34" s="115"/>
      <c r="E34" s="115"/>
      <c r="F34" s="115"/>
      <c r="G34" s="115"/>
      <c r="H34" s="115"/>
      <c r="I34" s="115"/>
    </row>
    <row r="35" spans="1:9">
      <c r="A35" s="117" t="s">
        <v>20</v>
      </c>
      <c r="B35" s="117" t="s">
        <v>753</v>
      </c>
      <c r="C35" s="116" t="s">
        <v>877</v>
      </c>
      <c r="D35" s="115"/>
      <c r="E35" s="115"/>
      <c r="F35" s="115"/>
      <c r="G35" s="115"/>
      <c r="H35" s="115"/>
      <c r="I35" s="115"/>
    </row>
    <row r="36" spans="1:9">
      <c r="A36" s="117" t="s">
        <v>21</v>
      </c>
      <c r="B36" s="117" t="s">
        <v>754</v>
      </c>
      <c r="C36" s="116" t="s">
        <v>877</v>
      </c>
      <c r="D36" s="115"/>
      <c r="E36" s="115"/>
      <c r="F36" s="115"/>
      <c r="G36" s="115"/>
      <c r="H36" s="115"/>
      <c r="I36" s="115"/>
    </row>
    <row r="37" spans="1:9">
      <c r="A37" s="117" t="s">
        <v>22</v>
      </c>
      <c r="B37" s="117" t="s">
        <v>752</v>
      </c>
      <c r="C37" s="116" t="s">
        <v>878</v>
      </c>
      <c r="D37" s="115"/>
      <c r="E37" s="115"/>
      <c r="F37" s="115"/>
      <c r="G37" s="115"/>
      <c r="H37" s="115"/>
      <c r="I37" s="115"/>
    </row>
    <row r="38" spans="1:9">
      <c r="A38" s="117" t="s">
        <v>18</v>
      </c>
      <c r="B38" s="117" t="s">
        <v>751</v>
      </c>
      <c r="C38" s="116" t="s">
        <v>877</v>
      </c>
      <c r="D38" s="115"/>
      <c r="E38" s="115"/>
      <c r="F38" s="115"/>
      <c r="G38" s="115"/>
      <c r="H38" s="115"/>
      <c r="I38" s="115"/>
    </row>
    <row r="39" spans="1:9">
      <c r="A39" s="117" t="s">
        <v>30</v>
      </c>
      <c r="B39" s="117" t="s">
        <v>202</v>
      </c>
      <c r="C39" s="116" t="s">
        <v>913</v>
      </c>
      <c r="D39" s="115"/>
      <c r="E39" s="115"/>
      <c r="F39" s="115"/>
      <c r="G39" s="115"/>
      <c r="H39" s="115"/>
      <c r="I39" s="115"/>
    </row>
    <row r="40" spans="1:9">
      <c r="A40" s="117" t="s">
        <v>31</v>
      </c>
      <c r="B40" s="117" t="s">
        <v>203</v>
      </c>
      <c r="C40" s="116" t="s">
        <v>889</v>
      </c>
      <c r="D40" s="115"/>
      <c r="E40" s="115"/>
      <c r="F40" s="115"/>
      <c r="G40" s="115"/>
      <c r="H40" s="115"/>
      <c r="I40" s="115"/>
    </row>
    <row r="41" spans="1:9">
      <c r="A41" s="117" t="s">
        <v>32</v>
      </c>
      <c r="B41" s="117" t="s">
        <v>702</v>
      </c>
      <c r="C41" s="116" t="s">
        <v>912</v>
      </c>
      <c r="D41" s="115"/>
      <c r="E41" s="115"/>
      <c r="F41" s="115"/>
      <c r="G41" s="115"/>
      <c r="H41" s="115"/>
      <c r="I41" s="115"/>
    </row>
    <row r="42" spans="1:9">
      <c r="A42" s="117" t="s">
        <v>33</v>
      </c>
      <c r="B42" s="117" t="s">
        <v>703</v>
      </c>
      <c r="C42" s="116" t="s">
        <v>887</v>
      </c>
      <c r="D42" s="115"/>
      <c r="E42" s="115"/>
      <c r="F42" s="115"/>
      <c r="G42" s="115"/>
      <c r="H42" s="115"/>
      <c r="I42" s="115"/>
    </row>
    <row r="43" spans="1:9">
      <c r="A43" s="117" t="s">
        <v>34</v>
      </c>
      <c r="B43" s="117" t="s">
        <v>698</v>
      </c>
      <c r="C43" s="116" t="s">
        <v>886</v>
      </c>
      <c r="D43" s="115"/>
      <c r="E43" s="115"/>
      <c r="F43" s="115"/>
      <c r="G43" s="115"/>
      <c r="H43" s="115"/>
      <c r="I43" s="115"/>
    </row>
    <row r="44" spans="1:9">
      <c r="A44" s="117" t="s">
        <v>15</v>
      </c>
      <c r="B44" s="117" t="s">
        <v>748</v>
      </c>
      <c r="C44" s="116" t="s">
        <v>882</v>
      </c>
      <c r="D44" s="115"/>
      <c r="E44" s="115"/>
      <c r="F44" s="115"/>
      <c r="G44" s="115"/>
      <c r="H44" s="115"/>
      <c r="I44" s="115"/>
    </row>
    <row r="45" spans="1:9">
      <c r="A45" s="117" t="s">
        <v>16</v>
      </c>
      <c r="B45" s="117" t="s">
        <v>188</v>
      </c>
      <c r="C45" s="116" t="s">
        <v>881</v>
      </c>
      <c r="D45" s="115"/>
      <c r="E45" s="115"/>
      <c r="F45" s="115"/>
      <c r="G45" s="115"/>
      <c r="H45" s="115"/>
      <c r="I45" s="115"/>
    </row>
    <row r="46" spans="1:9">
      <c r="A46" s="117" t="s">
        <v>17</v>
      </c>
      <c r="B46" s="117" t="s">
        <v>749</v>
      </c>
      <c r="C46" s="116" t="s">
        <v>880</v>
      </c>
      <c r="D46" s="115"/>
      <c r="E46" s="115"/>
      <c r="F46" s="115"/>
      <c r="G46" s="115"/>
      <c r="H46" s="115"/>
      <c r="I46" s="115"/>
    </row>
    <row r="47" spans="1:9">
      <c r="A47" s="117" t="s">
        <v>26</v>
      </c>
      <c r="B47" s="117" t="s">
        <v>198</v>
      </c>
      <c r="C47" s="116" t="s">
        <v>913</v>
      </c>
      <c r="D47" s="115"/>
      <c r="E47" s="115"/>
      <c r="F47" s="115"/>
      <c r="G47" s="115"/>
      <c r="H47" s="115"/>
      <c r="I47" s="115"/>
    </row>
    <row r="48" spans="1:9">
      <c r="A48" s="117" t="s">
        <v>27</v>
      </c>
      <c r="B48" s="117" t="s">
        <v>199</v>
      </c>
      <c r="C48" s="116" t="s">
        <v>902</v>
      </c>
      <c r="D48" s="115"/>
      <c r="E48" s="115"/>
      <c r="F48" s="115"/>
      <c r="G48" s="115"/>
      <c r="H48" s="115"/>
      <c r="I48" s="115"/>
    </row>
    <row r="49" spans="1:9">
      <c r="A49" s="117" t="s">
        <v>28</v>
      </c>
      <c r="B49" s="117" t="s">
        <v>697</v>
      </c>
      <c r="C49" s="116" t="s">
        <v>889</v>
      </c>
      <c r="D49" s="115"/>
      <c r="E49" s="115"/>
      <c r="F49" s="115"/>
      <c r="G49" s="115"/>
      <c r="H49" s="115"/>
      <c r="I49" s="115"/>
    </row>
    <row r="50" spans="1:9">
      <c r="A50" s="117" t="s">
        <v>29</v>
      </c>
      <c r="B50" s="117" t="s">
        <v>704</v>
      </c>
      <c r="C50" s="116" t="s">
        <v>913</v>
      </c>
      <c r="D50" s="115"/>
      <c r="E50" s="115"/>
      <c r="F50" s="115"/>
      <c r="G50" s="115"/>
      <c r="H50" s="115"/>
      <c r="I50" s="115"/>
    </row>
    <row r="51" spans="1:9">
      <c r="A51" s="117" t="s">
        <v>23</v>
      </c>
      <c r="B51" s="117" t="s">
        <v>195</v>
      </c>
      <c r="C51" s="116" t="s">
        <v>876</v>
      </c>
      <c r="D51" s="115"/>
      <c r="E51" s="115"/>
      <c r="F51" s="115"/>
      <c r="G51" s="115"/>
      <c r="H51" s="115"/>
      <c r="I51" s="115"/>
    </row>
    <row r="52" spans="1:9">
      <c r="A52" s="117" t="s">
        <v>24</v>
      </c>
      <c r="B52" s="117" t="s">
        <v>755</v>
      </c>
      <c r="C52" s="116" t="s">
        <v>875</v>
      </c>
      <c r="D52" s="115"/>
      <c r="E52" s="115"/>
      <c r="F52" s="115"/>
      <c r="G52" s="115"/>
      <c r="H52" s="115"/>
      <c r="I52" s="115"/>
    </row>
    <row r="53" spans="1:9">
      <c r="A53" s="117" t="s">
        <v>25</v>
      </c>
      <c r="B53" s="117" t="s">
        <v>750</v>
      </c>
      <c r="C53" s="116" t="s">
        <v>876</v>
      </c>
      <c r="D53" s="115"/>
      <c r="E53" s="115"/>
      <c r="F53" s="115"/>
      <c r="G53" s="115"/>
      <c r="H53" s="115"/>
      <c r="I53" s="115"/>
    </row>
    <row r="54" spans="1:9">
      <c r="A54" s="117" t="s">
        <v>744</v>
      </c>
      <c r="B54" s="117" t="s">
        <v>745</v>
      </c>
      <c r="C54" s="116" t="s">
        <v>909</v>
      </c>
      <c r="D54" s="115"/>
      <c r="E54" s="115"/>
      <c r="F54" s="115"/>
      <c r="G54" s="115"/>
      <c r="H54" s="115"/>
      <c r="I54" s="115"/>
    </row>
    <row r="55" spans="1:9">
      <c r="A55" s="117" t="s">
        <v>728</v>
      </c>
      <c r="B55" s="117" t="s">
        <v>729</v>
      </c>
      <c r="C55" s="116" t="s">
        <v>909</v>
      </c>
      <c r="D55" s="115"/>
      <c r="E55" s="115"/>
      <c r="F55" s="115"/>
      <c r="G55" s="115"/>
      <c r="H55" s="115"/>
      <c r="I55" s="115"/>
    </row>
    <row r="56" spans="1:9">
      <c r="A56" s="117" t="s">
        <v>726</v>
      </c>
      <c r="B56" s="117" t="s">
        <v>727</v>
      </c>
      <c r="C56" s="116" t="s">
        <v>909</v>
      </c>
      <c r="D56" s="115"/>
      <c r="E56" s="115"/>
      <c r="F56" s="115"/>
      <c r="G56" s="115"/>
      <c r="H56" s="115"/>
      <c r="I56" s="115"/>
    </row>
    <row r="57" spans="1:9">
      <c r="A57" s="117" t="s">
        <v>36</v>
      </c>
      <c r="B57" s="117" t="s">
        <v>208</v>
      </c>
      <c r="C57" s="116" t="s">
        <v>883</v>
      </c>
      <c r="D57" s="115"/>
      <c r="E57" s="115"/>
      <c r="F57" s="115"/>
      <c r="G57" s="115"/>
      <c r="H57" s="115"/>
      <c r="I57" s="115"/>
    </row>
    <row r="58" spans="1:9">
      <c r="A58" s="117" t="s">
        <v>43</v>
      </c>
      <c r="B58" s="117" t="s">
        <v>215</v>
      </c>
      <c r="C58" s="116" t="s">
        <v>889</v>
      </c>
      <c r="D58" s="115"/>
      <c r="E58" s="115"/>
      <c r="F58" s="115"/>
      <c r="G58" s="115"/>
      <c r="H58" s="115"/>
      <c r="I58" s="115"/>
    </row>
    <row r="59" spans="1:9">
      <c r="A59" s="117" t="s">
        <v>44</v>
      </c>
      <c r="B59" s="117" t="s">
        <v>216</v>
      </c>
      <c r="C59" s="116" t="s">
        <v>890</v>
      </c>
      <c r="D59" s="115"/>
      <c r="E59" s="115"/>
      <c r="F59" s="115"/>
      <c r="G59" s="115"/>
      <c r="H59" s="115"/>
      <c r="I59" s="115"/>
    </row>
    <row r="60" spans="1:9">
      <c r="A60" s="117" t="s">
        <v>45</v>
      </c>
      <c r="B60" s="117" t="s">
        <v>217</v>
      </c>
      <c r="C60" s="116" t="s">
        <v>877</v>
      </c>
      <c r="D60" s="115"/>
      <c r="E60" s="115"/>
      <c r="F60" s="115"/>
      <c r="G60" s="115"/>
      <c r="H60" s="115"/>
      <c r="I60" s="115"/>
    </row>
    <row r="61" spans="1:9">
      <c r="A61" s="117" t="s">
        <v>46</v>
      </c>
      <c r="B61" s="117" t="s">
        <v>218</v>
      </c>
      <c r="C61" s="116" t="s">
        <v>902</v>
      </c>
      <c r="D61" s="115"/>
      <c r="E61" s="115"/>
      <c r="F61" s="115"/>
      <c r="G61" s="115"/>
      <c r="H61" s="115"/>
      <c r="I61" s="115"/>
    </row>
    <row r="62" spans="1:9">
      <c r="A62" s="117" t="s">
        <v>40</v>
      </c>
      <c r="B62" s="117" t="s">
        <v>212</v>
      </c>
      <c r="C62" s="116" t="s">
        <v>891</v>
      </c>
      <c r="D62" s="115"/>
      <c r="E62" s="115"/>
      <c r="F62" s="115"/>
      <c r="G62" s="115"/>
      <c r="H62" s="115"/>
      <c r="I62" s="115"/>
    </row>
    <row r="63" spans="1:9">
      <c r="A63" s="117" t="s">
        <v>41</v>
      </c>
      <c r="B63" s="117" t="s">
        <v>213</v>
      </c>
      <c r="C63" s="116" t="s">
        <v>905</v>
      </c>
      <c r="D63" s="115"/>
      <c r="E63" s="115"/>
      <c r="F63" s="115"/>
      <c r="G63" s="115"/>
      <c r="H63" s="115"/>
      <c r="I63" s="115"/>
    </row>
    <row r="64" spans="1:9">
      <c r="A64" s="117" t="s">
        <v>42</v>
      </c>
      <c r="B64" s="117" t="s">
        <v>214</v>
      </c>
      <c r="C64" s="116" t="s">
        <v>908</v>
      </c>
      <c r="D64" s="115"/>
      <c r="E64" s="115"/>
      <c r="F64" s="115"/>
      <c r="G64" s="115"/>
      <c r="H64" s="115"/>
      <c r="I64" s="115"/>
    </row>
    <row r="65" spans="1:9">
      <c r="A65" s="117" t="s">
        <v>56</v>
      </c>
      <c r="B65" s="117" t="s">
        <v>228</v>
      </c>
      <c r="C65" s="116" t="s">
        <v>876</v>
      </c>
      <c r="D65" s="115"/>
      <c r="E65" s="115"/>
      <c r="F65" s="115"/>
      <c r="G65" s="115"/>
      <c r="H65" s="115"/>
      <c r="I65" s="115"/>
    </row>
    <row r="66" spans="1:9">
      <c r="A66" s="117" t="s">
        <v>57</v>
      </c>
      <c r="B66" s="117" t="s">
        <v>229</v>
      </c>
      <c r="C66" s="116" t="s">
        <v>879</v>
      </c>
      <c r="D66" s="115"/>
      <c r="E66" s="115"/>
      <c r="F66" s="115"/>
      <c r="G66" s="115"/>
      <c r="H66" s="115"/>
      <c r="I66" s="115"/>
    </row>
    <row r="67" spans="1:9">
      <c r="A67" s="117" t="s">
        <v>58</v>
      </c>
      <c r="B67" s="117" t="s">
        <v>230</v>
      </c>
      <c r="C67" s="116" t="s">
        <v>879</v>
      </c>
      <c r="D67" s="115"/>
      <c r="E67" s="115"/>
      <c r="F67" s="115"/>
      <c r="G67" s="115"/>
      <c r="H67" s="115"/>
      <c r="I67" s="115"/>
    </row>
    <row r="68" spans="1:9">
      <c r="A68" s="117" t="s">
        <v>39</v>
      </c>
      <c r="B68" s="117" t="s">
        <v>211</v>
      </c>
      <c r="C68" s="116" t="s">
        <v>917</v>
      </c>
      <c r="D68" s="115"/>
      <c r="E68" s="115"/>
      <c r="F68" s="115"/>
      <c r="G68" s="115"/>
      <c r="H68" s="115"/>
      <c r="I68" s="115"/>
    </row>
    <row r="69" spans="1:9">
      <c r="A69" s="117" t="s">
        <v>37</v>
      </c>
      <c r="B69" s="117" t="s">
        <v>209</v>
      </c>
      <c r="C69" s="116" t="s">
        <v>881</v>
      </c>
      <c r="D69" s="115"/>
      <c r="E69" s="115"/>
      <c r="F69" s="115"/>
      <c r="G69" s="115"/>
      <c r="H69" s="115"/>
      <c r="I69" s="115"/>
    </row>
    <row r="70" spans="1:9">
      <c r="A70" s="117" t="s">
        <v>38</v>
      </c>
      <c r="B70" s="117" t="s">
        <v>210</v>
      </c>
      <c r="C70" s="116" t="s">
        <v>904</v>
      </c>
      <c r="D70" s="115"/>
      <c r="E70" s="115"/>
      <c r="F70" s="115"/>
      <c r="G70" s="115"/>
      <c r="H70" s="115"/>
      <c r="I70" s="115"/>
    </row>
    <row r="71" spans="1:9">
      <c r="A71" s="117" t="s">
        <v>50</v>
      </c>
      <c r="B71" s="117" t="s">
        <v>222</v>
      </c>
      <c r="C71" s="116" t="s">
        <v>879</v>
      </c>
      <c r="D71" s="115"/>
      <c r="E71" s="115"/>
      <c r="F71" s="115"/>
      <c r="G71" s="115"/>
      <c r="H71" s="115"/>
      <c r="I71" s="115"/>
    </row>
    <row r="72" spans="1:9">
      <c r="A72" s="117" t="s">
        <v>51</v>
      </c>
      <c r="B72" s="117" t="s">
        <v>223</v>
      </c>
      <c r="C72" s="116" t="s">
        <v>879</v>
      </c>
      <c r="D72" s="115"/>
      <c r="E72" s="115"/>
      <c r="F72" s="115"/>
      <c r="G72" s="115"/>
      <c r="H72" s="115"/>
      <c r="I72" s="115"/>
    </row>
    <row r="73" spans="1:9">
      <c r="A73" s="117" t="s">
        <v>52</v>
      </c>
      <c r="B73" s="117" t="s">
        <v>224</v>
      </c>
      <c r="C73" s="116" t="s">
        <v>885</v>
      </c>
      <c r="D73" s="115"/>
      <c r="E73" s="115"/>
      <c r="F73" s="115"/>
      <c r="G73" s="115"/>
      <c r="H73" s="115"/>
      <c r="I73" s="115"/>
    </row>
    <row r="74" spans="1:9">
      <c r="A74" s="117" t="s">
        <v>53</v>
      </c>
      <c r="B74" s="117" t="s">
        <v>225</v>
      </c>
      <c r="C74" s="116" t="s">
        <v>889</v>
      </c>
      <c r="D74" s="115"/>
      <c r="E74" s="115"/>
      <c r="F74" s="115"/>
      <c r="G74" s="115"/>
      <c r="H74" s="115"/>
      <c r="I74" s="115"/>
    </row>
    <row r="75" spans="1:9">
      <c r="A75" s="117" t="s">
        <v>54</v>
      </c>
      <c r="B75" s="117" t="s">
        <v>226</v>
      </c>
      <c r="C75" s="116" t="s">
        <v>888</v>
      </c>
      <c r="D75" s="115"/>
      <c r="E75" s="115"/>
      <c r="F75" s="115"/>
      <c r="G75" s="115"/>
      <c r="H75" s="115"/>
      <c r="I75" s="115"/>
    </row>
    <row r="76" spans="1:9">
      <c r="A76" s="117" t="s">
        <v>55</v>
      </c>
      <c r="B76" s="117" t="s">
        <v>227</v>
      </c>
      <c r="C76" s="116" t="s">
        <v>891</v>
      </c>
      <c r="D76" s="115"/>
      <c r="E76" s="115"/>
      <c r="F76" s="115"/>
      <c r="G76" s="115"/>
      <c r="H76" s="115"/>
      <c r="I76" s="115"/>
    </row>
    <row r="77" spans="1:9">
      <c r="A77" s="117" t="s">
        <v>47</v>
      </c>
      <c r="B77" s="117" t="s">
        <v>219</v>
      </c>
      <c r="C77" s="116" t="s">
        <v>876</v>
      </c>
      <c r="D77" s="115"/>
      <c r="E77" s="115"/>
      <c r="F77" s="115"/>
      <c r="G77" s="115"/>
      <c r="H77" s="115"/>
      <c r="I77" s="115"/>
    </row>
    <row r="78" spans="1:9">
      <c r="A78" s="117" t="s">
        <v>48</v>
      </c>
      <c r="B78" s="117" t="s">
        <v>220</v>
      </c>
      <c r="C78" s="116" t="s">
        <v>913</v>
      </c>
      <c r="D78" s="115"/>
      <c r="E78" s="115"/>
      <c r="F78" s="115"/>
      <c r="G78" s="115"/>
      <c r="H78" s="115"/>
      <c r="I78" s="115"/>
    </row>
    <row r="79" spans="1:9">
      <c r="A79" s="117" t="s">
        <v>49</v>
      </c>
      <c r="B79" s="117" t="s">
        <v>221</v>
      </c>
      <c r="C79" s="116" t="s">
        <v>879</v>
      </c>
      <c r="D79" s="115"/>
      <c r="E79" s="115"/>
      <c r="F79" s="115"/>
      <c r="G79" s="115"/>
      <c r="H79" s="115"/>
      <c r="I79" s="115"/>
    </row>
    <row r="80" spans="1:9">
      <c r="A80" s="117" t="s">
        <v>60</v>
      </c>
      <c r="B80" s="117" t="s">
        <v>438</v>
      </c>
      <c r="C80" s="116" t="s">
        <v>883</v>
      </c>
      <c r="D80" s="115"/>
      <c r="E80" s="115"/>
      <c r="F80" s="115"/>
      <c r="G80" s="115"/>
      <c r="H80" s="115"/>
      <c r="I80" s="115"/>
    </row>
    <row r="81" spans="1:9">
      <c r="A81" s="117" t="s">
        <v>68</v>
      </c>
      <c r="B81" s="117" t="s">
        <v>446</v>
      </c>
      <c r="C81" s="116" t="s">
        <v>876</v>
      </c>
      <c r="D81" s="115"/>
      <c r="E81" s="115"/>
      <c r="F81" s="115"/>
      <c r="G81" s="115"/>
      <c r="H81" s="115"/>
      <c r="I81" s="115"/>
    </row>
    <row r="82" spans="1:9">
      <c r="A82" s="117" t="s">
        <v>69</v>
      </c>
      <c r="B82" s="117" t="s">
        <v>447</v>
      </c>
      <c r="C82" s="116" t="s">
        <v>888</v>
      </c>
      <c r="D82" s="115"/>
      <c r="E82" s="115"/>
      <c r="F82" s="115"/>
      <c r="G82" s="115"/>
      <c r="H82" s="115"/>
      <c r="I82" s="115"/>
    </row>
    <row r="83" spans="1:9">
      <c r="A83" s="117" t="s">
        <v>70</v>
      </c>
      <c r="B83" s="117" t="s">
        <v>699</v>
      </c>
      <c r="C83" s="116" t="s">
        <v>929</v>
      </c>
      <c r="D83" s="115"/>
      <c r="E83" s="115"/>
      <c r="F83" s="115"/>
      <c r="G83" s="115"/>
      <c r="H83" s="115"/>
      <c r="I83" s="115"/>
    </row>
    <row r="84" spans="1:9">
      <c r="A84" s="117" t="s">
        <v>71</v>
      </c>
      <c r="B84" s="117" t="s">
        <v>449</v>
      </c>
      <c r="C84" s="116" t="s">
        <v>929</v>
      </c>
      <c r="D84" s="115"/>
      <c r="E84" s="115"/>
      <c r="F84" s="115"/>
      <c r="G84" s="115"/>
      <c r="H84" s="115"/>
      <c r="I84" s="115"/>
    </row>
    <row r="85" spans="1:9">
      <c r="A85" s="117" t="s">
        <v>64</v>
      </c>
      <c r="B85" s="117" t="s">
        <v>442</v>
      </c>
      <c r="C85" s="116" t="s">
        <v>892</v>
      </c>
      <c r="D85" s="115"/>
      <c r="E85" s="115"/>
      <c r="F85" s="115"/>
      <c r="G85" s="115"/>
      <c r="H85" s="115"/>
      <c r="I85" s="115"/>
    </row>
    <row r="86" spans="1:9">
      <c r="A86" s="117" t="s">
        <v>65</v>
      </c>
      <c r="B86" s="117" t="s">
        <v>443</v>
      </c>
      <c r="C86" s="116" t="s">
        <v>901</v>
      </c>
      <c r="D86" s="115"/>
      <c r="E86" s="115"/>
      <c r="F86" s="115"/>
      <c r="G86" s="115"/>
      <c r="H86" s="115"/>
      <c r="I86" s="115"/>
    </row>
    <row r="87" spans="1:9">
      <c r="A87" s="117" t="s">
        <v>66</v>
      </c>
      <c r="B87" s="117" t="s">
        <v>746</v>
      </c>
      <c r="C87" s="116" t="s">
        <v>890</v>
      </c>
      <c r="D87" s="115"/>
      <c r="E87" s="115"/>
      <c r="F87" s="115"/>
      <c r="G87" s="115"/>
      <c r="H87" s="115"/>
      <c r="I87" s="115"/>
    </row>
    <row r="88" spans="1:9">
      <c r="A88" s="117" t="s">
        <v>67</v>
      </c>
      <c r="B88" s="117" t="s">
        <v>445</v>
      </c>
      <c r="C88" s="116" t="s">
        <v>888</v>
      </c>
      <c r="D88" s="115"/>
      <c r="E88" s="115"/>
      <c r="F88" s="115"/>
      <c r="G88" s="115"/>
      <c r="H88" s="115"/>
      <c r="I88" s="115"/>
    </row>
    <row r="89" spans="1:9">
      <c r="A89" s="117" t="s">
        <v>81</v>
      </c>
      <c r="B89" s="117" t="s">
        <v>459</v>
      </c>
      <c r="C89" s="116" t="s">
        <v>887</v>
      </c>
      <c r="D89" s="115"/>
      <c r="E89" s="115"/>
      <c r="F89" s="115"/>
      <c r="G89" s="115"/>
      <c r="H89" s="115"/>
      <c r="I89" s="115"/>
    </row>
    <row r="90" spans="1:9">
      <c r="A90" s="117" t="s">
        <v>82</v>
      </c>
      <c r="B90" s="117" t="s">
        <v>460</v>
      </c>
      <c r="C90" s="116" t="s">
        <v>885</v>
      </c>
      <c r="D90" s="115"/>
      <c r="E90" s="115"/>
      <c r="F90" s="115"/>
      <c r="G90" s="115"/>
      <c r="H90" s="115"/>
      <c r="I90" s="115"/>
    </row>
    <row r="91" spans="1:9">
      <c r="A91" s="117" t="s">
        <v>83</v>
      </c>
      <c r="B91" s="117" t="s">
        <v>461</v>
      </c>
      <c r="C91" s="116" t="s">
        <v>886</v>
      </c>
      <c r="D91" s="115"/>
      <c r="E91" s="115"/>
      <c r="F91" s="115"/>
      <c r="G91" s="115"/>
      <c r="H91" s="115"/>
      <c r="I91" s="115"/>
    </row>
    <row r="92" spans="1:9">
      <c r="A92" s="117" t="s">
        <v>84</v>
      </c>
      <c r="B92" s="117" t="s">
        <v>462</v>
      </c>
      <c r="C92" s="116" t="s">
        <v>876</v>
      </c>
      <c r="D92" s="115"/>
      <c r="E92" s="115"/>
      <c r="F92" s="115"/>
      <c r="G92" s="115"/>
      <c r="H92" s="115"/>
      <c r="I92" s="115"/>
    </row>
    <row r="93" spans="1:9">
      <c r="A93" s="117" t="s">
        <v>85</v>
      </c>
      <c r="B93" s="117" t="s">
        <v>681</v>
      </c>
      <c r="C93" s="116" t="s">
        <v>911</v>
      </c>
      <c r="D93" s="115"/>
      <c r="E93" s="115"/>
      <c r="F93" s="115"/>
      <c r="G93" s="115"/>
      <c r="H93" s="115"/>
      <c r="I93" s="115"/>
    </row>
    <row r="94" spans="1:9">
      <c r="A94" s="117" t="s">
        <v>86</v>
      </c>
      <c r="B94" s="117" t="s">
        <v>464</v>
      </c>
      <c r="C94" s="116" t="s">
        <v>912</v>
      </c>
      <c r="D94" s="115"/>
      <c r="E94" s="115"/>
      <c r="F94" s="115"/>
      <c r="G94" s="115"/>
      <c r="H94" s="115"/>
      <c r="I94" s="115"/>
    </row>
    <row r="95" spans="1:9">
      <c r="A95" s="117" t="s">
        <v>61</v>
      </c>
      <c r="B95" s="117" t="s">
        <v>439</v>
      </c>
      <c r="C95" s="116">
        <v>0</v>
      </c>
      <c r="D95" s="115"/>
      <c r="E95" s="115"/>
      <c r="F95" s="115"/>
      <c r="G95" s="115"/>
      <c r="H95" s="115"/>
      <c r="I95" s="115"/>
    </row>
    <row r="96" spans="1:9">
      <c r="A96" s="117" t="s">
        <v>62</v>
      </c>
      <c r="B96" s="117" t="s">
        <v>440</v>
      </c>
      <c r="C96" s="116" t="s">
        <v>879</v>
      </c>
      <c r="D96" s="115"/>
      <c r="E96" s="115"/>
      <c r="F96" s="115"/>
      <c r="G96" s="115"/>
      <c r="H96" s="115"/>
      <c r="I96" s="115"/>
    </row>
    <row r="97" spans="1:9">
      <c r="A97" s="117" t="s">
        <v>63</v>
      </c>
      <c r="B97" s="117" t="s">
        <v>441</v>
      </c>
      <c r="C97" s="116" t="s">
        <v>908</v>
      </c>
      <c r="D97" s="115"/>
      <c r="E97" s="115"/>
      <c r="F97" s="115"/>
      <c r="G97" s="115"/>
      <c r="H97" s="115"/>
      <c r="I97" s="115"/>
    </row>
    <row r="98" spans="1:9">
      <c r="A98" s="117" t="s">
        <v>76</v>
      </c>
      <c r="B98" s="117" t="s">
        <v>454</v>
      </c>
      <c r="C98" s="116" t="s">
        <v>889</v>
      </c>
      <c r="D98" s="115"/>
      <c r="E98" s="115"/>
      <c r="F98" s="115"/>
      <c r="G98" s="115"/>
      <c r="H98" s="115"/>
      <c r="I98" s="115"/>
    </row>
    <row r="99" spans="1:9">
      <c r="A99" s="117" t="s">
        <v>77</v>
      </c>
      <c r="B99" s="117" t="s">
        <v>455</v>
      </c>
      <c r="C99" s="116" t="s">
        <v>913</v>
      </c>
      <c r="D99" s="115"/>
      <c r="E99" s="115"/>
      <c r="F99" s="115"/>
      <c r="G99" s="115"/>
      <c r="H99" s="115"/>
      <c r="I99" s="115"/>
    </row>
    <row r="100" spans="1:9">
      <c r="A100" s="117" t="s">
        <v>78</v>
      </c>
      <c r="B100" s="117" t="s">
        <v>456</v>
      </c>
      <c r="C100" s="116" t="s">
        <v>879</v>
      </c>
      <c r="D100" s="115"/>
      <c r="E100" s="115"/>
      <c r="F100" s="115"/>
      <c r="G100" s="115"/>
      <c r="H100" s="115"/>
      <c r="I100" s="115"/>
    </row>
    <row r="101" spans="1:9">
      <c r="A101" s="117" t="s">
        <v>79</v>
      </c>
      <c r="B101" s="117" t="s">
        <v>457</v>
      </c>
      <c r="C101" s="116" t="s">
        <v>912</v>
      </c>
      <c r="D101" s="115"/>
      <c r="E101" s="115"/>
      <c r="F101" s="115"/>
      <c r="G101" s="115"/>
      <c r="H101" s="115"/>
      <c r="I101" s="115"/>
    </row>
    <row r="102" spans="1:9">
      <c r="A102" s="117" t="s">
        <v>80</v>
      </c>
      <c r="B102" s="117" t="s">
        <v>700</v>
      </c>
      <c r="C102" s="116" t="s">
        <v>891</v>
      </c>
      <c r="D102" s="115"/>
      <c r="E102" s="115"/>
      <c r="F102" s="115"/>
      <c r="G102" s="115"/>
      <c r="H102" s="115"/>
      <c r="I102" s="115"/>
    </row>
    <row r="103" spans="1:9">
      <c r="A103" s="117" t="s">
        <v>72</v>
      </c>
      <c r="B103" s="117" t="s">
        <v>450</v>
      </c>
      <c r="C103" s="116" t="s">
        <v>889</v>
      </c>
      <c r="D103" s="115"/>
      <c r="E103" s="115"/>
      <c r="F103" s="115"/>
      <c r="G103" s="115"/>
      <c r="H103" s="115"/>
      <c r="I103" s="115"/>
    </row>
    <row r="104" spans="1:9">
      <c r="A104" s="117" t="s">
        <v>73</v>
      </c>
      <c r="B104" s="117" t="s">
        <v>451</v>
      </c>
      <c r="C104" s="116" t="s">
        <v>877</v>
      </c>
      <c r="D104" s="115"/>
      <c r="E104" s="115"/>
      <c r="F104" s="115"/>
      <c r="G104" s="115"/>
      <c r="H104" s="115"/>
      <c r="I104" s="115"/>
    </row>
    <row r="105" spans="1:9">
      <c r="A105" s="117" t="s">
        <v>74</v>
      </c>
      <c r="B105" s="117" t="s">
        <v>452</v>
      </c>
      <c r="C105" s="116" t="s">
        <v>926</v>
      </c>
      <c r="D105" s="115"/>
      <c r="E105" s="115"/>
      <c r="F105" s="115"/>
      <c r="G105" s="115"/>
      <c r="H105" s="115"/>
      <c r="I105" s="115"/>
    </row>
    <row r="106" spans="1:9">
      <c r="A106" s="117" t="s">
        <v>75</v>
      </c>
      <c r="B106" s="117" t="s">
        <v>701</v>
      </c>
      <c r="C106" s="116" t="s">
        <v>879</v>
      </c>
      <c r="D106" s="115"/>
      <c r="E106" s="115"/>
      <c r="F106" s="115"/>
      <c r="G106" s="115"/>
      <c r="H106" s="115"/>
      <c r="I106" s="115"/>
    </row>
    <row r="107" spans="1:9">
      <c r="A107" s="117" t="s">
        <v>541</v>
      </c>
      <c r="B107" s="117" t="s">
        <v>682</v>
      </c>
      <c r="C107" s="116" t="s">
        <v>920</v>
      </c>
      <c r="D107" s="115"/>
      <c r="E107" s="115"/>
      <c r="F107" s="115"/>
      <c r="G107" s="115"/>
      <c r="H107" s="115"/>
      <c r="I107" s="115"/>
    </row>
    <row r="108" spans="1:9">
      <c r="A108" s="117" t="s">
        <v>543</v>
      </c>
      <c r="B108" s="117" t="s">
        <v>542</v>
      </c>
      <c r="C108" s="116">
        <v>0</v>
      </c>
      <c r="D108" s="115"/>
      <c r="E108" s="115"/>
      <c r="F108" s="115"/>
      <c r="G108" s="115"/>
      <c r="H108" s="115"/>
      <c r="I108" s="115"/>
    </row>
    <row r="109" spans="1:9">
      <c r="A109" s="117" t="s">
        <v>685</v>
      </c>
      <c r="B109" s="117" t="s">
        <v>686</v>
      </c>
      <c r="C109" s="116" t="s">
        <v>888</v>
      </c>
      <c r="D109" s="115"/>
      <c r="E109" s="115"/>
      <c r="F109" s="115"/>
      <c r="G109" s="115"/>
      <c r="H109" s="115"/>
      <c r="I109" s="115"/>
    </row>
    <row r="110" spans="1:9">
      <c r="A110" s="117" t="s">
        <v>687</v>
      </c>
      <c r="B110" s="117" t="s">
        <v>688</v>
      </c>
      <c r="C110" s="116" t="s">
        <v>909</v>
      </c>
      <c r="D110" s="115"/>
      <c r="E110" s="115"/>
      <c r="F110" s="115"/>
      <c r="G110" s="115"/>
      <c r="H110" s="115"/>
      <c r="I110" s="115"/>
    </row>
    <row r="111" spans="1:9">
      <c r="A111" s="117" t="s">
        <v>730</v>
      </c>
      <c r="B111" s="117" t="s">
        <v>731</v>
      </c>
      <c r="C111" s="116" t="s">
        <v>878</v>
      </c>
      <c r="D111" s="115"/>
      <c r="E111" s="115"/>
      <c r="F111" s="115"/>
      <c r="G111" s="115"/>
      <c r="H111" s="115"/>
      <c r="I111" s="115"/>
    </row>
    <row r="112" spans="1:9">
      <c r="A112" s="117" t="s">
        <v>87</v>
      </c>
      <c r="B112" s="117" t="s">
        <v>420</v>
      </c>
      <c r="C112" s="116" t="s">
        <v>907</v>
      </c>
      <c r="D112" s="115"/>
      <c r="E112" s="115"/>
      <c r="F112" s="115"/>
      <c r="G112" s="115"/>
      <c r="H112" s="115"/>
      <c r="I112" s="115"/>
    </row>
    <row r="113" spans="1:9">
      <c r="A113" s="117" t="s">
        <v>93</v>
      </c>
      <c r="B113" s="117" t="s">
        <v>426</v>
      </c>
      <c r="C113" s="116" t="s">
        <v>879</v>
      </c>
      <c r="D113" s="115"/>
      <c r="E113" s="115"/>
      <c r="F113" s="115"/>
      <c r="G113" s="115"/>
      <c r="H113" s="115"/>
      <c r="I113" s="115"/>
    </row>
    <row r="114" spans="1:9">
      <c r="A114" s="117" t="s">
        <v>94</v>
      </c>
      <c r="B114" s="117" t="s">
        <v>427</v>
      </c>
      <c r="C114" s="116" t="s">
        <v>902</v>
      </c>
      <c r="D114" s="115"/>
      <c r="E114" s="115"/>
      <c r="F114" s="115"/>
      <c r="G114" s="115"/>
      <c r="H114" s="115"/>
      <c r="I114" s="115"/>
    </row>
    <row r="115" spans="1:9">
      <c r="A115" s="117" t="s">
        <v>95</v>
      </c>
      <c r="B115" s="117" t="s">
        <v>428</v>
      </c>
      <c r="C115" s="116" t="s">
        <v>900</v>
      </c>
      <c r="D115" s="115"/>
      <c r="E115" s="115"/>
      <c r="F115" s="115"/>
      <c r="G115" s="115"/>
      <c r="H115" s="115"/>
      <c r="I115" s="115"/>
    </row>
    <row r="116" spans="1:9">
      <c r="A116" s="117" t="s">
        <v>91</v>
      </c>
      <c r="B116" s="117" t="s">
        <v>424</v>
      </c>
      <c r="C116" s="116" t="s">
        <v>904</v>
      </c>
      <c r="D116" s="115"/>
      <c r="E116" s="115"/>
      <c r="F116" s="115"/>
      <c r="G116" s="115"/>
      <c r="H116" s="115"/>
      <c r="I116" s="115"/>
    </row>
    <row r="117" spans="1:9">
      <c r="A117" s="117" t="s">
        <v>92</v>
      </c>
      <c r="B117" s="117" t="s">
        <v>425</v>
      </c>
      <c r="C117" s="116" t="s">
        <v>903</v>
      </c>
      <c r="D117" s="115"/>
      <c r="E117" s="115"/>
      <c r="F117" s="115"/>
      <c r="G117" s="115"/>
      <c r="H117" s="115"/>
      <c r="I117" s="115"/>
    </row>
    <row r="118" spans="1:9">
      <c r="A118" s="117" t="s">
        <v>103</v>
      </c>
      <c r="B118" s="117" t="s">
        <v>436</v>
      </c>
      <c r="C118" s="116" t="s">
        <v>894</v>
      </c>
      <c r="D118" s="115"/>
      <c r="E118" s="115"/>
      <c r="F118" s="115"/>
      <c r="G118" s="115"/>
      <c r="H118" s="115"/>
      <c r="I118" s="115"/>
    </row>
    <row r="119" spans="1:9">
      <c r="A119" s="117" t="s">
        <v>104</v>
      </c>
      <c r="B119" s="117" t="s">
        <v>437</v>
      </c>
      <c r="C119" s="116" t="s">
        <v>893</v>
      </c>
      <c r="D119" s="115"/>
      <c r="E119" s="115"/>
      <c r="F119" s="115"/>
      <c r="G119" s="115"/>
      <c r="H119" s="115"/>
      <c r="I119" s="115"/>
    </row>
    <row r="120" spans="1:9">
      <c r="A120" s="117" t="s">
        <v>102</v>
      </c>
      <c r="B120" s="117" t="s">
        <v>435</v>
      </c>
      <c r="C120" s="116" t="s">
        <v>895</v>
      </c>
      <c r="D120" s="115"/>
      <c r="E120" s="115"/>
      <c r="F120" s="115"/>
      <c r="G120" s="115"/>
      <c r="H120" s="115"/>
      <c r="I120" s="115"/>
    </row>
    <row r="121" spans="1:9">
      <c r="A121" s="117" t="s">
        <v>88</v>
      </c>
      <c r="B121" s="117" t="s">
        <v>421</v>
      </c>
      <c r="C121" s="116" t="s">
        <v>906</v>
      </c>
      <c r="D121" s="115"/>
      <c r="E121" s="115"/>
      <c r="F121" s="115"/>
      <c r="G121" s="115"/>
      <c r="H121" s="115"/>
      <c r="I121" s="115"/>
    </row>
    <row r="122" spans="1:9">
      <c r="A122" s="117" t="s">
        <v>89</v>
      </c>
      <c r="B122" s="117" t="s">
        <v>422</v>
      </c>
      <c r="C122" s="116" t="s">
        <v>904</v>
      </c>
      <c r="D122" s="115"/>
      <c r="E122" s="115"/>
      <c r="F122" s="115"/>
      <c r="G122" s="115"/>
      <c r="H122" s="115"/>
      <c r="I122" s="115"/>
    </row>
    <row r="123" spans="1:9">
      <c r="A123" s="117" t="s">
        <v>90</v>
      </c>
      <c r="B123" s="117" t="s">
        <v>423</v>
      </c>
      <c r="C123" s="116" t="s">
        <v>905</v>
      </c>
      <c r="D123" s="115"/>
      <c r="E123" s="115"/>
      <c r="F123" s="115"/>
      <c r="G123" s="115"/>
      <c r="H123" s="115"/>
      <c r="I123" s="115"/>
    </row>
    <row r="124" spans="1:9">
      <c r="A124" s="117" t="s">
        <v>100</v>
      </c>
      <c r="B124" s="117" t="s">
        <v>433</v>
      </c>
      <c r="C124" s="116" t="s">
        <v>897</v>
      </c>
      <c r="D124" s="115"/>
      <c r="E124" s="115"/>
      <c r="F124" s="115"/>
      <c r="G124" s="115"/>
      <c r="H124" s="115"/>
      <c r="I124" s="115"/>
    </row>
    <row r="125" spans="1:9">
      <c r="A125" s="117" t="s">
        <v>101</v>
      </c>
      <c r="B125" s="117" t="s">
        <v>434</v>
      </c>
      <c r="C125" s="116" t="s">
        <v>896</v>
      </c>
      <c r="D125" s="115"/>
      <c r="E125" s="115"/>
      <c r="F125" s="115"/>
      <c r="G125" s="115"/>
      <c r="H125" s="115"/>
      <c r="I125" s="115"/>
    </row>
    <row r="126" spans="1:9">
      <c r="A126" s="117" t="s">
        <v>99</v>
      </c>
      <c r="B126" s="117" t="s">
        <v>432</v>
      </c>
      <c r="C126" s="116" t="s">
        <v>897</v>
      </c>
      <c r="D126" s="115"/>
      <c r="E126" s="115"/>
      <c r="F126" s="115"/>
      <c r="G126" s="115"/>
      <c r="H126" s="115"/>
      <c r="I126" s="115"/>
    </row>
    <row r="127" spans="1:9">
      <c r="A127" s="117" t="s">
        <v>96</v>
      </c>
      <c r="B127" s="117" t="s">
        <v>429</v>
      </c>
      <c r="C127" s="116" t="s">
        <v>899</v>
      </c>
      <c r="D127" s="115"/>
      <c r="E127" s="115"/>
      <c r="F127" s="115"/>
      <c r="G127" s="115"/>
      <c r="H127" s="115"/>
      <c r="I127" s="115"/>
    </row>
    <row r="128" spans="1:9">
      <c r="A128" s="117" t="s">
        <v>97</v>
      </c>
      <c r="B128" s="117" t="s">
        <v>430</v>
      </c>
      <c r="C128" s="116" t="s">
        <v>898</v>
      </c>
      <c r="D128" s="115"/>
      <c r="E128" s="115"/>
      <c r="F128" s="115"/>
      <c r="G128" s="115"/>
      <c r="H128" s="115"/>
      <c r="I128" s="115"/>
    </row>
    <row r="129" spans="1:9">
      <c r="A129" s="117" t="s">
        <v>98</v>
      </c>
      <c r="B129" s="117" t="s">
        <v>431</v>
      </c>
      <c r="C129" s="116" t="s">
        <v>877</v>
      </c>
      <c r="D129" s="115"/>
      <c r="E129" s="115"/>
      <c r="F129" s="115"/>
      <c r="G129" s="115"/>
      <c r="H129" s="115"/>
      <c r="I129" s="115"/>
    </row>
    <row r="130" spans="1:9">
      <c r="A130" s="117" t="s">
        <v>106</v>
      </c>
      <c r="B130" s="117" t="s">
        <v>265</v>
      </c>
      <c r="C130" s="116" t="s">
        <v>883</v>
      </c>
      <c r="D130" s="115"/>
      <c r="E130" s="115"/>
      <c r="F130" s="115"/>
      <c r="G130" s="115"/>
      <c r="H130" s="115"/>
      <c r="I130" s="115"/>
    </row>
    <row r="131" spans="1:9">
      <c r="A131" s="117" t="s">
        <v>110</v>
      </c>
      <c r="B131" s="117" t="s">
        <v>269</v>
      </c>
      <c r="C131" s="116" t="s">
        <v>877</v>
      </c>
      <c r="D131" s="115"/>
      <c r="E131" s="115"/>
      <c r="F131" s="115"/>
      <c r="G131" s="115"/>
      <c r="H131" s="115"/>
      <c r="I131" s="115"/>
    </row>
    <row r="132" spans="1:9">
      <c r="A132" s="117" t="s">
        <v>111</v>
      </c>
      <c r="B132" s="117" t="s">
        <v>270</v>
      </c>
      <c r="C132" s="116" t="s">
        <v>876</v>
      </c>
      <c r="D132" s="115"/>
      <c r="E132" s="115"/>
      <c r="F132" s="115"/>
      <c r="G132" s="115"/>
      <c r="H132" s="115"/>
      <c r="I132" s="115"/>
    </row>
    <row r="133" spans="1:9">
      <c r="A133" s="117" t="s">
        <v>112</v>
      </c>
      <c r="B133" s="117" t="s">
        <v>271</v>
      </c>
      <c r="C133" s="116" t="s">
        <v>892</v>
      </c>
      <c r="D133" s="115"/>
      <c r="E133" s="115"/>
      <c r="F133" s="115"/>
      <c r="G133" s="115"/>
      <c r="H133" s="115"/>
      <c r="I133" s="115"/>
    </row>
    <row r="134" spans="1:9">
      <c r="A134" s="117" t="s">
        <v>108</v>
      </c>
      <c r="B134" s="117" t="s">
        <v>267</v>
      </c>
      <c r="C134" s="116" t="s">
        <v>901</v>
      </c>
      <c r="D134" s="115"/>
      <c r="E134" s="115"/>
      <c r="F134" s="115"/>
      <c r="G134" s="115"/>
      <c r="H134" s="115"/>
      <c r="I134" s="115"/>
    </row>
    <row r="135" spans="1:9">
      <c r="A135" s="117" t="s">
        <v>109</v>
      </c>
      <c r="B135" s="117" t="s">
        <v>268</v>
      </c>
      <c r="C135" s="116" t="s">
        <v>915</v>
      </c>
      <c r="D135" s="115"/>
      <c r="E135" s="115"/>
      <c r="F135" s="115"/>
      <c r="G135" s="115"/>
      <c r="H135" s="115"/>
      <c r="I135" s="115"/>
    </row>
    <row r="136" spans="1:9">
      <c r="A136" s="117" t="s">
        <v>121</v>
      </c>
      <c r="B136" s="117" t="s">
        <v>280</v>
      </c>
      <c r="C136" s="116" t="s">
        <v>884</v>
      </c>
      <c r="D136" s="115"/>
      <c r="E136" s="115"/>
      <c r="F136" s="115"/>
      <c r="G136" s="115"/>
      <c r="H136" s="115"/>
      <c r="I136" s="115"/>
    </row>
    <row r="137" spans="1:9">
      <c r="A137" s="117" t="s">
        <v>122</v>
      </c>
      <c r="B137" s="117" t="s">
        <v>281</v>
      </c>
      <c r="C137" s="116" t="s">
        <v>886</v>
      </c>
      <c r="D137" s="115"/>
      <c r="E137" s="115"/>
      <c r="F137" s="115"/>
      <c r="G137" s="115"/>
      <c r="H137" s="115"/>
      <c r="I137" s="115"/>
    </row>
    <row r="138" spans="1:9">
      <c r="A138" s="117" t="s">
        <v>123</v>
      </c>
      <c r="B138" s="117" t="s">
        <v>282</v>
      </c>
      <c r="C138" s="116" t="s">
        <v>902</v>
      </c>
      <c r="D138" s="115"/>
      <c r="E138" s="115"/>
      <c r="F138" s="115"/>
      <c r="G138" s="115"/>
      <c r="H138" s="115"/>
      <c r="I138" s="115"/>
    </row>
    <row r="139" spans="1:9">
      <c r="A139" s="117" t="s">
        <v>124</v>
      </c>
      <c r="B139" s="117" t="s">
        <v>283</v>
      </c>
      <c r="C139" s="116" t="s">
        <v>885</v>
      </c>
      <c r="D139" s="115"/>
      <c r="E139" s="115"/>
      <c r="F139" s="115"/>
      <c r="G139" s="115"/>
      <c r="H139" s="115"/>
      <c r="I139" s="115"/>
    </row>
    <row r="140" spans="1:9">
      <c r="A140" s="117" t="s">
        <v>107</v>
      </c>
      <c r="B140" s="117" t="s">
        <v>266</v>
      </c>
      <c r="C140" s="116" t="s">
        <v>908</v>
      </c>
      <c r="D140" s="115"/>
      <c r="E140" s="115"/>
      <c r="F140" s="115"/>
      <c r="G140" s="115"/>
      <c r="H140" s="115"/>
      <c r="I140" s="115"/>
    </row>
    <row r="141" spans="1:9">
      <c r="A141" s="117" t="s">
        <v>118</v>
      </c>
      <c r="B141" s="117" t="s">
        <v>277</v>
      </c>
      <c r="C141" s="116" t="s">
        <v>889</v>
      </c>
      <c r="D141" s="115"/>
      <c r="E141" s="115"/>
      <c r="F141" s="115"/>
      <c r="G141" s="115"/>
      <c r="H141" s="115"/>
      <c r="I141" s="115"/>
    </row>
    <row r="142" spans="1:9">
      <c r="A142" s="117" t="s">
        <v>119</v>
      </c>
      <c r="B142" s="117" t="s">
        <v>278</v>
      </c>
      <c r="C142" s="116" t="s">
        <v>888</v>
      </c>
      <c r="D142" s="115"/>
      <c r="E142" s="115"/>
      <c r="F142" s="115"/>
      <c r="G142" s="115"/>
      <c r="H142" s="115"/>
      <c r="I142" s="115"/>
    </row>
    <row r="143" spans="1:9">
      <c r="A143" s="117" t="s">
        <v>120</v>
      </c>
      <c r="B143" s="117" t="s">
        <v>279</v>
      </c>
      <c r="C143" s="116" t="s">
        <v>876</v>
      </c>
      <c r="D143" s="115"/>
      <c r="E143" s="115"/>
      <c r="F143" s="115"/>
      <c r="G143" s="115"/>
      <c r="H143" s="115"/>
      <c r="I143" s="115"/>
    </row>
    <row r="144" spans="1:9">
      <c r="A144" s="117" t="s">
        <v>113</v>
      </c>
      <c r="B144" s="117" t="s">
        <v>272</v>
      </c>
      <c r="C144" s="116" t="s">
        <v>902</v>
      </c>
      <c r="D144" s="115"/>
      <c r="E144" s="115"/>
      <c r="F144" s="115"/>
      <c r="G144" s="115"/>
      <c r="H144" s="115"/>
      <c r="I144" s="115"/>
    </row>
    <row r="145" spans="1:9">
      <c r="A145" s="117" t="s">
        <v>114</v>
      </c>
      <c r="B145" s="117" t="s">
        <v>273</v>
      </c>
      <c r="C145" s="116" t="s">
        <v>888</v>
      </c>
      <c r="D145" s="115"/>
      <c r="E145" s="115"/>
      <c r="F145" s="115"/>
      <c r="G145" s="115"/>
      <c r="H145" s="115"/>
      <c r="I145" s="115"/>
    </row>
    <row r="146" spans="1:9">
      <c r="A146" s="117" t="s">
        <v>115</v>
      </c>
      <c r="B146" s="117" t="s">
        <v>274</v>
      </c>
      <c r="C146" s="116" t="s">
        <v>905</v>
      </c>
      <c r="D146" s="115"/>
      <c r="E146" s="115"/>
      <c r="F146" s="115"/>
      <c r="G146" s="115"/>
      <c r="H146" s="115"/>
      <c r="I146" s="115"/>
    </row>
    <row r="147" spans="1:9">
      <c r="A147" s="117" t="s">
        <v>116</v>
      </c>
      <c r="B147" s="117" t="s">
        <v>275</v>
      </c>
      <c r="C147" s="116" t="s">
        <v>879</v>
      </c>
      <c r="D147" s="115"/>
      <c r="E147" s="115"/>
      <c r="F147" s="115"/>
      <c r="G147" s="115"/>
      <c r="H147" s="115"/>
      <c r="I147" s="115"/>
    </row>
    <row r="148" spans="1:9">
      <c r="A148" s="117" t="s">
        <v>117</v>
      </c>
      <c r="B148" s="117" t="s">
        <v>276</v>
      </c>
      <c r="C148" s="116" t="s">
        <v>889</v>
      </c>
      <c r="D148" s="115"/>
      <c r="E148" s="115"/>
      <c r="F148" s="115"/>
      <c r="G148" s="115"/>
      <c r="H148" s="115"/>
      <c r="I148" s="115"/>
    </row>
    <row r="149" spans="1:9">
      <c r="A149" s="117" t="s">
        <v>740</v>
      </c>
      <c r="B149" s="117" t="s">
        <v>741</v>
      </c>
      <c r="C149" s="116">
        <v>0</v>
      </c>
      <c r="D149" s="115"/>
      <c r="E149" s="115"/>
      <c r="F149" s="115"/>
      <c r="G149" s="115"/>
      <c r="H149" s="115"/>
      <c r="I149" s="115"/>
    </row>
    <row r="150" spans="1:9">
      <c r="A150" s="117" t="s">
        <v>126</v>
      </c>
      <c r="B150" s="117" t="s">
        <v>369</v>
      </c>
      <c r="C150" s="116" t="s">
        <v>883</v>
      </c>
      <c r="D150" s="115"/>
      <c r="E150" s="115"/>
      <c r="F150" s="115"/>
      <c r="G150" s="115"/>
      <c r="H150" s="115"/>
      <c r="I150" s="115"/>
    </row>
    <row r="151" spans="1:9">
      <c r="A151" s="117" t="s">
        <v>130</v>
      </c>
      <c r="B151" s="117" t="s">
        <v>379</v>
      </c>
      <c r="C151" s="116" t="s">
        <v>892</v>
      </c>
      <c r="D151" s="115"/>
      <c r="E151" s="115"/>
      <c r="F151" s="115"/>
      <c r="G151" s="115"/>
      <c r="H151" s="115"/>
      <c r="I151" s="115"/>
    </row>
    <row r="152" spans="1:9">
      <c r="A152" s="117" t="s">
        <v>131</v>
      </c>
      <c r="B152" s="117" t="s">
        <v>380</v>
      </c>
      <c r="C152" s="116" t="s">
        <v>877</v>
      </c>
      <c r="D152" s="115"/>
      <c r="E152" s="115"/>
      <c r="F152" s="115"/>
      <c r="G152" s="115"/>
      <c r="H152" s="115"/>
      <c r="I152" s="115"/>
    </row>
    <row r="153" spans="1:9">
      <c r="A153" s="117" t="s">
        <v>406</v>
      </c>
      <c r="B153" s="117" t="s">
        <v>381</v>
      </c>
      <c r="C153" s="116" t="s">
        <v>876</v>
      </c>
      <c r="D153" s="115"/>
      <c r="E153" s="115"/>
      <c r="F153" s="115"/>
      <c r="G153" s="115"/>
      <c r="H153" s="115"/>
      <c r="I153" s="115"/>
    </row>
    <row r="154" spans="1:9">
      <c r="A154" s="117" t="s">
        <v>132</v>
      </c>
      <c r="B154" s="117" t="s">
        <v>382</v>
      </c>
      <c r="C154" s="116" t="s">
        <v>889</v>
      </c>
      <c r="D154" s="115"/>
      <c r="E154" s="115"/>
      <c r="F154" s="115"/>
      <c r="G154" s="115"/>
      <c r="H154" s="115"/>
      <c r="I154" s="115"/>
    </row>
    <row r="155" spans="1:9">
      <c r="A155" s="117" t="s">
        <v>407</v>
      </c>
      <c r="B155" s="117" t="s">
        <v>383</v>
      </c>
      <c r="C155" s="116" t="s">
        <v>879</v>
      </c>
      <c r="D155" s="115"/>
      <c r="E155" s="115"/>
      <c r="F155" s="115"/>
      <c r="G155" s="115"/>
      <c r="H155" s="115"/>
      <c r="I155" s="115"/>
    </row>
    <row r="156" spans="1:9">
      <c r="A156" s="117" t="s">
        <v>129</v>
      </c>
      <c r="B156" s="117" t="s">
        <v>376</v>
      </c>
      <c r="C156" s="116" t="s">
        <v>901</v>
      </c>
      <c r="D156" s="115"/>
      <c r="E156" s="115"/>
      <c r="F156" s="115"/>
      <c r="G156" s="115"/>
      <c r="H156" s="115"/>
      <c r="I156" s="115"/>
    </row>
    <row r="157" spans="1:9">
      <c r="A157" s="117" t="s">
        <v>404</v>
      </c>
      <c r="B157" s="117" t="s">
        <v>377</v>
      </c>
      <c r="C157" s="116" t="s">
        <v>904</v>
      </c>
      <c r="D157" s="115"/>
      <c r="E157" s="115"/>
      <c r="F157" s="115"/>
      <c r="G157" s="115"/>
      <c r="H157" s="115"/>
      <c r="I157" s="115"/>
    </row>
    <row r="158" spans="1:9">
      <c r="A158" s="117" t="s">
        <v>405</v>
      </c>
      <c r="B158" s="117" t="s">
        <v>378</v>
      </c>
      <c r="C158" s="116" t="s">
        <v>877</v>
      </c>
      <c r="D158" s="115"/>
      <c r="E158" s="115"/>
      <c r="F158" s="115"/>
      <c r="G158" s="115"/>
      <c r="H158" s="115"/>
      <c r="I158" s="115"/>
    </row>
    <row r="159" spans="1:9">
      <c r="A159" s="117" t="s">
        <v>133</v>
      </c>
      <c r="B159" s="117" t="s">
        <v>394</v>
      </c>
      <c r="C159" s="116" t="s">
        <v>887</v>
      </c>
      <c r="D159" s="115"/>
      <c r="E159" s="115"/>
      <c r="F159" s="115"/>
      <c r="G159" s="115"/>
      <c r="H159" s="115"/>
      <c r="I159" s="115"/>
    </row>
    <row r="160" spans="1:9">
      <c r="A160" s="117" t="s">
        <v>135</v>
      </c>
      <c r="B160" s="117" t="s">
        <v>395</v>
      </c>
      <c r="C160" s="116" t="s">
        <v>887</v>
      </c>
      <c r="D160" s="115"/>
      <c r="E160" s="115"/>
      <c r="F160" s="115"/>
      <c r="G160" s="115"/>
      <c r="H160" s="115"/>
      <c r="I160" s="115"/>
    </row>
    <row r="161" spans="1:9">
      <c r="A161" s="117" t="s">
        <v>417</v>
      </c>
      <c r="B161" s="117" t="s">
        <v>396</v>
      </c>
      <c r="C161" s="116" t="s">
        <v>889</v>
      </c>
      <c r="D161" s="115"/>
      <c r="E161" s="115"/>
      <c r="F161" s="115"/>
      <c r="G161" s="115"/>
      <c r="H161" s="115"/>
      <c r="I161" s="115"/>
    </row>
    <row r="162" spans="1:9">
      <c r="A162" s="117" t="s">
        <v>136</v>
      </c>
      <c r="B162" s="117" t="s">
        <v>397</v>
      </c>
      <c r="C162" s="116" t="s">
        <v>884</v>
      </c>
      <c r="D162" s="115"/>
      <c r="E162" s="115"/>
      <c r="F162" s="115"/>
      <c r="G162" s="115"/>
      <c r="H162" s="115"/>
      <c r="I162" s="115"/>
    </row>
    <row r="163" spans="1:9">
      <c r="A163" s="117" t="s">
        <v>418</v>
      </c>
      <c r="B163" s="117" t="s">
        <v>398</v>
      </c>
      <c r="C163" s="116" t="s">
        <v>912</v>
      </c>
      <c r="D163" s="115"/>
      <c r="E163" s="115"/>
      <c r="F163" s="115"/>
      <c r="G163" s="115"/>
      <c r="H163" s="115"/>
      <c r="I163" s="115"/>
    </row>
    <row r="164" spans="1:9">
      <c r="A164" s="117" t="s">
        <v>419</v>
      </c>
      <c r="B164" s="117" t="s">
        <v>399</v>
      </c>
      <c r="C164" s="116" t="s">
        <v>885</v>
      </c>
      <c r="D164" s="115"/>
      <c r="E164" s="115"/>
      <c r="F164" s="115"/>
      <c r="G164" s="115"/>
      <c r="H164" s="115"/>
      <c r="I164" s="115"/>
    </row>
    <row r="165" spans="1:9">
      <c r="A165" s="117" t="s">
        <v>400</v>
      </c>
      <c r="B165" s="117" t="s">
        <v>370</v>
      </c>
      <c r="C165" s="116" t="s">
        <v>916</v>
      </c>
      <c r="D165" s="115"/>
      <c r="E165" s="115"/>
      <c r="F165" s="115"/>
      <c r="G165" s="115"/>
      <c r="H165" s="115"/>
      <c r="I165" s="115"/>
    </row>
    <row r="166" spans="1:9">
      <c r="A166" s="117" t="s">
        <v>127</v>
      </c>
      <c r="B166" s="117" t="s">
        <v>371</v>
      </c>
      <c r="C166" s="116" t="s">
        <v>880</v>
      </c>
      <c r="D166" s="115"/>
      <c r="E166" s="115"/>
      <c r="F166" s="115"/>
      <c r="G166" s="115"/>
      <c r="H166" s="115"/>
      <c r="I166" s="115"/>
    </row>
    <row r="167" spans="1:9">
      <c r="A167" s="117" t="s">
        <v>128</v>
      </c>
      <c r="B167" s="117" t="s">
        <v>372</v>
      </c>
      <c r="C167" s="116" t="s">
        <v>888</v>
      </c>
      <c r="D167" s="115"/>
      <c r="E167" s="115"/>
      <c r="F167" s="115"/>
      <c r="G167" s="115"/>
      <c r="H167" s="115"/>
      <c r="I167" s="115"/>
    </row>
    <row r="168" spans="1:9">
      <c r="A168" s="117" t="s">
        <v>401</v>
      </c>
      <c r="B168" s="117" t="s">
        <v>373</v>
      </c>
      <c r="C168" s="116" t="s">
        <v>890</v>
      </c>
      <c r="D168" s="115"/>
      <c r="E168" s="115"/>
      <c r="F168" s="115"/>
      <c r="G168" s="115"/>
      <c r="H168" s="115"/>
      <c r="I168" s="115"/>
    </row>
    <row r="169" spans="1:9">
      <c r="A169" s="117" t="s">
        <v>402</v>
      </c>
      <c r="B169" s="117" t="s">
        <v>374</v>
      </c>
      <c r="C169" s="116" t="s">
        <v>890</v>
      </c>
      <c r="D169" s="115"/>
      <c r="E169" s="115"/>
      <c r="F169" s="115"/>
      <c r="G169" s="115"/>
      <c r="H169" s="115"/>
      <c r="I169" s="115"/>
    </row>
    <row r="170" spans="1:9">
      <c r="A170" s="117" t="s">
        <v>403</v>
      </c>
      <c r="B170" s="117" t="s">
        <v>375</v>
      </c>
      <c r="C170" s="116" t="s">
        <v>905</v>
      </c>
      <c r="D170" s="115"/>
      <c r="E170" s="115"/>
      <c r="F170" s="115"/>
      <c r="G170" s="115"/>
      <c r="H170" s="115"/>
      <c r="I170" s="115"/>
    </row>
    <row r="171" spans="1:9">
      <c r="A171" s="117" t="s">
        <v>680</v>
      </c>
      <c r="B171" s="117" t="s">
        <v>389</v>
      </c>
      <c r="C171" s="116" t="s">
        <v>913</v>
      </c>
      <c r="D171" s="115"/>
      <c r="E171" s="115"/>
      <c r="F171" s="115"/>
      <c r="G171" s="115"/>
      <c r="H171" s="115"/>
      <c r="I171" s="115"/>
    </row>
    <row r="172" spans="1:9">
      <c r="A172" s="117" t="s">
        <v>412</v>
      </c>
      <c r="B172" s="117" t="s">
        <v>389</v>
      </c>
      <c r="C172" s="116" t="s">
        <v>902</v>
      </c>
      <c r="D172" s="115"/>
      <c r="E172" s="115"/>
      <c r="F172" s="115"/>
      <c r="G172" s="115"/>
      <c r="H172" s="115"/>
      <c r="I172" s="115"/>
    </row>
    <row r="173" spans="1:9">
      <c r="A173" s="117" t="s">
        <v>413</v>
      </c>
      <c r="B173" s="117" t="s">
        <v>390</v>
      </c>
      <c r="C173" s="116" t="s">
        <v>889</v>
      </c>
      <c r="D173" s="115"/>
      <c r="E173" s="115"/>
      <c r="F173" s="115"/>
      <c r="G173" s="115"/>
      <c r="H173" s="115"/>
      <c r="I173" s="115"/>
    </row>
    <row r="174" spans="1:9">
      <c r="A174" s="117" t="s">
        <v>414</v>
      </c>
      <c r="B174" s="117" t="s">
        <v>391</v>
      </c>
      <c r="C174" s="116" t="s">
        <v>886</v>
      </c>
      <c r="D174" s="115"/>
      <c r="E174" s="115"/>
      <c r="F174" s="115"/>
      <c r="G174" s="115"/>
      <c r="H174" s="115"/>
      <c r="I174" s="115"/>
    </row>
    <row r="175" spans="1:9">
      <c r="A175" s="117" t="s">
        <v>415</v>
      </c>
      <c r="B175" s="117" t="s">
        <v>392</v>
      </c>
      <c r="C175" s="116" t="s">
        <v>887</v>
      </c>
      <c r="D175" s="115"/>
      <c r="E175" s="115"/>
      <c r="F175" s="115"/>
      <c r="G175" s="115"/>
      <c r="H175" s="115"/>
      <c r="I175" s="115"/>
    </row>
    <row r="176" spans="1:9">
      <c r="A176" s="117" t="s">
        <v>416</v>
      </c>
      <c r="B176" s="117" t="s">
        <v>393</v>
      </c>
      <c r="C176" s="116" t="s">
        <v>876</v>
      </c>
      <c r="D176" s="115"/>
      <c r="E176" s="115"/>
      <c r="F176" s="115"/>
      <c r="G176" s="115"/>
      <c r="H176" s="115"/>
      <c r="I176" s="115"/>
    </row>
    <row r="177" spans="1:9">
      <c r="A177" s="117" t="s">
        <v>408</v>
      </c>
      <c r="B177" s="117" t="s">
        <v>384</v>
      </c>
      <c r="C177" s="116" t="s">
        <v>897</v>
      </c>
      <c r="D177" s="115"/>
      <c r="E177" s="115"/>
      <c r="F177" s="115"/>
      <c r="G177" s="115"/>
      <c r="H177" s="115"/>
      <c r="I177" s="115"/>
    </row>
    <row r="178" spans="1:9">
      <c r="A178" s="117" t="s">
        <v>409</v>
      </c>
      <c r="B178" s="117" t="s">
        <v>385</v>
      </c>
      <c r="C178" s="116" t="s">
        <v>879</v>
      </c>
      <c r="D178" s="115"/>
      <c r="E178" s="115"/>
      <c r="F178" s="115"/>
      <c r="G178" s="115"/>
      <c r="H178" s="115"/>
      <c r="I178" s="115"/>
    </row>
    <row r="179" spans="1:9">
      <c r="A179" s="117" t="s">
        <v>410</v>
      </c>
      <c r="B179" s="117" t="s">
        <v>386</v>
      </c>
      <c r="C179" s="116" t="s">
        <v>902</v>
      </c>
      <c r="D179" s="115"/>
      <c r="E179" s="115"/>
      <c r="F179" s="115"/>
      <c r="G179" s="115"/>
      <c r="H179" s="115"/>
      <c r="I179" s="115"/>
    </row>
    <row r="180" spans="1:9">
      <c r="A180" s="117" t="s">
        <v>411</v>
      </c>
      <c r="B180" s="117" t="s">
        <v>387</v>
      </c>
      <c r="C180" s="116" t="s">
        <v>876</v>
      </c>
      <c r="D180" s="115"/>
      <c r="E180" s="115"/>
      <c r="F180" s="115"/>
      <c r="G180" s="115"/>
      <c r="H180" s="115"/>
      <c r="I180" s="115"/>
    </row>
    <row r="181" spans="1:9">
      <c r="A181" s="117" t="s">
        <v>134</v>
      </c>
      <c r="B181" s="117" t="s">
        <v>388</v>
      </c>
      <c r="C181" s="116" t="s">
        <v>879</v>
      </c>
      <c r="D181" s="115"/>
      <c r="E181" s="115"/>
      <c r="F181" s="115"/>
      <c r="G181" s="115"/>
      <c r="H181" s="115"/>
      <c r="I181" s="115"/>
    </row>
    <row r="182" spans="1:9">
      <c r="A182" s="117" t="s">
        <v>341</v>
      </c>
      <c r="B182" s="117" t="s">
        <v>742</v>
      </c>
      <c r="C182" s="116" t="s">
        <v>883</v>
      </c>
      <c r="D182" s="115"/>
      <c r="E182" s="115"/>
      <c r="F182" s="115"/>
      <c r="G182" s="115"/>
      <c r="H182" s="115"/>
      <c r="I182" s="115"/>
    </row>
    <row r="183" spans="1:9">
      <c r="A183" s="117" t="s">
        <v>342</v>
      </c>
      <c r="B183" s="117" t="s">
        <v>506</v>
      </c>
      <c r="C183" s="116" t="s">
        <v>883</v>
      </c>
      <c r="D183" s="115"/>
      <c r="E183" s="115"/>
      <c r="F183" s="115"/>
      <c r="G183" s="115"/>
      <c r="H183" s="115"/>
      <c r="I183" s="115"/>
    </row>
    <row r="184" spans="1:9">
      <c r="A184" s="117" t="s">
        <v>343</v>
      </c>
      <c r="B184" s="117" t="s">
        <v>309</v>
      </c>
      <c r="C184" s="116" t="s">
        <v>883</v>
      </c>
      <c r="D184" s="115"/>
      <c r="E184" s="115"/>
      <c r="F184" s="115"/>
      <c r="G184" s="115"/>
      <c r="H184" s="115"/>
      <c r="I184" s="115"/>
    </row>
    <row r="185" spans="1:9">
      <c r="A185" s="117" t="s">
        <v>166</v>
      </c>
      <c r="B185" s="117" t="s">
        <v>317</v>
      </c>
      <c r="C185" s="116" t="s">
        <v>888</v>
      </c>
      <c r="D185" s="115"/>
      <c r="E185" s="115"/>
      <c r="F185" s="115"/>
      <c r="G185" s="115"/>
      <c r="H185" s="115"/>
      <c r="I185" s="115"/>
    </row>
    <row r="186" spans="1:9">
      <c r="A186" s="117" t="s">
        <v>167</v>
      </c>
      <c r="B186" s="117" t="s">
        <v>318</v>
      </c>
      <c r="C186" s="116" t="s">
        <v>905</v>
      </c>
      <c r="D186" s="115"/>
      <c r="E186" s="115"/>
      <c r="F186" s="115"/>
      <c r="G186" s="115"/>
      <c r="H186" s="115"/>
      <c r="I186" s="115"/>
    </row>
    <row r="187" spans="1:9">
      <c r="A187" s="117" t="s">
        <v>349</v>
      </c>
      <c r="B187" s="117" t="s">
        <v>318</v>
      </c>
      <c r="C187" s="116" t="s">
        <v>901</v>
      </c>
      <c r="D187" s="115"/>
      <c r="E187" s="115"/>
      <c r="F187" s="115"/>
      <c r="G187" s="115"/>
      <c r="H187" s="115"/>
      <c r="I187" s="115"/>
    </row>
    <row r="188" spans="1:9">
      <c r="A188" s="117" t="s">
        <v>350</v>
      </c>
      <c r="B188" s="117" t="s">
        <v>319</v>
      </c>
      <c r="C188" s="116" t="s">
        <v>901</v>
      </c>
      <c r="D188" s="115"/>
      <c r="E188" s="115"/>
      <c r="F188" s="115"/>
      <c r="G188" s="115"/>
      <c r="H188" s="115"/>
      <c r="I188" s="115"/>
    </row>
    <row r="189" spans="1:9">
      <c r="A189" s="117" t="s">
        <v>351</v>
      </c>
      <c r="B189" s="117" t="s">
        <v>320</v>
      </c>
      <c r="C189" s="116" t="s">
        <v>923</v>
      </c>
      <c r="D189" s="115"/>
      <c r="E189" s="115"/>
      <c r="F189" s="115"/>
      <c r="G189" s="115"/>
      <c r="H189" s="115"/>
      <c r="I189" s="115"/>
    </row>
    <row r="190" spans="1:9">
      <c r="A190" s="117" t="s">
        <v>164</v>
      </c>
      <c r="B190" s="117" t="s">
        <v>313</v>
      </c>
      <c r="C190" s="116" t="s">
        <v>892</v>
      </c>
      <c r="D190" s="115"/>
      <c r="E190" s="115"/>
      <c r="F190" s="115"/>
      <c r="G190" s="115"/>
      <c r="H190" s="115"/>
      <c r="I190" s="115"/>
    </row>
    <row r="191" spans="1:9">
      <c r="A191" s="117" t="s">
        <v>346</v>
      </c>
      <c r="B191" s="117" t="s">
        <v>313</v>
      </c>
      <c r="C191" s="116" t="s">
        <v>881</v>
      </c>
      <c r="D191" s="115"/>
      <c r="E191" s="115"/>
      <c r="F191" s="115"/>
      <c r="G191" s="115"/>
      <c r="H191" s="115"/>
      <c r="I191" s="115"/>
    </row>
    <row r="192" spans="1:9">
      <c r="A192" s="117" t="s">
        <v>743</v>
      </c>
      <c r="B192" s="117" t="s">
        <v>313</v>
      </c>
      <c r="C192" s="116" t="s">
        <v>892</v>
      </c>
      <c r="D192" s="115"/>
      <c r="E192" s="115"/>
      <c r="F192" s="115"/>
      <c r="G192" s="115"/>
      <c r="H192" s="115"/>
      <c r="I192" s="115"/>
    </row>
    <row r="193" spans="1:9">
      <c r="A193" s="117" t="s">
        <v>165</v>
      </c>
      <c r="B193" s="117" t="s">
        <v>314</v>
      </c>
      <c r="C193" s="116" t="s">
        <v>901</v>
      </c>
      <c r="D193" s="115"/>
      <c r="E193" s="115"/>
      <c r="F193" s="115"/>
      <c r="G193" s="115"/>
      <c r="H193" s="115"/>
      <c r="I193" s="115"/>
    </row>
    <row r="194" spans="1:9">
      <c r="A194" s="117" t="s">
        <v>347</v>
      </c>
      <c r="B194" s="117" t="s">
        <v>315</v>
      </c>
      <c r="C194" s="116" t="s">
        <v>888</v>
      </c>
      <c r="D194" s="115"/>
      <c r="E194" s="115"/>
      <c r="F194" s="115"/>
      <c r="G194" s="115"/>
      <c r="H194" s="115"/>
      <c r="I194" s="115"/>
    </row>
    <row r="195" spans="1:9">
      <c r="A195" s="117" t="s">
        <v>348</v>
      </c>
      <c r="B195" s="117" t="s">
        <v>316</v>
      </c>
      <c r="C195" s="116" t="s">
        <v>924</v>
      </c>
      <c r="D195" s="115"/>
      <c r="E195" s="115"/>
      <c r="F195" s="115"/>
      <c r="G195" s="115"/>
      <c r="H195" s="115"/>
      <c r="I195" s="115"/>
    </row>
    <row r="196" spans="1:9">
      <c r="A196" s="117" t="s">
        <v>360</v>
      </c>
      <c r="B196" s="117" t="s">
        <v>334</v>
      </c>
      <c r="C196" s="116" t="s">
        <v>889</v>
      </c>
      <c r="D196" s="115"/>
      <c r="E196" s="115"/>
      <c r="F196" s="115"/>
      <c r="G196" s="115"/>
      <c r="H196" s="115"/>
      <c r="I196" s="115"/>
    </row>
    <row r="197" spans="1:9">
      <c r="A197" s="117" t="s">
        <v>361</v>
      </c>
      <c r="B197" s="117" t="s">
        <v>335</v>
      </c>
      <c r="C197" s="116" t="s">
        <v>893</v>
      </c>
      <c r="D197" s="115"/>
      <c r="E197" s="115"/>
      <c r="F197" s="115"/>
      <c r="G197" s="115"/>
      <c r="H197" s="115"/>
      <c r="I197" s="115"/>
    </row>
    <row r="198" spans="1:9">
      <c r="A198" s="117" t="s">
        <v>362</v>
      </c>
      <c r="B198" s="117" t="s">
        <v>336</v>
      </c>
      <c r="C198" s="116" t="s">
        <v>911</v>
      </c>
      <c r="D198" s="115"/>
      <c r="E198" s="115"/>
      <c r="F198" s="115"/>
      <c r="G198" s="115"/>
      <c r="H198" s="115"/>
      <c r="I198" s="115"/>
    </row>
    <row r="199" spans="1:9">
      <c r="A199" s="117" t="s">
        <v>363</v>
      </c>
      <c r="B199" s="117" t="s">
        <v>337</v>
      </c>
      <c r="C199" s="116" t="s">
        <v>885</v>
      </c>
      <c r="D199" s="115"/>
      <c r="E199" s="115"/>
      <c r="F199" s="115"/>
      <c r="G199" s="115"/>
      <c r="H199" s="115"/>
      <c r="I199" s="115"/>
    </row>
    <row r="200" spans="1:9">
      <c r="A200" s="117" t="s">
        <v>364</v>
      </c>
      <c r="B200" s="117" t="s">
        <v>338</v>
      </c>
      <c r="C200" s="116" t="s">
        <v>912</v>
      </c>
      <c r="D200" s="115"/>
      <c r="E200" s="115"/>
      <c r="F200" s="115"/>
      <c r="G200" s="115"/>
      <c r="H200" s="115"/>
      <c r="I200" s="115"/>
    </row>
    <row r="201" spans="1:9">
      <c r="A201" s="117" t="s">
        <v>365</v>
      </c>
      <c r="B201" s="117" t="s">
        <v>339</v>
      </c>
      <c r="C201" s="116" t="s">
        <v>893</v>
      </c>
      <c r="D201" s="115"/>
      <c r="E201" s="115"/>
      <c r="F201" s="115"/>
      <c r="G201" s="115"/>
      <c r="H201" s="115"/>
      <c r="I201" s="115"/>
    </row>
    <row r="202" spans="1:9">
      <c r="A202" s="117" t="s">
        <v>366</v>
      </c>
      <c r="B202" s="117" t="s">
        <v>340</v>
      </c>
      <c r="C202" s="116" t="s">
        <v>884</v>
      </c>
      <c r="D202" s="115"/>
      <c r="E202" s="115"/>
      <c r="F202" s="115"/>
      <c r="G202" s="115"/>
      <c r="H202" s="115"/>
      <c r="I202" s="115"/>
    </row>
    <row r="203" spans="1:9">
      <c r="A203" s="117" t="s">
        <v>344</v>
      </c>
      <c r="B203" s="117" t="s">
        <v>310</v>
      </c>
      <c r="C203" s="116" t="s">
        <v>925</v>
      </c>
      <c r="D203" s="115"/>
      <c r="E203" s="115"/>
      <c r="F203" s="115"/>
      <c r="G203" s="115"/>
      <c r="H203" s="115"/>
      <c r="I203" s="115"/>
    </row>
    <row r="204" spans="1:9">
      <c r="A204" s="117" t="s">
        <v>163</v>
      </c>
      <c r="B204" s="117" t="s">
        <v>311</v>
      </c>
      <c r="C204" s="116" t="s">
        <v>919</v>
      </c>
      <c r="D204" s="115"/>
      <c r="E204" s="115"/>
      <c r="F204" s="115"/>
      <c r="G204" s="115"/>
      <c r="H204" s="115"/>
      <c r="I204" s="115"/>
    </row>
    <row r="205" spans="1:9">
      <c r="A205" s="117" t="s">
        <v>345</v>
      </c>
      <c r="B205" s="117" t="s">
        <v>312</v>
      </c>
      <c r="C205" s="116" t="s">
        <v>880</v>
      </c>
      <c r="D205" s="115"/>
      <c r="E205" s="115"/>
      <c r="F205" s="115"/>
      <c r="G205" s="115"/>
      <c r="H205" s="115"/>
      <c r="I205" s="115"/>
    </row>
    <row r="206" spans="1:9">
      <c r="A206" s="117" t="s">
        <v>355</v>
      </c>
      <c r="B206" s="117" t="s">
        <v>327</v>
      </c>
      <c r="C206" s="116" t="s">
        <v>889</v>
      </c>
      <c r="D206" s="115"/>
      <c r="E206" s="115"/>
      <c r="F206" s="115"/>
      <c r="G206" s="115"/>
      <c r="H206" s="115"/>
      <c r="I206" s="115"/>
    </row>
    <row r="207" spans="1:9">
      <c r="A207" s="117" t="s">
        <v>172</v>
      </c>
      <c r="B207" s="117" t="s">
        <v>327</v>
      </c>
      <c r="C207" s="116" t="s">
        <v>913</v>
      </c>
      <c r="D207" s="115"/>
      <c r="E207" s="115"/>
      <c r="F207" s="115"/>
      <c r="G207" s="115"/>
      <c r="H207" s="115"/>
      <c r="I207" s="115"/>
    </row>
    <row r="208" spans="1:9">
      <c r="A208" s="117" t="s">
        <v>173</v>
      </c>
      <c r="B208" s="117" t="s">
        <v>328</v>
      </c>
      <c r="C208" s="116" t="s">
        <v>902</v>
      </c>
      <c r="D208" s="115"/>
      <c r="E208" s="115"/>
      <c r="F208" s="115"/>
      <c r="G208" s="115"/>
      <c r="H208" s="115"/>
      <c r="I208" s="115"/>
    </row>
    <row r="209" spans="1:9">
      <c r="A209" s="117" t="s">
        <v>174</v>
      </c>
      <c r="B209" s="117" t="s">
        <v>329</v>
      </c>
      <c r="C209" s="116" t="s">
        <v>886</v>
      </c>
      <c r="D209" s="115"/>
      <c r="E209" s="115"/>
      <c r="F209" s="115"/>
      <c r="G209" s="115"/>
      <c r="H209" s="115"/>
      <c r="I209" s="115"/>
    </row>
    <row r="210" spans="1:9">
      <c r="A210" s="117" t="s">
        <v>356</v>
      </c>
      <c r="B210" s="117" t="s">
        <v>330</v>
      </c>
      <c r="C210" s="116" t="s">
        <v>887</v>
      </c>
      <c r="D210" s="115"/>
      <c r="E210" s="115"/>
      <c r="F210" s="115"/>
      <c r="G210" s="115"/>
      <c r="H210" s="115"/>
      <c r="I210" s="115"/>
    </row>
    <row r="211" spans="1:9">
      <c r="A211" s="117" t="s">
        <v>357</v>
      </c>
      <c r="B211" s="117" t="s">
        <v>331</v>
      </c>
      <c r="C211" s="116" t="s">
        <v>911</v>
      </c>
      <c r="D211" s="115"/>
      <c r="E211" s="115"/>
      <c r="F211" s="115"/>
      <c r="G211" s="115"/>
      <c r="H211" s="115"/>
      <c r="I211" s="115"/>
    </row>
    <row r="212" spans="1:9">
      <c r="A212" s="117" t="s">
        <v>358</v>
      </c>
      <c r="B212" s="117" t="s">
        <v>332</v>
      </c>
      <c r="C212" s="116" t="s">
        <v>902</v>
      </c>
      <c r="D212" s="115"/>
      <c r="E212" s="115"/>
      <c r="F212" s="115"/>
      <c r="G212" s="115"/>
      <c r="H212" s="115"/>
      <c r="I212" s="115"/>
    </row>
    <row r="213" spans="1:9">
      <c r="A213" s="117" t="s">
        <v>359</v>
      </c>
      <c r="B213" s="117" t="s">
        <v>333</v>
      </c>
      <c r="C213" s="116" t="s">
        <v>913</v>
      </c>
      <c r="D213" s="115"/>
      <c r="E213" s="115"/>
      <c r="F213" s="115"/>
      <c r="G213" s="115"/>
      <c r="H213" s="115"/>
      <c r="I213" s="115"/>
    </row>
    <row r="214" spans="1:9">
      <c r="A214" s="117" t="s">
        <v>168</v>
      </c>
      <c r="B214" s="117" t="s">
        <v>321</v>
      </c>
      <c r="C214" s="116" t="s">
        <v>876</v>
      </c>
      <c r="D214" s="115"/>
      <c r="E214" s="115"/>
      <c r="F214" s="115"/>
      <c r="G214" s="115"/>
      <c r="H214" s="115"/>
      <c r="I214" s="115"/>
    </row>
    <row r="215" spans="1:9">
      <c r="A215" s="117" t="s">
        <v>169</v>
      </c>
      <c r="B215" s="117" t="s">
        <v>322</v>
      </c>
      <c r="C215" s="116" t="s">
        <v>876</v>
      </c>
      <c r="D215" s="115"/>
      <c r="E215" s="115"/>
      <c r="F215" s="115"/>
      <c r="G215" s="115"/>
      <c r="H215" s="115"/>
      <c r="I215" s="115"/>
    </row>
    <row r="216" spans="1:9">
      <c r="A216" s="117" t="s">
        <v>170</v>
      </c>
      <c r="B216" s="117" t="s">
        <v>323</v>
      </c>
      <c r="C216" s="116" t="s">
        <v>898</v>
      </c>
      <c r="D216" s="115"/>
      <c r="E216" s="115"/>
      <c r="F216" s="115"/>
      <c r="G216" s="115"/>
      <c r="H216" s="115"/>
      <c r="I216" s="115"/>
    </row>
    <row r="217" spans="1:9">
      <c r="A217" s="117" t="s">
        <v>352</v>
      </c>
      <c r="B217" s="117" t="s">
        <v>324</v>
      </c>
      <c r="C217" s="116" t="s">
        <v>888</v>
      </c>
      <c r="D217" s="115"/>
      <c r="E217" s="115"/>
      <c r="F217" s="115"/>
      <c r="G217" s="115"/>
      <c r="H217" s="115"/>
      <c r="I217" s="115"/>
    </row>
    <row r="218" spans="1:9">
      <c r="A218" s="117" t="s">
        <v>171</v>
      </c>
      <c r="B218" s="117" t="s">
        <v>324</v>
      </c>
      <c r="C218" s="116" t="s">
        <v>888</v>
      </c>
      <c r="D218" s="115"/>
      <c r="E218" s="115"/>
      <c r="F218" s="115"/>
      <c r="G218" s="115"/>
      <c r="H218" s="115"/>
      <c r="I218" s="115"/>
    </row>
    <row r="219" spans="1:9">
      <c r="A219" s="117" t="s">
        <v>353</v>
      </c>
      <c r="B219" s="117" t="s">
        <v>325</v>
      </c>
      <c r="C219" s="116" t="s">
        <v>922</v>
      </c>
      <c r="D219" s="115"/>
      <c r="E219" s="115"/>
      <c r="F219" s="115"/>
      <c r="G219" s="115"/>
      <c r="H219" s="115"/>
      <c r="I219" s="115"/>
    </row>
    <row r="220" spans="1:9">
      <c r="A220" s="117" t="s">
        <v>354</v>
      </c>
      <c r="B220" s="117" t="s">
        <v>326</v>
      </c>
      <c r="C220" s="116" t="s">
        <v>902</v>
      </c>
      <c r="D220" s="115"/>
      <c r="E220" s="115"/>
      <c r="F220" s="115"/>
      <c r="G220" s="115"/>
      <c r="H220" s="115"/>
      <c r="I220" s="115"/>
    </row>
    <row r="221" spans="1:9">
      <c r="A221" s="117" t="s">
        <v>138</v>
      </c>
      <c r="B221" s="117" t="s">
        <v>284</v>
      </c>
      <c r="C221" s="116" t="s">
        <v>883</v>
      </c>
      <c r="D221" s="115"/>
      <c r="E221" s="115"/>
      <c r="F221" s="115"/>
      <c r="G221" s="115"/>
      <c r="H221" s="115"/>
      <c r="I221" s="115"/>
    </row>
    <row r="222" spans="1:9">
      <c r="A222" s="117" t="s">
        <v>142</v>
      </c>
      <c r="B222" s="117" t="s">
        <v>288</v>
      </c>
      <c r="C222" s="116" t="s">
        <v>876</v>
      </c>
      <c r="D222" s="115"/>
      <c r="E222" s="115"/>
      <c r="F222" s="115"/>
      <c r="G222" s="115"/>
      <c r="H222" s="115"/>
      <c r="I222" s="115"/>
    </row>
    <row r="223" spans="1:9">
      <c r="A223" s="117" t="s">
        <v>143</v>
      </c>
      <c r="B223" s="117" t="s">
        <v>289</v>
      </c>
      <c r="C223" s="116" t="s">
        <v>876</v>
      </c>
      <c r="D223" s="115"/>
      <c r="E223" s="115"/>
      <c r="F223" s="115"/>
      <c r="G223" s="115"/>
      <c r="H223" s="115"/>
      <c r="I223" s="115"/>
    </row>
    <row r="224" spans="1:9">
      <c r="A224" s="117" t="s">
        <v>140</v>
      </c>
      <c r="B224" s="117" t="s">
        <v>286</v>
      </c>
      <c r="C224" s="116" t="s">
        <v>897</v>
      </c>
      <c r="D224" s="115"/>
      <c r="E224" s="115"/>
      <c r="F224" s="115"/>
      <c r="G224" s="115"/>
      <c r="H224" s="115"/>
      <c r="I224" s="115"/>
    </row>
    <row r="225" spans="1:9">
      <c r="A225" s="117" t="s">
        <v>141</v>
      </c>
      <c r="B225" s="117" t="s">
        <v>287</v>
      </c>
      <c r="C225" s="116" t="s">
        <v>928</v>
      </c>
      <c r="D225" s="115"/>
      <c r="E225" s="115"/>
      <c r="F225" s="115"/>
      <c r="G225" s="115"/>
      <c r="H225" s="115"/>
      <c r="I225" s="115"/>
    </row>
    <row r="226" spans="1:9">
      <c r="A226" s="117" t="s">
        <v>148</v>
      </c>
      <c r="B226" s="117" t="s">
        <v>294</v>
      </c>
      <c r="C226" s="116" t="s">
        <v>886</v>
      </c>
      <c r="D226" s="115"/>
      <c r="E226" s="115"/>
      <c r="F226" s="115"/>
      <c r="G226" s="115"/>
      <c r="H226" s="115"/>
      <c r="I226" s="115"/>
    </row>
    <row r="227" spans="1:9">
      <c r="A227" s="117" t="s">
        <v>149</v>
      </c>
      <c r="B227" s="117" t="s">
        <v>295</v>
      </c>
      <c r="C227" s="116" t="s">
        <v>884</v>
      </c>
      <c r="D227" s="115"/>
      <c r="E227" s="115"/>
      <c r="F227" s="115"/>
      <c r="G227" s="115"/>
      <c r="H227" s="115"/>
      <c r="I227" s="115"/>
    </row>
    <row r="228" spans="1:9">
      <c r="A228" s="117" t="s">
        <v>139</v>
      </c>
      <c r="B228" s="117" t="s">
        <v>285</v>
      </c>
      <c r="C228" s="116" t="s">
        <v>905</v>
      </c>
      <c r="D228" s="115"/>
      <c r="E228" s="115"/>
      <c r="F228" s="115"/>
      <c r="G228" s="115"/>
      <c r="H228" s="115"/>
      <c r="I228" s="115"/>
    </row>
    <row r="229" spans="1:9">
      <c r="A229" s="117" t="s">
        <v>146</v>
      </c>
      <c r="B229" s="117" t="s">
        <v>292</v>
      </c>
      <c r="C229" s="116" t="s">
        <v>912</v>
      </c>
      <c r="D229" s="115"/>
      <c r="E229" s="115"/>
      <c r="F229" s="115"/>
      <c r="G229" s="115"/>
      <c r="H229" s="115"/>
      <c r="I229" s="115"/>
    </row>
    <row r="230" spans="1:9">
      <c r="A230" s="117" t="s">
        <v>147</v>
      </c>
      <c r="B230" s="117" t="s">
        <v>293</v>
      </c>
      <c r="C230" s="116" t="s">
        <v>894</v>
      </c>
      <c r="D230" s="115"/>
      <c r="E230" s="115"/>
      <c r="F230" s="115"/>
      <c r="G230" s="115"/>
      <c r="H230" s="115"/>
      <c r="I230" s="115"/>
    </row>
    <row r="231" spans="1:9">
      <c r="A231" s="117" t="s">
        <v>144</v>
      </c>
      <c r="B231" s="117" t="s">
        <v>290</v>
      </c>
      <c r="C231" s="116" t="s">
        <v>927</v>
      </c>
      <c r="D231" s="115"/>
      <c r="E231" s="115"/>
      <c r="F231" s="115"/>
      <c r="G231" s="115"/>
      <c r="H231" s="115"/>
      <c r="I231" s="115"/>
    </row>
    <row r="232" spans="1:9">
      <c r="A232" s="117" t="s">
        <v>145</v>
      </c>
      <c r="B232" s="117" t="s">
        <v>291</v>
      </c>
      <c r="C232" s="116" t="s">
        <v>913</v>
      </c>
      <c r="D232" s="115"/>
      <c r="E232" s="115"/>
      <c r="F232" s="115"/>
      <c r="G232" s="115"/>
      <c r="H232" s="115"/>
      <c r="I232" s="115"/>
    </row>
    <row r="233" spans="1:9">
      <c r="A233" s="117" t="s">
        <v>544</v>
      </c>
      <c r="B233" s="117" t="s">
        <v>545</v>
      </c>
      <c r="C233" s="116">
        <v>0</v>
      </c>
      <c r="D233" s="115"/>
      <c r="E233" s="115"/>
      <c r="F233" s="115"/>
      <c r="G233" s="115"/>
      <c r="H233" s="115"/>
      <c r="I233" s="115"/>
    </row>
    <row r="234" spans="1:9">
      <c r="A234" s="117" t="s">
        <v>480</v>
      </c>
      <c r="B234" s="117" t="s">
        <v>519</v>
      </c>
      <c r="C234" s="116" t="s">
        <v>905</v>
      </c>
      <c r="D234" s="115"/>
      <c r="E234" s="115"/>
      <c r="F234" s="115"/>
      <c r="G234" s="115"/>
      <c r="H234" s="115"/>
      <c r="I234" s="115"/>
    </row>
    <row r="235" spans="1:9">
      <c r="A235" s="117" t="s">
        <v>482</v>
      </c>
      <c r="B235" s="117" t="s">
        <v>521</v>
      </c>
      <c r="C235" s="116" t="s">
        <v>905</v>
      </c>
      <c r="D235" s="115"/>
      <c r="E235" s="115"/>
      <c r="F235" s="115"/>
      <c r="G235" s="115"/>
      <c r="H235" s="115"/>
      <c r="I235" s="115"/>
    </row>
    <row r="236" spans="1:9">
      <c r="A236" s="117" t="s">
        <v>481</v>
      </c>
      <c r="B236" s="117" t="s">
        <v>520</v>
      </c>
      <c r="C236" s="116" t="s">
        <v>905</v>
      </c>
      <c r="D236" s="115"/>
      <c r="E236" s="115"/>
      <c r="F236" s="115"/>
      <c r="G236" s="115"/>
      <c r="H236" s="115"/>
      <c r="I236" s="115"/>
    </row>
    <row r="237" spans="1:9">
      <c r="A237" s="117" t="s">
        <v>477</v>
      </c>
      <c r="B237" s="117" t="s">
        <v>516</v>
      </c>
      <c r="C237" s="116" t="s">
        <v>905</v>
      </c>
      <c r="D237" s="115"/>
      <c r="E237" s="115"/>
      <c r="F237" s="115"/>
      <c r="G237" s="115"/>
      <c r="H237" s="115"/>
      <c r="I237" s="115"/>
    </row>
    <row r="238" spans="1:9">
      <c r="A238" s="117" t="s">
        <v>479</v>
      </c>
      <c r="B238" s="117" t="s">
        <v>518</v>
      </c>
      <c r="C238" s="116" t="s">
        <v>905</v>
      </c>
      <c r="D238" s="115"/>
      <c r="E238" s="115"/>
      <c r="F238" s="115"/>
      <c r="G238" s="115"/>
      <c r="H238" s="115"/>
      <c r="I238" s="115"/>
    </row>
    <row r="239" spans="1:9">
      <c r="A239" s="117" t="s">
        <v>478</v>
      </c>
      <c r="B239" s="117" t="s">
        <v>517</v>
      </c>
      <c r="C239" s="116" t="s">
        <v>905</v>
      </c>
      <c r="D239" s="115"/>
      <c r="E239" s="115"/>
      <c r="F239" s="115"/>
      <c r="G239" s="115"/>
      <c r="H239" s="115"/>
      <c r="I239" s="115"/>
    </row>
    <row r="240" spans="1:9">
      <c r="A240" s="117" t="s">
        <v>498</v>
      </c>
      <c r="B240" s="117" t="s">
        <v>739</v>
      </c>
      <c r="C240" s="116" t="s">
        <v>883</v>
      </c>
      <c r="D240" s="115"/>
      <c r="E240" s="115"/>
      <c r="F240" s="115"/>
      <c r="G240" s="115"/>
      <c r="H240" s="115"/>
      <c r="I240" s="115"/>
    </row>
    <row r="241" spans="1:9">
      <c r="A241" s="117" t="s">
        <v>500</v>
      </c>
      <c r="B241" s="117" t="s">
        <v>539</v>
      </c>
      <c r="C241" s="116" t="s">
        <v>880</v>
      </c>
      <c r="D241" s="115"/>
      <c r="E241" s="115"/>
      <c r="F241" s="115"/>
      <c r="G241" s="115"/>
      <c r="H241" s="115"/>
      <c r="I241" s="115"/>
    </row>
    <row r="242" spans="1:9">
      <c r="A242" s="117" t="s">
        <v>474</v>
      </c>
      <c r="B242" s="117" t="s">
        <v>513</v>
      </c>
      <c r="C242" s="116" t="s">
        <v>892</v>
      </c>
      <c r="D242" s="115"/>
      <c r="E242" s="115"/>
      <c r="F242" s="115"/>
      <c r="G242" s="115"/>
      <c r="H242" s="115"/>
      <c r="I242" s="115"/>
    </row>
    <row r="243" spans="1:9">
      <c r="A243" s="117" t="s">
        <v>476</v>
      </c>
      <c r="B243" s="117" t="s">
        <v>515</v>
      </c>
      <c r="C243" s="116" t="s">
        <v>905</v>
      </c>
      <c r="D243" s="115"/>
      <c r="E243" s="115"/>
      <c r="F243" s="115"/>
      <c r="G243" s="115"/>
      <c r="H243" s="115"/>
      <c r="I243" s="115"/>
    </row>
    <row r="244" spans="1:9">
      <c r="A244" s="117" t="s">
        <v>475</v>
      </c>
      <c r="B244" s="117" t="s">
        <v>514</v>
      </c>
      <c r="C244" s="116" t="s">
        <v>905</v>
      </c>
      <c r="D244" s="115"/>
      <c r="E244" s="115"/>
      <c r="F244" s="115"/>
      <c r="G244" s="115"/>
      <c r="H244" s="115"/>
      <c r="I244" s="115"/>
    </row>
    <row r="245" spans="1:9">
      <c r="A245" s="117" t="s">
        <v>468</v>
      </c>
      <c r="B245" s="117" t="s">
        <v>507</v>
      </c>
      <c r="C245" s="116" t="s">
        <v>892</v>
      </c>
      <c r="D245" s="115"/>
      <c r="E245" s="115"/>
      <c r="F245" s="115"/>
      <c r="G245" s="115"/>
      <c r="H245" s="115"/>
      <c r="I245" s="115"/>
    </row>
    <row r="246" spans="1:9">
      <c r="A246" s="117" t="s">
        <v>470</v>
      </c>
      <c r="B246" s="117" t="s">
        <v>509</v>
      </c>
      <c r="C246" s="116" t="s">
        <v>892</v>
      </c>
      <c r="D246" s="115"/>
      <c r="E246" s="115"/>
      <c r="F246" s="115"/>
      <c r="G246" s="115"/>
      <c r="H246" s="115"/>
      <c r="I246" s="115"/>
    </row>
    <row r="247" spans="1:9">
      <c r="A247" s="117" t="s">
        <v>469</v>
      </c>
      <c r="B247" s="117" t="s">
        <v>508</v>
      </c>
      <c r="C247" s="116" t="s">
        <v>914</v>
      </c>
      <c r="D247" s="115"/>
      <c r="E247" s="115"/>
      <c r="F247" s="115"/>
      <c r="G247" s="115"/>
      <c r="H247" s="115"/>
      <c r="I247" s="115"/>
    </row>
    <row r="248" spans="1:9">
      <c r="A248" s="117" t="s">
        <v>471</v>
      </c>
      <c r="B248" s="117" t="s">
        <v>510</v>
      </c>
      <c r="C248" s="116" t="s">
        <v>892</v>
      </c>
      <c r="D248" s="115"/>
      <c r="E248" s="115"/>
      <c r="F248" s="115"/>
      <c r="G248" s="115"/>
      <c r="H248" s="115"/>
      <c r="I248" s="115"/>
    </row>
    <row r="249" spans="1:9">
      <c r="A249" s="117" t="s">
        <v>473</v>
      </c>
      <c r="B249" s="117" t="s">
        <v>512</v>
      </c>
      <c r="C249" s="116" t="s">
        <v>892</v>
      </c>
      <c r="D249" s="115"/>
      <c r="E249" s="115"/>
      <c r="F249" s="115"/>
      <c r="G249" s="115"/>
      <c r="H249" s="115"/>
      <c r="I249" s="115"/>
    </row>
    <row r="250" spans="1:9">
      <c r="A250" s="117" t="s">
        <v>472</v>
      </c>
      <c r="B250" s="117" t="s">
        <v>511</v>
      </c>
      <c r="C250" s="116" t="s">
        <v>892</v>
      </c>
      <c r="D250" s="115"/>
      <c r="E250" s="115"/>
      <c r="F250" s="115"/>
      <c r="G250" s="115"/>
      <c r="H250" s="115"/>
      <c r="I250" s="115"/>
    </row>
    <row r="251" spans="1:9">
      <c r="A251" s="117" t="s">
        <v>499</v>
      </c>
      <c r="B251" s="117" t="s">
        <v>538</v>
      </c>
      <c r="C251" s="116" t="s">
        <v>880</v>
      </c>
      <c r="D251" s="115"/>
      <c r="E251" s="115"/>
      <c r="F251" s="115"/>
      <c r="G251" s="115"/>
      <c r="H251" s="115"/>
      <c r="I251" s="115"/>
    </row>
    <row r="252" spans="1:9">
      <c r="A252" s="117" t="s">
        <v>486</v>
      </c>
      <c r="B252" s="117" t="s">
        <v>525</v>
      </c>
      <c r="C252" s="116" t="s">
        <v>891</v>
      </c>
      <c r="D252" s="115"/>
      <c r="E252" s="115"/>
      <c r="F252" s="115"/>
      <c r="G252" s="115"/>
      <c r="H252" s="115"/>
      <c r="I252" s="115"/>
    </row>
    <row r="253" spans="1:9">
      <c r="A253" s="117" t="s">
        <v>488</v>
      </c>
      <c r="B253" s="117" t="s">
        <v>527</v>
      </c>
      <c r="C253" s="116" t="s">
        <v>892</v>
      </c>
      <c r="D253" s="115"/>
      <c r="E253" s="115"/>
      <c r="F253" s="115"/>
      <c r="G253" s="115"/>
      <c r="H253" s="115"/>
      <c r="I253" s="115"/>
    </row>
    <row r="254" spans="1:9">
      <c r="A254" s="117" t="s">
        <v>487</v>
      </c>
      <c r="B254" s="117" t="s">
        <v>526</v>
      </c>
      <c r="C254" s="116" t="s">
        <v>897</v>
      </c>
      <c r="D254" s="115"/>
      <c r="E254" s="115"/>
      <c r="F254" s="115"/>
      <c r="G254" s="115"/>
      <c r="H254" s="115"/>
      <c r="I254" s="115"/>
    </row>
    <row r="255" spans="1:9">
      <c r="A255" s="117" t="s">
        <v>489</v>
      </c>
      <c r="B255" s="117" t="s">
        <v>732</v>
      </c>
      <c r="C255" s="116" t="s">
        <v>897</v>
      </c>
      <c r="D255" s="115"/>
      <c r="E255" s="115"/>
      <c r="F255" s="115"/>
      <c r="G255" s="115"/>
      <c r="H255" s="115"/>
      <c r="I255" s="115"/>
    </row>
    <row r="256" spans="1:9">
      <c r="A256" s="117" t="s">
        <v>491</v>
      </c>
      <c r="B256" s="117" t="s">
        <v>530</v>
      </c>
      <c r="C256" s="116" t="s">
        <v>892</v>
      </c>
      <c r="D256" s="115"/>
      <c r="E256" s="115"/>
      <c r="F256" s="115"/>
      <c r="G256" s="115"/>
      <c r="H256" s="115"/>
      <c r="I256" s="115"/>
    </row>
    <row r="257" spans="1:9">
      <c r="A257" s="117" t="s">
        <v>490</v>
      </c>
      <c r="B257" s="117" t="s">
        <v>529</v>
      </c>
      <c r="C257" s="116" t="s">
        <v>892</v>
      </c>
      <c r="D257" s="115"/>
      <c r="E257" s="115"/>
      <c r="F257" s="115"/>
      <c r="G257" s="115"/>
      <c r="H257" s="115"/>
      <c r="I257" s="115"/>
    </row>
    <row r="258" spans="1:9">
      <c r="A258" s="117" t="s">
        <v>483</v>
      </c>
      <c r="B258" s="117" t="s">
        <v>522</v>
      </c>
      <c r="C258" s="116" t="s">
        <v>892</v>
      </c>
      <c r="D258" s="115"/>
      <c r="E258" s="115"/>
      <c r="F258" s="115"/>
      <c r="G258" s="115"/>
      <c r="H258" s="115"/>
      <c r="I258" s="115"/>
    </row>
    <row r="259" spans="1:9">
      <c r="A259" s="117" t="s">
        <v>485</v>
      </c>
      <c r="B259" s="117" t="s">
        <v>524</v>
      </c>
      <c r="C259" s="116" t="s">
        <v>905</v>
      </c>
      <c r="D259" s="115"/>
      <c r="E259" s="115"/>
      <c r="F259" s="115"/>
      <c r="G259" s="115"/>
      <c r="H259" s="115"/>
      <c r="I259" s="115"/>
    </row>
    <row r="260" spans="1:9">
      <c r="A260" s="117" t="s">
        <v>484</v>
      </c>
      <c r="B260" s="117" t="s">
        <v>523</v>
      </c>
      <c r="C260" s="116" t="s">
        <v>892</v>
      </c>
      <c r="D260" s="115"/>
      <c r="E260" s="115"/>
      <c r="F260" s="115"/>
      <c r="G260" s="115"/>
      <c r="H260" s="115"/>
      <c r="I260" s="115"/>
    </row>
    <row r="261" spans="1:9">
      <c r="A261" s="117" t="s">
        <v>495</v>
      </c>
      <c r="B261" s="117" t="s">
        <v>736</v>
      </c>
      <c r="C261" s="116" t="s">
        <v>897</v>
      </c>
      <c r="D261" s="115"/>
      <c r="E261" s="115"/>
      <c r="F261" s="115"/>
      <c r="G261" s="115"/>
      <c r="H261" s="115"/>
      <c r="I261" s="115"/>
    </row>
    <row r="262" spans="1:9">
      <c r="A262" s="117" t="s">
        <v>497</v>
      </c>
      <c r="B262" s="117" t="s">
        <v>738</v>
      </c>
      <c r="C262" s="116" t="s">
        <v>892</v>
      </c>
      <c r="D262" s="115"/>
      <c r="E262" s="115"/>
      <c r="F262" s="115"/>
      <c r="G262" s="115"/>
      <c r="H262" s="115"/>
      <c r="I262" s="115"/>
    </row>
    <row r="263" spans="1:9">
      <c r="A263" s="117" t="s">
        <v>496</v>
      </c>
      <c r="B263" s="117" t="s">
        <v>737</v>
      </c>
      <c r="C263" s="116" t="s">
        <v>897</v>
      </c>
      <c r="D263" s="115"/>
      <c r="E263" s="115"/>
      <c r="F263" s="115"/>
      <c r="G263" s="115"/>
      <c r="H263" s="115"/>
      <c r="I263" s="115"/>
    </row>
    <row r="264" spans="1:9">
      <c r="A264" s="117" t="s">
        <v>492</v>
      </c>
      <c r="B264" s="117" t="s">
        <v>733</v>
      </c>
      <c r="C264" s="116" t="s">
        <v>897</v>
      </c>
      <c r="D264" s="115"/>
      <c r="E264" s="115"/>
      <c r="F264" s="115"/>
      <c r="G264" s="115"/>
      <c r="H264" s="115"/>
      <c r="I264" s="115"/>
    </row>
    <row r="265" spans="1:9">
      <c r="A265" s="117" t="s">
        <v>494</v>
      </c>
      <c r="B265" s="117" t="s">
        <v>735</v>
      </c>
      <c r="C265" s="116" t="s">
        <v>892</v>
      </c>
      <c r="D265" s="115"/>
      <c r="E265" s="115"/>
      <c r="F265" s="115"/>
      <c r="G265" s="115"/>
      <c r="H265" s="115"/>
      <c r="I265" s="115"/>
    </row>
    <row r="266" spans="1:9">
      <c r="A266" s="117" t="s">
        <v>493</v>
      </c>
      <c r="B266" s="117" t="s">
        <v>734</v>
      </c>
      <c r="C266" s="116" t="s">
        <v>891</v>
      </c>
      <c r="D266" s="115"/>
      <c r="E266" s="115"/>
      <c r="F266" s="115"/>
      <c r="G266" s="115"/>
      <c r="H266" s="115"/>
      <c r="I266" s="115"/>
    </row>
    <row r="267" spans="1:9">
      <c r="A267" s="117" t="s">
        <v>708</v>
      </c>
      <c r="B267" s="117" t="s">
        <v>709</v>
      </c>
      <c r="C267" s="116" t="s">
        <v>888</v>
      </c>
      <c r="D267" s="115"/>
      <c r="E267" s="115"/>
      <c r="F267" s="115"/>
      <c r="G267" s="115"/>
      <c r="H267" s="115"/>
      <c r="I267" s="115"/>
    </row>
    <row r="268" spans="1:9">
      <c r="A268" s="117" t="s">
        <v>710</v>
      </c>
      <c r="B268" s="117" t="s">
        <v>711</v>
      </c>
      <c r="C268" s="116" t="s">
        <v>890</v>
      </c>
      <c r="D268" s="115"/>
      <c r="E268" s="115"/>
      <c r="F268" s="115"/>
      <c r="G268" s="115"/>
      <c r="H268" s="115"/>
      <c r="I268" s="115"/>
    </row>
    <row r="269" spans="1:9">
      <c r="A269" s="117" t="s">
        <v>712</v>
      </c>
      <c r="B269" s="117" t="s">
        <v>713</v>
      </c>
      <c r="C269" s="116" t="s">
        <v>909</v>
      </c>
      <c r="D269" s="115"/>
      <c r="E269" s="115"/>
      <c r="F269" s="115"/>
      <c r="G269" s="115"/>
      <c r="H269" s="115"/>
      <c r="I269" s="115"/>
    </row>
    <row r="270" spans="1:9">
      <c r="A270" s="117" t="s">
        <v>714</v>
      </c>
      <c r="B270" s="117" t="s">
        <v>715</v>
      </c>
      <c r="C270" s="116" t="s">
        <v>918</v>
      </c>
      <c r="D270" s="115"/>
      <c r="E270" s="115"/>
      <c r="F270" s="115"/>
      <c r="G270" s="115"/>
      <c r="H270" s="115"/>
      <c r="I270" s="115"/>
    </row>
    <row r="271" spans="1:9">
      <c r="A271" s="117" t="s">
        <v>716</v>
      </c>
      <c r="B271" s="117" t="s">
        <v>717</v>
      </c>
      <c r="C271" s="116" t="s">
        <v>879</v>
      </c>
      <c r="D271" s="115"/>
      <c r="E271" s="115"/>
      <c r="F271" s="115"/>
      <c r="G271" s="115"/>
      <c r="H271" s="115"/>
      <c r="I271" s="115"/>
    </row>
    <row r="272" spans="1:9">
      <c r="A272" s="117" t="s">
        <v>718</v>
      </c>
      <c r="B272" s="117" t="s">
        <v>719</v>
      </c>
      <c r="C272" s="116" t="s">
        <v>888</v>
      </c>
      <c r="D272" s="115"/>
      <c r="E272" s="115"/>
      <c r="F272" s="115"/>
      <c r="G272" s="115"/>
      <c r="H272" s="115"/>
      <c r="I272" s="115"/>
    </row>
    <row r="273" spans="1:9">
      <c r="A273" s="117" t="s">
        <v>720</v>
      </c>
      <c r="B273" s="117" t="s">
        <v>721</v>
      </c>
      <c r="C273" s="116" t="s">
        <v>888</v>
      </c>
      <c r="D273" s="115"/>
      <c r="E273" s="115"/>
      <c r="F273" s="115"/>
      <c r="G273" s="115"/>
      <c r="H273" s="115"/>
      <c r="I273" s="115"/>
    </row>
    <row r="274" spans="1:9">
      <c r="A274" s="117" t="s">
        <v>722</v>
      </c>
      <c r="B274" s="117" t="s">
        <v>723</v>
      </c>
      <c r="C274" s="116" t="s">
        <v>918</v>
      </c>
      <c r="D274" s="115"/>
      <c r="E274" s="115"/>
      <c r="F274" s="115"/>
      <c r="G274" s="115"/>
      <c r="H274" s="115"/>
      <c r="I274" s="115"/>
    </row>
    <row r="275" spans="1:9">
      <c r="A275" s="117" t="s">
        <v>724</v>
      </c>
      <c r="B275" s="117" t="s">
        <v>725</v>
      </c>
      <c r="C275" s="116" t="s">
        <v>908</v>
      </c>
      <c r="D275" s="115"/>
      <c r="E275" s="115"/>
      <c r="F275" s="115"/>
      <c r="G275" s="115"/>
      <c r="H275" s="115"/>
      <c r="I275" s="115"/>
    </row>
    <row r="276" spans="1:9">
      <c r="A276" s="117" t="s">
        <v>672</v>
      </c>
      <c r="B276" s="117" t="s">
        <v>705</v>
      </c>
      <c r="C276" s="116" t="s">
        <v>921</v>
      </c>
      <c r="D276" s="115"/>
      <c r="E276" s="115"/>
      <c r="F276" s="115"/>
      <c r="G276" s="115"/>
      <c r="H276" s="115"/>
      <c r="I276" s="115"/>
    </row>
    <row r="277" spans="1:9">
      <c r="A277" s="117" t="s">
        <v>151</v>
      </c>
      <c r="B277" s="117" t="s">
        <v>297</v>
      </c>
      <c r="C277" s="116" t="s">
        <v>883</v>
      </c>
      <c r="D277" s="115"/>
      <c r="E277" s="115"/>
      <c r="F277" s="115"/>
      <c r="G277" s="115"/>
      <c r="H277" s="115"/>
      <c r="I277" s="115"/>
    </row>
    <row r="278" spans="1:9">
      <c r="A278" s="117" t="s">
        <v>155</v>
      </c>
      <c r="B278" s="117" t="s">
        <v>301</v>
      </c>
      <c r="C278" s="116" t="s">
        <v>879</v>
      </c>
      <c r="D278" s="115"/>
      <c r="E278" s="115"/>
      <c r="F278" s="115"/>
      <c r="G278" s="115"/>
      <c r="H278" s="115"/>
      <c r="I278" s="115"/>
    </row>
    <row r="279" spans="1:9">
      <c r="A279" s="117" t="s">
        <v>153</v>
      </c>
      <c r="B279" s="117" t="s">
        <v>299</v>
      </c>
      <c r="C279" s="116" t="s">
        <v>891</v>
      </c>
      <c r="D279" s="115"/>
      <c r="E279" s="115"/>
      <c r="F279" s="115"/>
      <c r="G279" s="115"/>
      <c r="H279" s="115"/>
      <c r="I279" s="115"/>
    </row>
    <row r="280" spans="1:9">
      <c r="A280" s="117" t="s">
        <v>154</v>
      </c>
      <c r="B280" s="117" t="s">
        <v>300</v>
      </c>
      <c r="C280" s="116" t="s">
        <v>890</v>
      </c>
      <c r="D280" s="115"/>
      <c r="E280" s="115"/>
      <c r="F280" s="115"/>
      <c r="G280" s="115"/>
      <c r="H280" s="115"/>
      <c r="I280" s="115"/>
    </row>
    <row r="281" spans="1:9">
      <c r="A281" s="117" t="s">
        <v>160</v>
      </c>
      <c r="B281" s="117" t="s">
        <v>306</v>
      </c>
      <c r="C281" s="116" t="s">
        <v>885</v>
      </c>
      <c r="D281" s="115"/>
      <c r="E281" s="115"/>
      <c r="F281" s="115"/>
      <c r="G281" s="115"/>
      <c r="H281" s="115"/>
      <c r="I281" s="115"/>
    </row>
    <row r="282" spans="1:9">
      <c r="A282" s="117" t="s">
        <v>161</v>
      </c>
      <c r="B282" s="117" t="s">
        <v>307</v>
      </c>
      <c r="C282" s="116" t="s">
        <v>884</v>
      </c>
      <c r="D282" s="115"/>
      <c r="E282" s="115"/>
      <c r="F282" s="115"/>
      <c r="G282" s="115"/>
      <c r="H282" s="115"/>
      <c r="I282" s="115"/>
    </row>
    <row r="283" spans="1:9">
      <c r="A283" s="117" t="s">
        <v>152</v>
      </c>
      <c r="B283" s="117" t="s">
        <v>298</v>
      </c>
      <c r="C283" s="116" t="s">
        <v>892</v>
      </c>
      <c r="D283" s="115"/>
      <c r="E283" s="115"/>
      <c r="F283" s="115"/>
      <c r="G283" s="115"/>
      <c r="H283" s="115"/>
      <c r="I283" s="115"/>
    </row>
    <row r="284" spans="1:9">
      <c r="A284" s="117" t="s">
        <v>158</v>
      </c>
      <c r="B284" s="117" t="s">
        <v>304</v>
      </c>
      <c r="C284" s="116" t="s">
        <v>887</v>
      </c>
      <c r="D284" s="115"/>
      <c r="E284" s="115"/>
      <c r="F284" s="115"/>
      <c r="G284" s="115"/>
      <c r="H284" s="115"/>
      <c r="I284" s="115"/>
    </row>
    <row r="285" spans="1:9">
      <c r="A285" s="117" t="s">
        <v>159</v>
      </c>
      <c r="B285" s="117" t="s">
        <v>305</v>
      </c>
      <c r="C285" s="116" t="s">
        <v>886</v>
      </c>
      <c r="D285" s="115"/>
      <c r="E285" s="115"/>
      <c r="F285" s="115"/>
      <c r="G285" s="115"/>
      <c r="H285" s="115"/>
      <c r="I285" s="115"/>
    </row>
    <row r="286" spans="1:9">
      <c r="A286" s="117" t="s">
        <v>156</v>
      </c>
      <c r="B286" s="117" t="s">
        <v>302</v>
      </c>
      <c r="C286" s="116" t="s">
        <v>889</v>
      </c>
      <c r="D286" s="115"/>
      <c r="E286" s="115"/>
      <c r="F286" s="115"/>
      <c r="G286" s="115"/>
      <c r="H286" s="115"/>
      <c r="I286" s="115"/>
    </row>
    <row r="287" spans="1:9">
      <c r="A287" s="117" t="s">
        <v>157</v>
      </c>
      <c r="B287" s="117" t="s">
        <v>303</v>
      </c>
      <c r="C287" s="116" t="s">
        <v>879</v>
      </c>
      <c r="D287" s="115"/>
      <c r="E287" s="115"/>
      <c r="F287" s="115"/>
      <c r="G287" s="115"/>
      <c r="H287" s="115"/>
      <c r="I287" s="115"/>
    </row>
  </sheetData>
  <sortState xmlns:xlrd2="http://schemas.microsoft.com/office/spreadsheetml/2017/richdata2" ref="A2:C287">
    <sortCondition ref="B1:B28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DA70-9E7E-4DFC-A768-5C1ADCF042F0}">
  <dimension ref="A1:C341"/>
  <sheetViews>
    <sheetView workbookViewId="0">
      <selection activeCell="C30" sqref="C30"/>
    </sheetView>
  </sheetViews>
  <sheetFormatPr baseColWidth="10" defaultColWidth="8.83203125" defaultRowHeight="16"/>
  <cols>
    <col min="1" max="1" width="9.1640625" bestFit="1" customWidth="1"/>
    <col min="3" max="3" width="9.1640625" bestFit="1" customWidth="1"/>
  </cols>
  <sheetData>
    <row r="1" spans="1:3">
      <c r="A1" s="27">
        <v>4564</v>
      </c>
      <c r="B1" s="27">
        <f>A1*1.05</f>
        <v>4792.2</v>
      </c>
      <c r="C1" s="27">
        <v>4792.2</v>
      </c>
    </row>
    <row r="2" spans="1:3">
      <c r="A2" s="27">
        <v>120</v>
      </c>
      <c r="B2" s="27">
        <f t="shared" ref="B2:B65" si="0">A2*1.05</f>
        <v>126</v>
      </c>
      <c r="C2" s="27">
        <v>126</v>
      </c>
    </row>
    <row r="3" spans="1:3">
      <c r="A3" s="27">
        <v>86</v>
      </c>
      <c r="B3" s="27">
        <f t="shared" si="0"/>
        <v>90.3</v>
      </c>
      <c r="C3" s="27">
        <v>90.3</v>
      </c>
    </row>
    <row r="4" spans="1:3">
      <c r="A4" s="27">
        <v>141</v>
      </c>
      <c r="B4" s="27">
        <f t="shared" si="0"/>
        <v>148.05000000000001</v>
      </c>
      <c r="C4" s="27">
        <v>148.05000000000001</v>
      </c>
    </row>
    <row r="5" spans="1:3">
      <c r="A5" s="27">
        <v>141</v>
      </c>
      <c r="B5" s="27">
        <f t="shared" si="0"/>
        <v>148.05000000000001</v>
      </c>
      <c r="C5" s="27">
        <v>148.05000000000001</v>
      </c>
    </row>
    <row r="6" spans="1:3">
      <c r="A6" s="27">
        <v>235</v>
      </c>
      <c r="B6" s="27">
        <f t="shared" si="0"/>
        <v>246.75</v>
      </c>
      <c r="C6" s="27">
        <v>246.75</v>
      </c>
    </row>
    <row r="7" spans="1:3">
      <c r="A7" s="27">
        <v>188</v>
      </c>
      <c r="B7" s="27">
        <f t="shared" si="0"/>
        <v>197.4</v>
      </c>
      <c r="C7" s="27">
        <v>197.4</v>
      </c>
    </row>
    <row r="8" spans="1:3">
      <c r="A8" s="27">
        <v>199</v>
      </c>
      <c r="B8" s="27">
        <f t="shared" si="0"/>
        <v>208.95000000000002</v>
      </c>
      <c r="C8" s="27">
        <v>208.95000000000002</v>
      </c>
    </row>
    <row r="9" spans="1:3">
      <c r="A9" s="27">
        <v>175</v>
      </c>
      <c r="B9" s="27">
        <f t="shared" si="0"/>
        <v>183.75</v>
      </c>
      <c r="C9" s="27">
        <v>183.75</v>
      </c>
    </row>
    <row r="10" spans="1:3">
      <c r="A10" s="27">
        <v>182</v>
      </c>
      <c r="B10" s="27">
        <f t="shared" si="0"/>
        <v>191.1</v>
      </c>
      <c r="C10" s="27">
        <v>191.1</v>
      </c>
    </row>
    <row r="11" spans="1:3">
      <c r="A11" s="27">
        <v>245</v>
      </c>
      <c r="B11" s="27">
        <f t="shared" si="0"/>
        <v>257.25</v>
      </c>
      <c r="C11" s="27">
        <v>257.25</v>
      </c>
    </row>
    <row r="12" spans="1:3">
      <c r="A12" s="27">
        <v>155</v>
      </c>
      <c r="B12" s="27">
        <f t="shared" si="0"/>
        <v>162.75</v>
      </c>
      <c r="C12" s="27">
        <v>162.75</v>
      </c>
    </row>
    <row r="13" spans="1:3">
      <c r="A13" s="27">
        <v>132</v>
      </c>
      <c r="B13" s="27">
        <f t="shared" si="0"/>
        <v>138.6</v>
      </c>
      <c r="C13" s="27">
        <v>138.6</v>
      </c>
    </row>
    <row r="14" spans="1:3">
      <c r="A14" s="27">
        <v>160</v>
      </c>
      <c r="B14" s="27">
        <f t="shared" si="0"/>
        <v>168</v>
      </c>
      <c r="C14" s="27">
        <v>168</v>
      </c>
    </row>
    <row r="15" spans="1:3">
      <c r="A15" s="27">
        <v>172</v>
      </c>
      <c r="B15" s="27">
        <f t="shared" si="0"/>
        <v>180.6</v>
      </c>
      <c r="C15" s="27">
        <v>180.6</v>
      </c>
    </row>
    <row r="16" spans="1:3">
      <c r="A16" s="27">
        <v>174</v>
      </c>
      <c r="B16" s="27">
        <f t="shared" si="0"/>
        <v>182.70000000000002</v>
      </c>
      <c r="C16" s="27">
        <v>182.70000000000002</v>
      </c>
    </row>
    <row r="17" spans="1:3">
      <c r="A17" s="27">
        <v>213</v>
      </c>
      <c r="B17" s="27">
        <f t="shared" si="0"/>
        <v>223.65</v>
      </c>
      <c r="C17" s="27">
        <v>223.65</v>
      </c>
    </row>
    <row r="18" spans="1:3">
      <c r="A18" s="27">
        <v>134</v>
      </c>
      <c r="B18" s="27">
        <f t="shared" si="0"/>
        <v>140.70000000000002</v>
      </c>
      <c r="C18" s="27">
        <v>140.70000000000002</v>
      </c>
    </row>
    <row r="19" spans="1:3">
      <c r="A19" s="27">
        <v>153</v>
      </c>
      <c r="B19" s="27">
        <f t="shared" si="0"/>
        <v>160.65</v>
      </c>
      <c r="C19" s="27">
        <v>160.65</v>
      </c>
    </row>
    <row r="20" spans="1:3">
      <c r="A20" s="27">
        <v>160</v>
      </c>
      <c r="B20" s="27">
        <f t="shared" si="0"/>
        <v>168</v>
      </c>
      <c r="C20" s="27">
        <v>168</v>
      </c>
    </row>
    <row r="21" spans="1:3">
      <c r="A21" s="27">
        <v>161</v>
      </c>
      <c r="B21" s="27">
        <f t="shared" si="0"/>
        <v>169.05</v>
      </c>
      <c r="C21" s="27">
        <v>169.05</v>
      </c>
    </row>
    <row r="22" spans="1:3">
      <c r="A22" s="27">
        <v>161</v>
      </c>
      <c r="B22" s="27">
        <f t="shared" si="0"/>
        <v>169.05</v>
      </c>
      <c r="C22" s="27">
        <v>169.05</v>
      </c>
    </row>
    <row r="23" spans="1:3">
      <c r="A23" s="27">
        <v>126</v>
      </c>
      <c r="B23" s="27">
        <f t="shared" si="0"/>
        <v>132.30000000000001</v>
      </c>
      <c r="C23" s="27">
        <v>132.30000000000001</v>
      </c>
    </row>
    <row r="24" spans="1:3">
      <c r="A24" s="27">
        <v>153</v>
      </c>
      <c r="B24" s="27">
        <f t="shared" si="0"/>
        <v>160.65</v>
      </c>
      <c r="C24" s="27">
        <v>160.65</v>
      </c>
    </row>
    <row r="25" spans="1:3">
      <c r="A25" s="27">
        <v>173</v>
      </c>
      <c r="B25" s="27">
        <f t="shared" si="0"/>
        <v>181.65</v>
      </c>
      <c r="C25" s="27">
        <v>181.65</v>
      </c>
    </row>
    <row r="26" spans="1:3">
      <c r="A26" s="27">
        <v>237</v>
      </c>
      <c r="B26" s="27">
        <f t="shared" si="0"/>
        <v>248.85000000000002</v>
      </c>
      <c r="C26" s="27">
        <v>248.85000000000002</v>
      </c>
    </row>
    <row r="27" spans="1:3">
      <c r="A27" s="27">
        <v>167</v>
      </c>
      <c r="B27" s="27">
        <f t="shared" si="0"/>
        <v>175.35</v>
      </c>
      <c r="C27" s="27">
        <v>175.35</v>
      </c>
    </row>
    <row r="28" spans="1:3">
      <c r="A28" s="27">
        <v>235</v>
      </c>
      <c r="B28" s="27">
        <f t="shared" si="0"/>
        <v>246.75</v>
      </c>
      <c r="C28" s="27">
        <v>246.75</v>
      </c>
    </row>
    <row r="29" spans="1:3" ht="17">
      <c r="A29" s="6" t="s">
        <v>629</v>
      </c>
      <c r="B29" s="6" t="s">
        <v>629</v>
      </c>
      <c r="C29" s="6" t="s">
        <v>629</v>
      </c>
    </row>
    <row r="30" spans="1:3">
      <c r="A30" s="27">
        <v>3751</v>
      </c>
      <c r="B30" s="27">
        <f t="shared" si="0"/>
        <v>3938.55</v>
      </c>
      <c r="C30" s="27">
        <v>3938.55</v>
      </c>
    </row>
    <row r="31" spans="1:3">
      <c r="A31" s="27">
        <v>101</v>
      </c>
      <c r="B31" s="27">
        <f t="shared" si="0"/>
        <v>106.05000000000001</v>
      </c>
      <c r="C31" s="27">
        <v>106.05000000000001</v>
      </c>
    </row>
    <row r="32" spans="1:3">
      <c r="A32" s="27">
        <v>133</v>
      </c>
      <c r="B32" s="27">
        <f t="shared" si="0"/>
        <v>139.65</v>
      </c>
      <c r="C32" s="27">
        <v>139.65</v>
      </c>
    </row>
    <row r="33" spans="1:3">
      <c r="A33" s="27">
        <v>152</v>
      </c>
      <c r="B33" s="27">
        <f t="shared" si="0"/>
        <v>159.6</v>
      </c>
      <c r="C33" s="27">
        <v>159.6</v>
      </c>
    </row>
    <row r="34" spans="1:3">
      <c r="A34" s="27">
        <v>133</v>
      </c>
      <c r="B34" s="27">
        <f t="shared" si="0"/>
        <v>139.65</v>
      </c>
      <c r="C34" s="27">
        <v>139.65</v>
      </c>
    </row>
    <row r="35" spans="1:3">
      <c r="A35" s="27">
        <v>123</v>
      </c>
      <c r="B35" s="27">
        <f t="shared" si="0"/>
        <v>129.15</v>
      </c>
      <c r="C35" s="27">
        <v>129.15</v>
      </c>
    </row>
    <row r="36" spans="1:3">
      <c r="A36" s="27">
        <v>144</v>
      </c>
      <c r="B36" s="27">
        <f t="shared" si="0"/>
        <v>151.20000000000002</v>
      </c>
      <c r="C36" s="27">
        <v>151.20000000000002</v>
      </c>
    </row>
    <row r="37" spans="1:3">
      <c r="A37" s="27">
        <v>221</v>
      </c>
      <c r="B37" s="27">
        <f t="shared" si="0"/>
        <v>232.05</v>
      </c>
      <c r="C37" s="27">
        <v>232.05</v>
      </c>
    </row>
    <row r="38" spans="1:3">
      <c r="A38" s="27">
        <v>139</v>
      </c>
      <c r="B38" s="27">
        <f t="shared" si="0"/>
        <v>145.95000000000002</v>
      </c>
      <c r="C38" s="27">
        <v>145.95000000000002</v>
      </c>
    </row>
    <row r="39" spans="1:3">
      <c r="A39" s="27">
        <v>144</v>
      </c>
      <c r="B39" s="27">
        <f t="shared" si="0"/>
        <v>151.20000000000002</v>
      </c>
      <c r="C39" s="27">
        <v>151.20000000000002</v>
      </c>
    </row>
    <row r="40" spans="1:3">
      <c r="A40" s="27">
        <v>245</v>
      </c>
      <c r="B40" s="27">
        <f t="shared" si="0"/>
        <v>257.25</v>
      </c>
      <c r="C40" s="27">
        <v>257.25</v>
      </c>
    </row>
    <row r="41" spans="1:3">
      <c r="A41" s="27">
        <v>248</v>
      </c>
      <c r="B41" s="27">
        <f t="shared" si="0"/>
        <v>260.40000000000003</v>
      </c>
      <c r="C41" s="27">
        <v>260.40000000000003</v>
      </c>
    </row>
    <row r="42" spans="1:3">
      <c r="A42" s="27">
        <v>144</v>
      </c>
      <c r="B42" s="27">
        <f t="shared" si="0"/>
        <v>151.20000000000002</v>
      </c>
      <c r="C42" s="27">
        <v>151.20000000000002</v>
      </c>
    </row>
    <row r="43" spans="1:3">
      <c r="A43" s="27">
        <v>199</v>
      </c>
      <c r="B43" s="27">
        <f t="shared" si="0"/>
        <v>208.95000000000002</v>
      </c>
      <c r="C43" s="27">
        <v>208.95000000000002</v>
      </c>
    </row>
    <row r="44" spans="1:3">
      <c r="A44" s="27">
        <v>126</v>
      </c>
      <c r="B44" s="27">
        <f t="shared" si="0"/>
        <v>132.30000000000001</v>
      </c>
      <c r="C44" s="27">
        <v>132.30000000000001</v>
      </c>
    </row>
    <row r="45" spans="1:3">
      <c r="A45" s="27">
        <v>126</v>
      </c>
      <c r="B45" s="27">
        <f t="shared" si="0"/>
        <v>132.30000000000001</v>
      </c>
      <c r="C45" s="27">
        <v>132.30000000000001</v>
      </c>
    </row>
    <row r="46" spans="1:3">
      <c r="A46" s="27">
        <v>213</v>
      </c>
      <c r="B46" s="27">
        <f t="shared" si="0"/>
        <v>223.65</v>
      </c>
      <c r="C46" s="27">
        <v>223.65</v>
      </c>
    </row>
    <row r="47" spans="1:3">
      <c r="A47" s="27">
        <v>126</v>
      </c>
      <c r="B47" s="27">
        <f t="shared" si="0"/>
        <v>132.30000000000001</v>
      </c>
      <c r="C47" s="27">
        <v>132.30000000000001</v>
      </c>
    </row>
    <row r="48" spans="1:3">
      <c r="A48" s="27">
        <v>138</v>
      </c>
      <c r="B48" s="27">
        <f t="shared" si="0"/>
        <v>144.9</v>
      </c>
      <c r="C48" s="27">
        <v>144.9</v>
      </c>
    </row>
    <row r="49" spans="1:3">
      <c r="A49" s="27">
        <v>210</v>
      </c>
      <c r="B49" s="27">
        <f t="shared" si="0"/>
        <v>220.5</v>
      </c>
      <c r="C49" s="27">
        <v>220.5</v>
      </c>
    </row>
    <row r="50" spans="1:3">
      <c r="A50" s="27">
        <v>216</v>
      </c>
      <c r="B50" s="27">
        <f t="shared" si="0"/>
        <v>226.8</v>
      </c>
      <c r="C50" s="27">
        <v>226.8</v>
      </c>
    </row>
    <row r="51" spans="1:3">
      <c r="A51" s="27">
        <v>210</v>
      </c>
      <c r="B51" s="27">
        <f t="shared" si="0"/>
        <v>220.5</v>
      </c>
      <c r="C51" s="27">
        <v>220.5</v>
      </c>
    </row>
    <row r="52" spans="1:3">
      <c r="A52" s="27">
        <v>267</v>
      </c>
      <c r="B52" s="27">
        <f t="shared" si="0"/>
        <v>280.35000000000002</v>
      </c>
      <c r="C52" s="27">
        <v>280.35000000000002</v>
      </c>
    </row>
    <row r="53" spans="1:3" ht="17">
      <c r="A53" s="6" t="s">
        <v>629</v>
      </c>
      <c r="B53" s="6" t="s">
        <v>629</v>
      </c>
      <c r="C53" s="6" t="s">
        <v>629</v>
      </c>
    </row>
    <row r="54" spans="1:3">
      <c r="A54" s="33">
        <v>4203</v>
      </c>
      <c r="B54" s="27">
        <f t="shared" si="0"/>
        <v>4413.1500000000005</v>
      </c>
      <c r="C54" s="33">
        <v>4413.1500000000005</v>
      </c>
    </row>
    <row r="55" spans="1:3">
      <c r="A55" s="27">
        <v>126</v>
      </c>
      <c r="B55" s="27">
        <f t="shared" si="0"/>
        <v>132.30000000000001</v>
      </c>
      <c r="C55" s="27">
        <v>132.30000000000001</v>
      </c>
    </row>
    <row r="56" spans="1:3">
      <c r="A56" s="27">
        <v>78</v>
      </c>
      <c r="B56" s="27">
        <f t="shared" si="0"/>
        <v>81.900000000000006</v>
      </c>
      <c r="C56" s="27">
        <v>81.900000000000006</v>
      </c>
    </row>
    <row r="57" spans="1:3">
      <c r="A57" s="27">
        <v>111</v>
      </c>
      <c r="B57" s="27">
        <f t="shared" si="0"/>
        <v>116.55000000000001</v>
      </c>
      <c r="C57" s="27">
        <v>116.55000000000001</v>
      </c>
    </row>
    <row r="58" spans="1:3">
      <c r="A58" s="27">
        <v>130</v>
      </c>
      <c r="B58" s="27">
        <f t="shared" si="0"/>
        <v>136.5</v>
      </c>
      <c r="C58" s="27">
        <v>136.5</v>
      </c>
    </row>
    <row r="59" spans="1:3">
      <c r="A59" s="27">
        <v>131</v>
      </c>
      <c r="B59" s="27">
        <f t="shared" si="0"/>
        <v>137.55000000000001</v>
      </c>
      <c r="C59" s="27">
        <v>137.55000000000001</v>
      </c>
    </row>
    <row r="60" spans="1:3">
      <c r="A60" s="27">
        <v>100</v>
      </c>
      <c r="B60" s="27">
        <f t="shared" si="0"/>
        <v>105</v>
      </c>
      <c r="C60" s="27">
        <v>105</v>
      </c>
    </row>
    <row r="61" spans="1:3">
      <c r="A61" s="27">
        <v>149</v>
      </c>
      <c r="B61" s="27">
        <f t="shared" si="0"/>
        <v>156.45000000000002</v>
      </c>
      <c r="C61" s="27">
        <v>156.45000000000002</v>
      </c>
    </row>
    <row r="62" spans="1:3">
      <c r="A62" s="27">
        <v>174</v>
      </c>
      <c r="B62" s="27">
        <f t="shared" si="0"/>
        <v>182.70000000000002</v>
      </c>
      <c r="C62" s="27">
        <v>182.70000000000002</v>
      </c>
    </row>
    <row r="63" spans="1:3">
      <c r="A63" s="27">
        <v>160</v>
      </c>
      <c r="B63" s="27">
        <f t="shared" si="0"/>
        <v>168</v>
      </c>
      <c r="C63" s="27">
        <v>168</v>
      </c>
    </row>
    <row r="64" spans="1:3">
      <c r="A64" s="27">
        <v>174</v>
      </c>
      <c r="B64" s="27">
        <f t="shared" si="0"/>
        <v>182.70000000000002</v>
      </c>
      <c r="C64" s="27">
        <v>182.70000000000002</v>
      </c>
    </row>
    <row r="65" spans="1:3">
      <c r="A65" s="27">
        <v>164</v>
      </c>
      <c r="B65" s="27">
        <f t="shared" si="0"/>
        <v>172.20000000000002</v>
      </c>
      <c r="C65" s="27">
        <v>172.20000000000002</v>
      </c>
    </row>
    <row r="66" spans="1:3">
      <c r="A66" s="27">
        <v>257</v>
      </c>
      <c r="B66" s="27">
        <f t="shared" ref="B66:B129" si="1">A66*1.05</f>
        <v>269.85000000000002</v>
      </c>
      <c r="C66" s="27">
        <v>269.85000000000002</v>
      </c>
    </row>
    <row r="67" spans="1:3">
      <c r="A67" s="27">
        <v>226</v>
      </c>
      <c r="B67" s="27">
        <f t="shared" si="1"/>
        <v>237.3</v>
      </c>
      <c r="C67" s="27">
        <v>237.3</v>
      </c>
    </row>
    <row r="68" spans="1:3">
      <c r="A68" s="27">
        <v>216</v>
      </c>
      <c r="B68" s="27">
        <f t="shared" si="1"/>
        <v>226.8</v>
      </c>
      <c r="C68" s="27">
        <v>226.8</v>
      </c>
    </row>
    <row r="69" spans="1:3">
      <c r="A69" s="27">
        <v>233</v>
      </c>
      <c r="B69" s="27">
        <f t="shared" si="1"/>
        <v>244.65</v>
      </c>
      <c r="C69" s="27">
        <v>244.65</v>
      </c>
    </row>
    <row r="70" spans="1:3">
      <c r="A70" s="27">
        <v>224</v>
      </c>
      <c r="B70" s="27">
        <f t="shared" si="1"/>
        <v>235.20000000000002</v>
      </c>
      <c r="C70" s="27">
        <v>235.20000000000002</v>
      </c>
    </row>
    <row r="71" spans="1:3">
      <c r="A71" s="27">
        <v>142</v>
      </c>
      <c r="B71" s="27">
        <f t="shared" si="1"/>
        <v>149.1</v>
      </c>
      <c r="C71" s="27">
        <v>149.1</v>
      </c>
    </row>
    <row r="72" spans="1:3">
      <c r="A72" s="27">
        <v>246</v>
      </c>
      <c r="B72" s="27">
        <f t="shared" si="1"/>
        <v>258.3</v>
      </c>
      <c r="C72" s="27">
        <v>258.3</v>
      </c>
    </row>
    <row r="73" spans="1:3">
      <c r="A73" s="27">
        <v>238</v>
      </c>
      <c r="B73" s="27">
        <f t="shared" si="1"/>
        <v>249.9</v>
      </c>
      <c r="C73" s="27">
        <v>249.9</v>
      </c>
    </row>
    <row r="74" spans="1:3">
      <c r="A74" s="27">
        <v>260</v>
      </c>
      <c r="B74" s="27">
        <f t="shared" si="1"/>
        <v>273</v>
      </c>
      <c r="C74" s="27">
        <v>273</v>
      </c>
    </row>
    <row r="75" spans="1:3">
      <c r="A75" s="27">
        <v>207</v>
      </c>
      <c r="B75" s="27">
        <f t="shared" si="1"/>
        <v>217.35000000000002</v>
      </c>
      <c r="C75" s="27">
        <v>217.35000000000002</v>
      </c>
    </row>
    <row r="76" spans="1:3">
      <c r="A76" s="27">
        <v>242</v>
      </c>
      <c r="B76" s="27">
        <f t="shared" si="1"/>
        <v>254.10000000000002</v>
      </c>
      <c r="C76" s="27">
        <v>254.10000000000002</v>
      </c>
    </row>
    <row r="77" spans="1:3">
      <c r="A77" s="27">
        <v>226</v>
      </c>
      <c r="B77" s="27">
        <f t="shared" si="1"/>
        <v>237.3</v>
      </c>
      <c r="C77" s="27">
        <v>237.3</v>
      </c>
    </row>
    <row r="78" spans="1:3" ht="17">
      <c r="A78" s="6" t="s">
        <v>629</v>
      </c>
      <c r="B78" s="6" t="s">
        <v>629</v>
      </c>
      <c r="C78" s="6" t="s">
        <v>629</v>
      </c>
    </row>
    <row r="79" spans="1:3">
      <c r="A79" s="27">
        <v>4883</v>
      </c>
      <c r="B79" s="27">
        <f t="shared" si="1"/>
        <v>5127.1500000000005</v>
      </c>
      <c r="C79" s="27">
        <v>5127.1500000000005</v>
      </c>
    </row>
    <row r="80" spans="1:3">
      <c r="A80" s="27">
        <v>114</v>
      </c>
      <c r="B80" s="27">
        <f t="shared" si="1"/>
        <v>119.7</v>
      </c>
      <c r="C80" s="27">
        <v>119.7</v>
      </c>
    </row>
    <row r="81" spans="1:3">
      <c r="A81" s="27">
        <v>149</v>
      </c>
      <c r="B81" s="27">
        <f t="shared" si="1"/>
        <v>156.45000000000002</v>
      </c>
      <c r="C81" s="27">
        <v>156.45000000000002</v>
      </c>
    </row>
    <row r="82" spans="1:3">
      <c r="A82" s="27">
        <v>172</v>
      </c>
      <c r="B82" s="27">
        <f t="shared" si="1"/>
        <v>180.6</v>
      </c>
      <c r="C82" s="27">
        <v>180.6</v>
      </c>
    </row>
    <row r="83" spans="1:3">
      <c r="A83" s="27">
        <v>150</v>
      </c>
      <c r="B83" s="27">
        <f t="shared" si="1"/>
        <v>157.5</v>
      </c>
      <c r="C83" s="27">
        <v>157.5</v>
      </c>
    </row>
    <row r="84" spans="1:3">
      <c r="A84" s="27">
        <v>142</v>
      </c>
      <c r="B84" s="27">
        <f t="shared" si="1"/>
        <v>149.1</v>
      </c>
      <c r="C84" s="27">
        <v>149.1</v>
      </c>
    </row>
    <row r="85" spans="1:3">
      <c r="A85" s="27">
        <v>145</v>
      </c>
      <c r="B85" s="27">
        <f t="shared" si="1"/>
        <v>152.25</v>
      </c>
      <c r="C85" s="27">
        <v>152.25</v>
      </c>
    </row>
    <row r="86" spans="1:3">
      <c r="A86" s="27">
        <v>172</v>
      </c>
      <c r="B86" s="27">
        <f t="shared" si="1"/>
        <v>180.6</v>
      </c>
      <c r="C86" s="27">
        <v>180.6</v>
      </c>
    </row>
    <row r="87" spans="1:3">
      <c r="A87" s="27">
        <v>177</v>
      </c>
      <c r="B87" s="27">
        <f t="shared" si="1"/>
        <v>185.85</v>
      </c>
      <c r="C87" s="27">
        <v>185.85</v>
      </c>
    </row>
    <row r="88" spans="1:3">
      <c r="A88" s="27">
        <v>238</v>
      </c>
      <c r="B88" s="27">
        <f t="shared" si="1"/>
        <v>249.9</v>
      </c>
      <c r="C88" s="27">
        <v>249.9</v>
      </c>
    </row>
    <row r="89" spans="1:3">
      <c r="A89" s="27">
        <v>205</v>
      </c>
      <c r="B89" s="27">
        <f t="shared" si="1"/>
        <v>215.25</v>
      </c>
      <c r="C89" s="27">
        <v>215.25</v>
      </c>
    </row>
    <row r="90" spans="1:3">
      <c r="A90" s="27">
        <v>191</v>
      </c>
      <c r="B90" s="27">
        <f t="shared" si="1"/>
        <v>200.55</v>
      </c>
      <c r="C90" s="27">
        <v>200.55</v>
      </c>
    </row>
    <row r="91" spans="1:3">
      <c r="A91" s="27">
        <v>221</v>
      </c>
      <c r="B91" s="27">
        <f t="shared" si="1"/>
        <v>232.05</v>
      </c>
      <c r="C91" s="27">
        <v>232.05</v>
      </c>
    </row>
    <row r="92" spans="1:3">
      <c r="A92" s="27">
        <v>204</v>
      </c>
      <c r="B92" s="27">
        <f t="shared" si="1"/>
        <v>214.20000000000002</v>
      </c>
      <c r="C92" s="27">
        <v>214.20000000000002</v>
      </c>
    </row>
    <row r="93" spans="1:3">
      <c r="A93" s="27">
        <v>154</v>
      </c>
      <c r="B93" s="27">
        <f t="shared" si="1"/>
        <v>161.70000000000002</v>
      </c>
      <c r="C93" s="27">
        <v>161.70000000000002</v>
      </c>
    </row>
    <row r="94" spans="1:3">
      <c r="A94" s="27">
        <v>248</v>
      </c>
      <c r="B94" s="27">
        <f t="shared" si="1"/>
        <v>260.40000000000003</v>
      </c>
      <c r="C94" s="27">
        <v>260.40000000000003</v>
      </c>
    </row>
    <row r="95" spans="1:3">
      <c r="A95" s="27">
        <v>207</v>
      </c>
      <c r="B95" s="27">
        <f t="shared" si="1"/>
        <v>217.35000000000002</v>
      </c>
      <c r="C95" s="27">
        <v>217.35000000000002</v>
      </c>
    </row>
    <row r="96" spans="1:3">
      <c r="A96" s="27">
        <v>137</v>
      </c>
      <c r="B96" s="27">
        <f t="shared" si="1"/>
        <v>143.85</v>
      </c>
      <c r="C96" s="27">
        <v>143.85</v>
      </c>
    </row>
    <row r="97" spans="1:3">
      <c r="A97" s="27">
        <v>132</v>
      </c>
      <c r="B97" s="27">
        <f t="shared" si="1"/>
        <v>138.6</v>
      </c>
      <c r="C97" s="27">
        <v>138.6</v>
      </c>
    </row>
    <row r="98" spans="1:3">
      <c r="A98" s="27">
        <v>120</v>
      </c>
      <c r="B98" s="27">
        <f t="shared" si="1"/>
        <v>126</v>
      </c>
      <c r="C98" s="27">
        <v>126</v>
      </c>
    </row>
    <row r="99" spans="1:3">
      <c r="A99" s="27">
        <v>245</v>
      </c>
      <c r="B99" s="27">
        <f t="shared" si="1"/>
        <v>257.25</v>
      </c>
      <c r="C99" s="27">
        <v>257.25</v>
      </c>
    </row>
    <row r="100" spans="1:3">
      <c r="A100" s="27">
        <v>188</v>
      </c>
      <c r="B100" s="27">
        <f t="shared" si="1"/>
        <v>197.4</v>
      </c>
      <c r="C100" s="27">
        <v>197.4</v>
      </c>
    </row>
    <row r="101" spans="1:3">
      <c r="A101" s="27">
        <v>224</v>
      </c>
      <c r="B101" s="27">
        <f t="shared" si="1"/>
        <v>235.20000000000002</v>
      </c>
      <c r="C101" s="27">
        <v>235.20000000000002</v>
      </c>
    </row>
    <row r="102" spans="1:3">
      <c r="A102" s="27">
        <v>176</v>
      </c>
      <c r="B102" s="27">
        <f t="shared" si="1"/>
        <v>184.8</v>
      </c>
      <c r="C102" s="27">
        <v>184.8</v>
      </c>
    </row>
    <row r="103" spans="1:3">
      <c r="A103" s="27">
        <v>202</v>
      </c>
      <c r="B103" s="27">
        <f t="shared" si="1"/>
        <v>212.10000000000002</v>
      </c>
      <c r="C103" s="27">
        <v>212.10000000000002</v>
      </c>
    </row>
    <row r="104" spans="1:3">
      <c r="A104" s="27">
        <v>133</v>
      </c>
      <c r="B104" s="27">
        <f t="shared" si="1"/>
        <v>139.65</v>
      </c>
      <c r="C104" s="27">
        <v>139.65</v>
      </c>
    </row>
    <row r="105" spans="1:3">
      <c r="A105" s="27">
        <v>248</v>
      </c>
      <c r="B105" s="27">
        <f t="shared" si="1"/>
        <v>260.40000000000003</v>
      </c>
      <c r="C105" s="27">
        <v>260.40000000000003</v>
      </c>
    </row>
    <row r="106" spans="1:3">
      <c r="A106" s="27">
        <v>202</v>
      </c>
      <c r="B106" s="27">
        <f t="shared" si="1"/>
        <v>212.10000000000002</v>
      </c>
      <c r="C106" s="27">
        <v>212.10000000000002</v>
      </c>
    </row>
    <row r="107" spans="1:3" ht="17">
      <c r="A107" s="6" t="s">
        <v>629</v>
      </c>
      <c r="B107" s="6" t="s">
        <v>629</v>
      </c>
      <c r="C107" s="6" t="s">
        <v>629</v>
      </c>
    </row>
    <row r="108" spans="1:3">
      <c r="A108" s="33">
        <v>3737</v>
      </c>
      <c r="B108" s="27">
        <f t="shared" si="1"/>
        <v>3923.8500000000004</v>
      </c>
      <c r="C108" s="33">
        <v>3923.8500000000004</v>
      </c>
    </row>
    <row r="109" spans="1:3">
      <c r="A109" s="27">
        <v>142</v>
      </c>
      <c r="B109" s="27">
        <f t="shared" si="1"/>
        <v>149.1</v>
      </c>
      <c r="C109" s="27">
        <v>149.1</v>
      </c>
    </row>
    <row r="110" spans="1:3">
      <c r="A110" s="27">
        <v>210</v>
      </c>
      <c r="B110" s="27">
        <f t="shared" si="1"/>
        <v>220.5</v>
      </c>
      <c r="C110" s="27">
        <v>220.5</v>
      </c>
    </row>
    <row r="111" spans="1:3">
      <c r="A111" s="27">
        <v>133</v>
      </c>
      <c r="B111" s="27">
        <f t="shared" si="1"/>
        <v>139.65</v>
      </c>
      <c r="C111" s="27">
        <v>139.65</v>
      </c>
    </row>
    <row r="112" spans="1:3">
      <c r="A112" s="27">
        <v>172</v>
      </c>
      <c r="B112" s="27">
        <f t="shared" si="1"/>
        <v>180.6</v>
      </c>
      <c r="C112" s="27">
        <v>180.6</v>
      </c>
    </row>
    <row r="113" spans="1:3">
      <c r="A113" s="27">
        <v>202</v>
      </c>
      <c r="B113" s="27">
        <f t="shared" si="1"/>
        <v>212.10000000000002</v>
      </c>
      <c r="C113" s="27">
        <v>212.10000000000002</v>
      </c>
    </row>
    <row r="114" spans="1:3">
      <c r="A114" s="27">
        <v>213</v>
      </c>
      <c r="B114" s="27">
        <f t="shared" si="1"/>
        <v>223.65</v>
      </c>
      <c r="C114" s="27">
        <v>223.65</v>
      </c>
    </row>
    <row r="115" spans="1:3">
      <c r="A115" s="27">
        <v>218</v>
      </c>
      <c r="B115" s="27">
        <f t="shared" si="1"/>
        <v>228.9</v>
      </c>
      <c r="C115" s="27">
        <v>228.9</v>
      </c>
    </row>
    <row r="116" spans="1:3">
      <c r="A116" s="27">
        <v>213</v>
      </c>
      <c r="B116" s="27">
        <f t="shared" si="1"/>
        <v>223.65</v>
      </c>
      <c r="C116" s="27">
        <v>223.65</v>
      </c>
    </row>
    <row r="117" spans="1:3">
      <c r="A117" s="27">
        <v>188</v>
      </c>
      <c r="B117" s="27">
        <f t="shared" si="1"/>
        <v>197.4</v>
      </c>
      <c r="C117" s="27">
        <v>197.4</v>
      </c>
    </row>
    <row r="118" spans="1:3">
      <c r="A118" s="27">
        <v>246</v>
      </c>
      <c r="B118" s="27">
        <f t="shared" si="1"/>
        <v>258.3</v>
      </c>
      <c r="C118" s="27">
        <v>258.3</v>
      </c>
    </row>
    <row r="119" spans="1:3">
      <c r="A119" s="27">
        <v>142</v>
      </c>
      <c r="B119" s="27">
        <f t="shared" si="1"/>
        <v>149.1</v>
      </c>
      <c r="C119" s="27">
        <v>149.1</v>
      </c>
    </row>
    <row r="120" spans="1:3">
      <c r="A120" s="27">
        <v>142</v>
      </c>
      <c r="B120" s="27">
        <f t="shared" si="1"/>
        <v>149.1</v>
      </c>
      <c r="C120" s="27">
        <v>149.1</v>
      </c>
    </row>
    <row r="121" spans="1:3">
      <c r="A121" s="27">
        <v>154</v>
      </c>
      <c r="B121" s="27">
        <f t="shared" si="1"/>
        <v>161.70000000000002</v>
      </c>
      <c r="C121" s="27">
        <v>161.70000000000002</v>
      </c>
    </row>
    <row r="122" spans="1:3">
      <c r="A122" s="27">
        <v>163</v>
      </c>
      <c r="B122" s="27">
        <f t="shared" si="1"/>
        <v>171.15</v>
      </c>
      <c r="C122" s="27">
        <v>171.15</v>
      </c>
    </row>
    <row r="123" spans="1:3">
      <c r="A123" s="27">
        <v>263</v>
      </c>
      <c r="B123" s="27">
        <f t="shared" si="1"/>
        <v>276.15000000000003</v>
      </c>
      <c r="C123" s="27">
        <v>276.15000000000003</v>
      </c>
    </row>
    <row r="124" spans="1:3">
      <c r="A124" s="27">
        <v>343</v>
      </c>
      <c r="B124" s="27">
        <f t="shared" si="1"/>
        <v>360.15000000000003</v>
      </c>
      <c r="C124" s="27">
        <v>360.15000000000003</v>
      </c>
    </row>
    <row r="125" spans="1:3">
      <c r="A125" s="27">
        <v>270</v>
      </c>
      <c r="B125" s="27">
        <f t="shared" si="1"/>
        <v>283.5</v>
      </c>
      <c r="C125" s="27">
        <v>283.5</v>
      </c>
    </row>
    <row r="126" spans="1:3">
      <c r="A126" s="27">
        <v>331</v>
      </c>
      <c r="B126" s="27">
        <f t="shared" si="1"/>
        <v>347.55</v>
      </c>
      <c r="C126" s="27">
        <v>347.55</v>
      </c>
    </row>
    <row r="127" spans="1:3" ht="17">
      <c r="A127" s="6" t="s">
        <v>629</v>
      </c>
      <c r="B127" s="6" t="s">
        <v>629</v>
      </c>
      <c r="C127" s="6" t="s">
        <v>629</v>
      </c>
    </row>
    <row r="128" spans="1:3">
      <c r="A128" s="33">
        <f>SUM(A129:A180)</f>
        <v>6610</v>
      </c>
      <c r="B128" s="27">
        <f t="shared" si="1"/>
        <v>6940.5</v>
      </c>
      <c r="C128" s="33">
        <v>6940.5</v>
      </c>
    </row>
    <row r="129" spans="1:3">
      <c r="A129" s="27">
        <v>114</v>
      </c>
      <c r="B129" s="27">
        <f t="shared" si="1"/>
        <v>119.7</v>
      </c>
      <c r="C129" s="27">
        <v>119.7</v>
      </c>
    </row>
    <row r="130" spans="1:3">
      <c r="A130" s="27">
        <v>119</v>
      </c>
      <c r="B130" s="27">
        <f t="shared" ref="B130:B193" si="2">A130*1.05</f>
        <v>124.95</v>
      </c>
      <c r="C130" s="27">
        <v>124.95</v>
      </c>
    </row>
    <row r="131" spans="1:3">
      <c r="A131" s="27">
        <v>138</v>
      </c>
      <c r="B131" s="27">
        <f t="shared" si="2"/>
        <v>144.9</v>
      </c>
      <c r="C131" s="27">
        <v>144.9</v>
      </c>
    </row>
    <row r="132" spans="1:3">
      <c r="A132" s="27">
        <v>94</v>
      </c>
      <c r="B132" s="27">
        <f t="shared" si="2"/>
        <v>98.7</v>
      </c>
      <c r="C132" s="27">
        <v>98.7</v>
      </c>
    </row>
    <row r="133" spans="1:3">
      <c r="A133" s="27">
        <v>99</v>
      </c>
      <c r="B133" s="27">
        <f t="shared" si="2"/>
        <v>103.95</v>
      </c>
      <c r="C133" s="27">
        <v>103.95</v>
      </c>
    </row>
    <row r="134" spans="1:3">
      <c r="A134" s="27">
        <v>109</v>
      </c>
      <c r="B134" s="27">
        <f t="shared" si="2"/>
        <v>114.45</v>
      </c>
      <c r="C134" s="27">
        <v>114.45</v>
      </c>
    </row>
    <row r="135" spans="1:3">
      <c r="A135" s="27">
        <v>64</v>
      </c>
      <c r="B135" s="27">
        <f t="shared" si="2"/>
        <v>67.2</v>
      </c>
      <c r="C135" s="27">
        <v>67.2</v>
      </c>
    </row>
    <row r="136" spans="1:3">
      <c r="A136" s="27">
        <v>94</v>
      </c>
      <c r="B136" s="27">
        <f t="shared" si="2"/>
        <v>98.7</v>
      </c>
      <c r="C136" s="27">
        <v>98.7</v>
      </c>
    </row>
    <row r="137" spans="1:3">
      <c r="A137" s="27">
        <v>154</v>
      </c>
      <c r="B137" s="27">
        <f t="shared" si="2"/>
        <v>161.70000000000002</v>
      </c>
      <c r="C137" s="27">
        <v>161.70000000000002</v>
      </c>
    </row>
    <row r="138" spans="1:3">
      <c r="A138" s="27">
        <v>154</v>
      </c>
      <c r="B138" s="27">
        <f t="shared" si="2"/>
        <v>161.70000000000002</v>
      </c>
      <c r="C138" s="27">
        <v>161.70000000000002</v>
      </c>
    </row>
    <row r="139" spans="1:3">
      <c r="A139" s="27">
        <v>136</v>
      </c>
      <c r="B139" s="27">
        <f t="shared" si="2"/>
        <v>142.80000000000001</v>
      </c>
      <c r="C139" s="27">
        <v>142.80000000000001</v>
      </c>
    </row>
    <row r="140" spans="1:3">
      <c r="A140" s="27">
        <v>129</v>
      </c>
      <c r="B140" s="27">
        <f t="shared" si="2"/>
        <v>135.45000000000002</v>
      </c>
      <c r="C140" s="27">
        <v>135.45000000000002</v>
      </c>
    </row>
    <row r="141" spans="1:3">
      <c r="A141" s="27">
        <v>79</v>
      </c>
      <c r="B141" s="27">
        <f t="shared" si="2"/>
        <v>82.95</v>
      </c>
      <c r="C141" s="27">
        <v>82.95</v>
      </c>
    </row>
    <row r="142" spans="1:3">
      <c r="A142" s="27">
        <v>136</v>
      </c>
      <c r="B142" s="27">
        <f t="shared" si="2"/>
        <v>142.80000000000001</v>
      </c>
      <c r="C142" s="27">
        <v>142.80000000000001</v>
      </c>
    </row>
    <row r="143" spans="1:3">
      <c r="A143" s="27">
        <v>149</v>
      </c>
      <c r="B143" s="27">
        <f t="shared" si="2"/>
        <v>156.45000000000002</v>
      </c>
      <c r="C143" s="27">
        <v>156.45000000000002</v>
      </c>
    </row>
    <row r="144" spans="1:3">
      <c r="A144" s="27">
        <v>93</v>
      </c>
      <c r="B144" s="27">
        <f t="shared" si="2"/>
        <v>97.65</v>
      </c>
      <c r="C144" s="27">
        <v>97.65</v>
      </c>
    </row>
    <row r="145" spans="1:3">
      <c r="A145" s="27">
        <v>142</v>
      </c>
      <c r="B145" s="27">
        <f t="shared" si="2"/>
        <v>149.1</v>
      </c>
      <c r="C145" s="27">
        <v>149.1</v>
      </c>
    </row>
    <row r="146" spans="1:3">
      <c r="A146" s="27">
        <v>154</v>
      </c>
      <c r="B146" s="27">
        <f t="shared" si="2"/>
        <v>161.70000000000002</v>
      </c>
      <c r="C146" s="27">
        <v>161.70000000000002</v>
      </c>
    </row>
    <row r="147" spans="1:3">
      <c r="A147" s="27">
        <v>141</v>
      </c>
      <c r="B147" s="27">
        <f t="shared" si="2"/>
        <v>148.05000000000001</v>
      </c>
      <c r="C147" s="27">
        <v>148.05000000000001</v>
      </c>
    </row>
    <row r="148" spans="1:3">
      <c r="A148" s="27">
        <v>94</v>
      </c>
      <c r="B148" s="27">
        <f t="shared" si="2"/>
        <v>98.7</v>
      </c>
      <c r="C148" s="27">
        <v>98.7</v>
      </c>
    </row>
    <row r="149" spans="1:3">
      <c r="A149" s="27">
        <v>141</v>
      </c>
      <c r="B149" s="27">
        <f t="shared" si="2"/>
        <v>148.05000000000001</v>
      </c>
      <c r="C149" s="27">
        <v>148.05000000000001</v>
      </c>
    </row>
    <row r="150" spans="1:3">
      <c r="A150" s="27">
        <v>88</v>
      </c>
      <c r="B150" s="27">
        <f t="shared" si="2"/>
        <v>92.4</v>
      </c>
      <c r="C150" s="27">
        <v>92.4</v>
      </c>
    </row>
    <row r="151" spans="1:3">
      <c r="A151" s="27">
        <v>164</v>
      </c>
      <c r="B151" s="27">
        <f t="shared" si="2"/>
        <v>172.20000000000002</v>
      </c>
      <c r="C151" s="27">
        <v>172.20000000000002</v>
      </c>
    </row>
    <row r="152" spans="1:3">
      <c r="A152" s="27">
        <v>120</v>
      </c>
      <c r="B152" s="27">
        <f t="shared" si="2"/>
        <v>126</v>
      </c>
      <c r="C152" s="27">
        <v>126</v>
      </c>
    </row>
    <row r="153" spans="1:3">
      <c r="A153" s="27">
        <v>142</v>
      </c>
      <c r="B153" s="27">
        <f t="shared" si="2"/>
        <v>149.1</v>
      </c>
      <c r="C153" s="27">
        <v>149.1</v>
      </c>
    </row>
    <row r="154" spans="1:3">
      <c r="A154" s="27">
        <v>235</v>
      </c>
      <c r="B154" s="27">
        <f t="shared" si="2"/>
        <v>246.75</v>
      </c>
      <c r="C154" s="27">
        <v>246.75</v>
      </c>
    </row>
    <row r="155" spans="1:3">
      <c r="A155" s="27">
        <v>136</v>
      </c>
      <c r="B155" s="27">
        <f t="shared" si="2"/>
        <v>142.80000000000001</v>
      </c>
      <c r="C155" s="27">
        <v>142.80000000000001</v>
      </c>
    </row>
    <row r="156" spans="1:3">
      <c r="A156" s="27">
        <v>144</v>
      </c>
      <c r="B156" s="27">
        <f t="shared" si="2"/>
        <v>151.20000000000002</v>
      </c>
      <c r="C156" s="27">
        <v>151.20000000000002</v>
      </c>
    </row>
    <row r="157" spans="1:3">
      <c r="A157" s="27">
        <v>0</v>
      </c>
      <c r="B157" s="27">
        <f t="shared" si="2"/>
        <v>0</v>
      </c>
      <c r="C157" s="27">
        <v>0</v>
      </c>
    </row>
    <row r="158" spans="1:3">
      <c r="A158" s="27">
        <v>174</v>
      </c>
      <c r="B158" s="27">
        <f t="shared" si="2"/>
        <v>182.70000000000002</v>
      </c>
      <c r="C158" s="27">
        <v>182.70000000000002</v>
      </c>
    </row>
    <row r="159" spans="1:3">
      <c r="A159" s="27">
        <v>139</v>
      </c>
      <c r="B159" s="27">
        <f t="shared" si="2"/>
        <v>145.95000000000002</v>
      </c>
      <c r="C159" s="27">
        <v>145.95000000000002</v>
      </c>
    </row>
    <row r="160" spans="1:3">
      <c r="A160" s="27">
        <v>219</v>
      </c>
      <c r="B160" s="27">
        <f t="shared" si="2"/>
        <v>229.95000000000002</v>
      </c>
      <c r="C160" s="27">
        <v>229.95000000000002</v>
      </c>
    </row>
    <row r="161" spans="1:3">
      <c r="A161" s="27">
        <v>159</v>
      </c>
      <c r="B161" s="27">
        <f t="shared" si="2"/>
        <v>166.95000000000002</v>
      </c>
      <c r="C161" s="27">
        <v>166.95000000000002</v>
      </c>
    </row>
    <row r="162" spans="1:3">
      <c r="A162" s="27">
        <v>142</v>
      </c>
      <c r="B162" s="27">
        <f t="shared" si="2"/>
        <v>149.1</v>
      </c>
      <c r="C162" s="27">
        <v>149.1</v>
      </c>
    </row>
    <row r="163" spans="1:3">
      <c r="A163" s="27">
        <v>93</v>
      </c>
      <c r="B163" s="27">
        <f t="shared" si="2"/>
        <v>97.65</v>
      </c>
      <c r="C163" s="27">
        <v>97.65</v>
      </c>
    </row>
    <row r="164" spans="1:3">
      <c r="A164" s="27">
        <v>104</v>
      </c>
      <c r="B164" s="27">
        <f t="shared" si="2"/>
        <v>109.2</v>
      </c>
      <c r="C164" s="27">
        <v>109.2</v>
      </c>
    </row>
    <row r="165" spans="1:3">
      <c r="A165" s="27">
        <v>109</v>
      </c>
      <c r="B165" s="27">
        <f t="shared" si="2"/>
        <v>114.45</v>
      </c>
      <c r="C165" s="27">
        <v>114.45</v>
      </c>
    </row>
    <row r="166" spans="1:3">
      <c r="A166" s="27">
        <v>149</v>
      </c>
      <c r="B166" s="27">
        <f t="shared" si="2"/>
        <v>156.45000000000002</v>
      </c>
      <c r="C166" s="27">
        <v>156.45000000000002</v>
      </c>
    </row>
    <row r="167" spans="1:3">
      <c r="A167" s="27">
        <v>149</v>
      </c>
      <c r="B167" s="27">
        <f t="shared" si="2"/>
        <v>156.45000000000002</v>
      </c>
      <c r="C167" s="27">
        <v>156.45000000000002</v>
      </c>
    </row>
    <row r="168" spans="1:3">
      <c r="A168" s="27">
        <v>0</v>
      </c>
      <c r="B168" s="27">
        <f t="shared" si="2"/>
        <v>0</v>
      </c>
      <c r="C168" s="27">
        <v>0</v>
      </c>
    </row>
    <row r="169" spans="1:3">
      <c r="A169" s="27">
        <v>0</v>
      </c>
      <c r="B169" s="27">
        <f t="shared" si="2"/>
        <v>0</v>
      </c>
      <c r="C169" s="27">
        <v>0</v>
      </c>
    </row>
    <row r="170" spans="1:3">
      <c r="A170" s="27">
        <v>0</v>
      </c>
      <c r="B170" s="27">
        <f t="shared" si="2"/>
        <v>0</v>
      </c>
      <c r="C170" s="27">
        <v>0</v>
      </c>
    </row>
    <row r="171" spans="1:3">
      <c r="A171" s="27">
        <v>176</v>
      </c>
      <c r="B171" s="27">
        <f t="shared" si="2"/>
        <v>184.8</v>
      </c>
      <c r="C171" s="27">
        <v>184.8</v>
      </c>
    </row>
    <row r="172" spans="1:3">
      <c r="A172" s="27">
        <v>142</v>
      </c>
      <c r="B172" s="27">
        <f t="shared" si="2"/>
        <v>149.1</v>
      </c>
      <c r="C172" s="27">
        <v>149.1</v>
      </c>
    </row>
    <row r="173" spans="1:3">
      <c r="A173" s="27">
        <v>98</v>
      </c>
      <c r="B173" s="27">
        <f t="shared" si="2"/>
        <v>102.9</v>
      </c>
      <c r="C173" s="27">
        <v>102.9</v>
      </c>
    </row>
    <row r="174" spans="1:3">
      <c r="A174" s="82">
        <v>220</v>
      </c>
      <c r="B174" s="27">
        <f t="shared" si="2"/>
        <v>231</v>
      </c>
      <c r="C174" s="82">
        <v>231</v>
      </c>
    </row>
    <row r="175" spans="1:3">
      <c r="A175" s="124">
        <v>204</v>
      </c>
      <c r="B175" s="27">
        <f t="shared" si="2"/>
        <v>214.20000000000002</v>
      </c>
      <c r="C175" s="124">
        <v>214.20000000000002</v>
      </c>
    </row>
    <row r="176" spans="1:3">
      <c r="A176" s="124">
        <v>234</v>
      </c>
      <c r="B176" s="27">
        <f t="shared" si="2"/>
        <v>245.70000000000002</v>
      </c>
      <c r="C176" s="124">
        <v>245.70000000000002</v>
      </c>
    </row>
    <row r="177" spans="1:3">
      <c r="A177" s="124">
        <v>149</v>
      </c>
      <c r="B177" s="27">
        <f t="shared" si="2"/>
        <v>156.45000000000002</v>
      </c>
      <c r="C177" s="124">
        <v>156.45000000000002</v>
      </c>
    </row>
    <row r="178" spans="1:3">
      <c r="A178" s="124">
        <v>154</v>
      </c>
      <c r="B178" s="27">
        <f t="shared" si="2"/>
        <v>161.70000000000002</v>
      </c>
      <c r="C178" s="124">
        <v>161.70000000000002</v>
      </c>
    </row>
    <row r="179" spans="1:3">
      <c r="A179" s="124">
        <v>234</v>
      </c>
      <c r="B179" s="27">
        <f t="shared" si="2"/>
        <v>245.70000000000002</v>
      </c>
      <c r="C179" s="124">
        <v>245.70000000000002</v>
      </c>
    </row>
    <row r="180" spans="1:3">
      <c r="A180" s="124">
        <v>0</v>
      </c>
      <c r="B180" s="27">
        <f t="shared" si="2"/>
        <v>0</v>
      </c>
      <c r="C180" s="124">
        <v>0</v>
      </c>
    </row>
    <row r="181" spans="1:3" ht="17">
      <c r="A181" s="6" t="s">
        <v>629</v>
      </c>
      <c r="B181" s="6" t="s">
        <v>629</v>
      </c>
      <c r="C181" s="6" t="s">
        <v>629</v>
      </c>
    </row>
    <row r="182" spans="1:3">
      <c r="A182" s="27">
        <v>5247</v>
      </c>
      <c r="B182" s="27">
        <f t="shared" si="2"/>
        <v>5509.35</v>
      </c>
      <c r="C182" s="27">
        <v>5509.35</v>
      </c>
    </row>
    <row r="183" spans="1:3">
      <c r="A183" s="27">
        <v>108</v>
      </c>
      <c r="B183" s="27">
        <f t="shared" si="2"/>
        <v>113.4</v>
      </c>
      <c r="C183" s="27">
        <v>113.4</v>
      </c>
    </row>
    <row r="184" spans="1:3">
      <c r="A184" s="27">
        <v>104</v>
      </c>
      <c r="B184" s="27">
        <f t="shared" si="2"/>
        <v>109.2</v>
      </c>
      <c r="C184" s="27">
        <v>109.2</v>
      </c>
    </row>
    <row r="185" spans="1:3">
      <c r="A185" s="27">
        <v>104</v>
      </c>
      <c r="B185" s="27">
        <f t="shared" si="2"/>
        <v>109.2</v>
      </c>
      <c r="C185" s="27">
        <v>109.2</v>
      </c>
    </row>
    <row r="186" spans="1:3">
      <c r="A186" s="27">
        <v>136</v>
      </c>
      <c r="B186" s="27">
        <f t="shared" si="2"/>
        <v>142.80000000000001</v>
      </c>
      <c r="C186" s="27">
        <v>142.80000000000001</v>
      </c>
    </row>
    <row r="187" spans="1:3">
      <c r="A187" s="27">
        <v>95</v>
      </c>
      <c r="B187" s="27">
        <f t="shared" si="2"/>
        <v>99.75</v>
      </c>
      <c r="C187" s="27">
        <v>99.75</v>
      </c>
    </row>
    <row r="188" spans="1:3">
      <c r="A188" s="27">
        <v>101</v>
      </c>
      <c r="B188" s="27">
        <f t="shared" si="2"/>
        <v>106.05000000000001</v>
      </c>
      <c r="C188" s="27">
        <v>106.05000000000001</v>
      </c>
    </row>
    <row r="189" spans="1:3">
      <c r="A189" s="27">
        <v>98</v>
      </c>
      <c r="B189" s="27">
        <f t="shared" si="2"/>
        <v>102.9</v>
      </c>
      <c r="C189" s="27">
        <v>102.9</v>
      </c>
    </row>
    <row r="190" spans="1:3">
      <c r="A190" s="27">
        <v>117</v>
      </c>
      <c r="B190" s="27">
        <f t="shared" si="2"/>
        <v>122.85000000000001</v>
      </c>
      <c r="C190" s="27">
        <v>122.85000000000001</v>
      </c>
    </row>
    <row r="191" spans="1:3">
      <c r="A191" s="27">
        <v>150</v>
      </c>
      <c r="B191" s="27">
        <f t="shared" si="2"/>
        <v>157.5</v>
      </c>
      <c r="C191" s="27">
        <v>157.5</v>
      </c>
    </row>
    <row r="192" spans="1:3">
      <c r="A192" s="27">
        <v>142</v>
      </c>
      <c r="B192" s="27">
        <f t="shared" si="2"/>
        <v>149.1</v>
      </c>
      <c r="C192" s="27">
        <v>149.1</v>
      </c>
    </row>
    <row r="193" spans="1:3">
      <c r="A193" s="27">
        <v>136</v>
      </c>
      <c r="B193" s="27">
        <f t="shared" si="2"/>
        <v>142.80000000000001</v>
      </c>
      <c r="C193" s="27">
        <v>142.80000000000001</v>
      </c>
    </row>
    <row r="194" spans="1:3">
      <c r="A194" s="27">
        <v>136</v>
      </c>
      <c r="B194" s="27">
        <f t="shared" ref="B194:B257" si="3">A194*1.05</f>
        <v>142.80000000000001</v>
      </c>
      <c r="C194" s="27">
        <v>142.80000000000001</v>
      </c>
    </row>
    <row r="195" spans="1:3">
      <c r="A195" s="27">
        <v>133</v>
      </c>
      <c r="B195" s="27">
        <f t="shared" si="3"/>
        <v>139.65</v>
      </c>
      <c r="C195" s="27">
        <v>139.65</v>
      </c>
    </row>
    <row r="196" spans="1:3">
      <c r="A196" s="27">
        <v>116</v>
      </c>
      <c r="B196" s="27">
        <f t="shared" si="3"/>
        <v>121.80000000000001</v>
      </c>
      <c r="C196" s="27">
        <v>121.80000000000001</v>
      </c>
    </row>
    <row r="197" spans="1:3">
      <c r="A197" s="27">
        <v>174</v>
      </c>
      <c r="B197" s="27">
        <f t="shared" si="3"/>
        <v>182.70000000000002</v>
      </c>
      <c r="C197" s="27">
        <v>182.70000000000002</v>
      </c>
    </row>
    <row r="198" spans="1:3">
      <c r="A198" s="27">
        <v>185</v>
      </c>
      <c r="B198" s="27">
        <f t="shared" si="3"/>
        <v>194.25</v>
      </c>
      <c r="C198" s="27">
        <v>194.25</v>
      </c>
    </row>
    <row r="199" spans="1:3">
      <c r="A199" s="27">
        <v>213</v>
      </c>
      <c r="B199" s="27">
        <f t="shared" si="3"/>
        <v>223.65</v>
      </c>
      <c r="C199" s="27">
        <v>223.65</v>
      </c>
    </row>
    <row r="200" spans="1:3">
      <c r="A200" s="27">
        <v>152</v>
      </c>
      <c r="B200" s="27">
        <f t="shared" si="3"/>
        <v>159.6</v>
      </c>
      <c r="C200" s="27">
        <v>159.6</v>
      </c>
    </row>
    <row r="201" spans="1:3">
      <c r="A201" s="27">
        <v>213</v>
      </c>
      <c r="B201" s="27">
        <f t="shared" si="3"/>
        <v>223.65</v>
      </c>
      <c r="C201" s="27">
        <v>223.65</v>
      </c>
    </row>
    <row r="202" spans="1:3">
      <c r="A202" s="27">
        <v>170</v>
      </c>
      <c r="B202" s="27">
        <f t="shared" si="3"/>
        <v>178.5</v>
      </c>
      <c r="C202" s="27">
        <v>178.5</v>
      </c>
    </row>
    <row r="203" spans="1:3">
      <c r="A203" s="27">
        <v>152</v>
      </c>
      <c r="B203" s="27">
        <f t="shared" si="3"/>
        <v>159.6</v>
      </c>
      <c r="C203" s="27">
        <v>159.6</v>
      </c>
    </row>
    <row r="204" spans="1:3">
      <c r="A204" s="27">
        <v>207</v>
      </c>
      <c r="B204" s="27">
        <f t="shared" si="3"/>
        <v>217.35000000000002</v>
      </c>
      <c r="C204" s="27">
        <v>217.35000000000002</v>
      </c>
    </row>
    <row r="205" spans="1:3">
      <c r="A205" s="27">
        <v>202</v>
      </c>
      <c r="B205" s="27">
        <f t="shared" si="3"/>
        <v>212.10000000000002</v>
      </c>
      <c r="C205" s="27">
        <v>212.10000000000002</v>
      </c>
    </row>
    <row r="206" spans="1:3">
      <c r="A206" s="27">
        <v>224</v>
      </c>
      <c r="B206" s="27">
        <f t="shared" si="3"/>
        <v>235.20000000000002</v>
      </c>
      <c r="C206" s="27">
        <v>235.20000000000002</v>
      </c>
    </row>
    <row r="207" spans="1:3">
      <c r="A207" s="27">
        <v>235</v>
      </c>
      <c r="B207" s="27">
        <f t="shared" si="3"/>
        <v>246.75</v>
      </c>
      <c r="C207" s="27">
        <v>246.75</v>
      </c>
    </row>
    <row r="208" spans="1:3">
      <c r="A208" s="27">
        <v>176</v>
      </c>
      <c r="B208" s="27">
        <f t="shared" si="3"/>
        <v>184.8</v>
      </c>
      <c r="C208" s="27">
        <v>184.8</v>
      </c>
    </row>
    <row r="209" spans="1:3">
      <c r="A209" s="27">
        <v>212</v>
      </c>
      <c r="B209" s="27">
        <f t="shared" si="3"/>
        <v>222.60000000000002</v>
      </c>
      <c r="C209" s="27">
        <v>222.60000000000002</v>
      </c>
    </row>
    <row r="210" spans="1:3">
      <c r="A210" s="27">
        <v>213</v>
      </c>
      <c r="B210" s="27">
        <f t="shared" si="3"/>
        <v>223.65</v>
      </c>
      <c r="C210" s="27">
        <v>223.65</v>
      </c>
    </row>
    <row r="211" spans="1:3">
      <c r="A211" s="27">
        <v>218</v>
      </c>
      <c r="B211" s="27">
        <f t="shared" si="3"/>
        <v>228.9</v>
      </c>
      <c r="C211" s="27">
        <v>228.9</v>
      </c>
    </row>
    <row r="212" spans="1:3">
      <c r="A212" s="27">
        <v>260</v>
      </c>
      <c r="B212" s="27">
        <f t="shared" si="3"/>
        <v>273</v>
      </c>
      <c r="C212" s="27">
        <v>273</v>
      </c>
    </row>
    <row r="213" spans="1:3">
      <c r="A213" s="27">
        <v>383</v>
      </c>
      <c r="B213" s="27">
        <f t="shared" si="3"/>
        <v>402.15000000000003</v>
      </c>
      <c r="C213" s="27">
        <v>402.15000000000003</v>
      </c>
    </row>
    <row r="214" spans="1:3" ht="17">
      <c r="A214" s="6" t="s">
        <v>629</v>
      </c>
      <c r="B214" s="6" t="s">
        <v>629</v>
      </c>
      <c r="C214" s="6" t="s">
        <v>629</v>
      </c>
    </row>
    <row r="215" spans="1:3">
      <c r="A215" s="33">
        <v>1907</v>
      </c>
      <c r="B215" s="27">
        <f t="shared" si="3"/>
        <v>2002.3500000000001</v>
      </c>
      <c r="C215" s="33">
        <v>2002.3500000000001</v>
      </c>
    </row>
    <row r="216" spans="1:3">
      <c r="A216" s="27">
        <v>108</v>
      </c>
      <c r="B216" s="27">
        <f t="shared" si="3"/>
        <v>113.4</v>
      </c>
      <c r="C216" s="27">
        <v>113.4</v>
      </c>
    </row>
    <row r="217" spans="1:3">
      <c r="A217" s="27">
        <v>136</v>
      </c>
      <c r="B217" s="27">
        <f t="shared" si="3"/>
        <v>142.80000000000001</v>
      </c>
      <c r="C217" s="27">
        <v>142.80000000000001</v>
      </c>
    </row>
    <row r="218" spans="1:3">
      <c r="A218" s="27">
        <v>158</v>
      </c>
      <c r="B218" s="27">
        <f t="shared" si="3"/>
        <v>165.9</v>
      </c>
      <c r="C218" s="27">
        <v>165.9</v>
      </c>
    </row>
    <row r="219" spans="1:3">
      <c r="A219" s="27">
        <v>163</v>
      </c>
      <c r="B219" s="27">
        <f t="shared" si="3"/>
        <v>171.15</v>
      </c>
      <c r="C219" s="27">
        <v>171.15</v>
      </c>
    </row>
    <row r="220" spans="1:3">
      <c r="A220" s="27">
        <v>180</v>
      </c>
      <c r="B220" s="27">
        <f t="shared" si="3"/>
        <v>189</v>
      </c>
      <c r="C220" s="27">
        <v>189</v>
      </c>
    </row>
    <row r="221" spans="1:3">
      <c r="A221" s="27">
        <v>163</v>
      </c>
      <c r="B221" s="27">
        <f t="shared" si="3"/>
        <v>171.15</v>
      </c>
      <c r="C221" s="27">
        <v>171.15</v>
      </c>
    </row>
    <row r="222" spans="1:3">
      <c r="A222" s="27">
        <v>152</v>
      </c>
      <c r="B222" s="27">
        <f t="shared" si="3"/>
        <v>159.6</v>
      </c>
      <c r="C222" s="27">
        <v>159.6</v>
      </c>
    </row>
    <row r="223" spans="1:3">
      <c r="A223" s="27">
        <v>154</v>
      </c>
      <c r="B223" s="27">
        <f t="shared" si="3"/>
        <v>161.70000000000002</v>
      </c>
      <c r="C223" s="27">
        <v>161.70000000000002</v>
      </c>
    </row>
    <row r="224" spans="1:3">
      <c r="A224" s="27">
        <v>166</v>
      </c>
      <c r="B224" s="27">
        <f t="shared" si="3"/>
        <v>174.3</v>
      </c>
      <c r="C224" s="27">
        <v>174.3</v>
      </c>
    </row>
    <row r="225" spans="1:3">
      <c r="A225" s="27">
        <v>181</v>
      </c>
      <c r="B225" s="27">
        <f t="shared" si="3"/>
        <v>190.05</v>
      </c>
      <c r="C225" s="27">
        <v>190.05</v>
      </c>
    </row>
    <row r="226" spans="1:3">
      <c r="A226" s="27">
        <v>154</v>
      </c>
      <c r="B226" s="27">
        <f t="shared" si="3"/>
        <v>161.70000000000002</v>
      </c>
      <c r="C226" s="27">
        <v>161.70000000000002</v>
      </c>
    </row>
    <row r="227" spans="1:3">
      <c r="A227" s="27">
        <v>198</v>
      </c>
      <c r="B227" s="27">
        <f t="shared" si="3"/>
        <v>207.9</v>
      </c>
      <c r="C227" s="27">
        <v>207.9</v>
      </c>
    </row>
    <row r="228" spans="1:3" ht="17">
      <c r="A228" s="6" t="s">
        <v>629</v>
      </c>
      <c r="B228" s="6" t="s">
        <v>629</v>
      </c>
      <c r="C228" s="6" t="s">
        <v>629</v>
      </c>
    </row>
    <row r="229" spans="1:3">
      <c r="A229" s="33">
        <v>1758</v>
      </c>
      <c r="B229" s="27">
        <f t="shared" si="3"/>
        <v>1845.9</v>
      </c>
      <c r="C229" s="33">
        <v>1845.9</v>
      </c>
    </row>
    <row r="230" spans="1:3">
      <c r="A230" s="27">
        <v>111</v>
      </c>
      <c r="B230" s="27">
        <f t="shared" si="3"/>
        <v>116.55000000000001</v>
      </c>
      <c r="C230" s="27">
        <v>116.55000000000001</v>
      </c>
    </row>
    <row r="231" spans="1:3">
      <c r="A231" s="27">
        <v>155</v>
      </c>
      <c r="B231" s="27">
        <f t="shared" si="3"/>
        <v>162.75</v>
      </c>
      <c r="C231" s="27">
        <v>162.75</v>
      </c>
    </row>
    <row r="232" spans="1:3">
      <c r="A232" s="27">
        <v>158</v>
      </c>
      <c r="B232" s="27">
        <f t="shared" si="3"/>
        <v>165.9</v>
      </c>
      <c r="C232" s="27">
        <v>165.9</v>
      </c>
    </row>
    <row r="233" spans="1:3">
      <c r="A233" s="27">
        <v>142</v>
      </c>
      <c r="B233" s="27">
        <f t="shared" si="3"/>
        <v>149.1</v>
      </c>
      <c r="C233" s="27">
        <v>149.1</v>
      </c>
    </row>
    <row r="234" spans="1:3">
      <c r="A234" s="27">
        <v>181</v>
      </c>
      <c r="B234" s="27">
        <f t="shared" si="3"/>
        <v>190.05</v>
      </c>
      <c r="C234" s="27">
        <v>190.05</v>
      </c>
    </row>
    <row r="235" spans="1:3">
      <c r="A235" s="27">
        <v>243</v>
      </c>
      <c r="B235" s="27">
        <f t="shared" si="3"/>
        <v>255.15</v>
      </c>
      <c r="C235" s="27">
        <v>255.15</v>
      </c>
    </row>
    <row r="236" spans="1:3">
      <c r="A236" s="27">
        <v>186</v>
      </c>
      <c r="B236" s="27">
        <f t="shared" si="3"/>
        <v>195.3</v>
      </c>
      <c r="C236" s="27">
        <v>195.3</v>
      </c>
    </row>
    <row r="237" spans="1:3">
      <c r="A237" s="27">
        <v>136</v>
      </c>
      <c r="B237" s="27">
        <f t="shared" si="3"/>
        <v>142.80000000000001</v>
      </c>
      <c r="C237" s="27">
        <v>142.80000000000001</v>
      </c>
    </row>
    <row r="238" spans="1:3">
      <c r="A238" s="27">
        <v>142</v>
      </c>
      <c r="B238" s="27">
        <f t="shared" si="3"/>
        <v>149.1</v>
      </c>
      <c r="C238" s="27">
        <v>149.1</v>
      </c>
    </row>
    <row r="239" spans="1:3">
      <c r="A239" s="27">
        <v>154</v>
      </c>
      <c r="B239" s="27">
        <f t="shared" si="3"/>
        <v>161.70000000000002</v>
      </c>
      <c r="C239" s="27">
        <v>161.70000000000002</v>
      </c>
    </row>
    <row r="240" spans="1:3">
      <c r="A240" s="27">
        <v>155</v>
      </c>
      <c r="B240" s="27">
        <f t="shared" si="3"/>
        <v>162.75</v>
      </c>
      <c r="C240" s="27">
        <v>162.75</v>
      </c>
    </row>
    <row r="241" spans="1:3" ht="17">
      <c r="A241" s="6" t="s">
        <v>629</v>
      </c>
      <c r="B241" s="6" t="s">
        <v>629</v>
      </c>
      <c r="C241" s="6" t="s">
        <v>629</v>
      </c>
    </row>
    <row r="242" spans="1:3">
      <c r="A242" s="27">
        <v>5322</v>
      </c>
      <c r="B242" s="27">
        <f t="shared" si="3"/>
        <v>5588.1</v>
      </c>
      <c r="C242" s="27">
        <v>5588.1</v>
      </c>
    </row>
    <row r="243" spans="1:3">
      <c r="A243" s="27">
        <v>95</v>
      </c>
      <c r="B243" s="27">
        <f t="shared" si="3"/>
        <v>99.75</v>
      </c>
      <c r="C243" s="27">
        <v>99.75</v>
      </c>
    </row>
    <row r="244" spans="1:3">
      <c r="A244" s="27">
        <v>95</v>
      </c>
      <c r="B244" s="27">
        <f t="shared" si="3"/>
        <v>99.75</v>
      </c>
      <c r="C244" s="27">
        <v>99.75</v>
      </c>
    </row>
    <row r="245" spans="1:3">
      <c r="A245" s="27">
        <v>101</v>
      </c>
      <c r="B245" s="27">
        <f t="shared" si="3"/>
        <v>106.05000000000001</v>
      </c>
      <c r="C245" s="27">
        <v>106.05000000000001</v>
      </c>
    </row>
    <row r="246" spans="1:3">
      <c r="A246" s="27">
        <v>144</v>
      </c>
      <c r="B246" s="27">
        <f t="shared" si="3"/>
        <v>151.20000000000002</v>
      </c>
      <c r="C246" s="27">
        <v>151.20000000000002</v>
      </c>
    </row>
    <row r="247" spans="1:3">
      <c r="A247" s="27">
        <v>182</v>
      </c>
      <c r="B247" s="27">
        <f t="shared" si="3"/>
        <v>191.1</v>
      </c>
      <c r="C247" s="27">
        <v>191.1</v>
      </c>
    </row>
    <row r="248" spans="1:3">
      <c r="A248" s="27">
        <v>136</v>
      </c>
      <c r="B248" s="27">
        <f t="shared" si="3"/>
        <v>142.80000000000001</v>
      </c>
      <c r="C248" s="27">
        <v>142.80000000000001</v>
      </c>
    </row>
    <row r="249" spans="1:3">
      <c r="A249" s="27">
        <v>101</v>
      </c>
      <c r="B249" s="27">
        <f t="shared" si="3"/>
        <v>106.05000000000001</v>
      </c>
      <c r="C249" s="27">
        <v>106.05000000000001</v>
      </c>
    </row>
    <row r="250" spans="1:3">
      <c r="A250" s="27">
        <v>95</v>
      </c>
      <c r="B250" s="27">
        <f t="shared" si="3"/>
        <v>99.75</v>
      </c>
      <c r="C250" s="27">
        <v>99.75</v>
      </c>
    </row>
    <row r="251" spans="1:3">
      <c r="A251" s="27">
        <v>172</v>
      </c>
      <c r="B251" s="27">
        <f t="shared" si="3"/>
        <v>180.6</v>
      </c>
      <c r="C251" s="27">
        <v>180.6</v>
      </c>
    </row>
    <row r="252" spans="1:3">
      <c r="A252" s="27">
        <v>174</v>
      </c>
      <c r="B252" s="27">
        <f t="shared" si="3"/>
        <v>182.70000000000002</v>
      </c>
      <c r="C252" s="27">
        <v>182.70000000000002</v>
      </c>
    </row>
    <row r="253" spans="1:3">
      <c r="A253" s="27">
        <v>120</v>
      </c>
      <c r="B253" s="27">
        <f t="shared" si="3"/>
        <v>126</v>
      </c>
      <c r="C253" s="27">
        <v>126</v>
      </c>
    </row>
    <row r="254" spans="1:3">
      <c r="A254" s="27">
        <v>120</v>
      </c>
      <c r="B254" s="27">
        <f t="shared" si="3"/>
        <v>126</v>
      </c>
      <c r="C254" s="27">
        <v>126</v>
      </c>
    </row>
    <row r="255" spans="1:3">
      <c r="A255" s="27">
        <v>120</v>
      </c>
      <c r="B255" s="27">
        <f t="shared" si="3"/>
        <v>126</v>
      </c>
      <c r="C255" s="27">
        <v>126</v>
      </c>
    </row>
    <row r="256" spans="1:3">
      <c r="A256" s="27">
        <v>188</v>
      </c>
      <c r="B256" s="27">
        <f t="shared" si="3"/>
        <v>197.4</v>
      </c>
      <c r="C256" s="27">
        <v>197.4</v>
      </c>
    </row>
    <row r="257" spans="1:3">
      <c r="A257" s="27">
        <v>96</v>
      </c>
      <c r="B257" s="27">
        <f t="shared" si="3"/>
        <v>100.80000000000001</v>
      </c>
      <c r="C257" s="27">
        <v>100.80000000000001</v>
      </c>
    </row>
    <row r="258" spans="1:3">
      <c r="A258" s="27">
        <v>114</v>
      </c>
      <c r="B258" s="27">
        <f t="shared" ref="B258:B321" si="4">A258*1.05</f>
        <v>119.7</v>
      </c>
      <c r="C258" s="27">
        <v>119.7</v>
      </c>
    </row>
    <row r="259" spans="1:3">
      <c r="A259" s="27">
        <v>111</v>
      </c>
      <c r="B259" s="27">
        <f t="shared" si="4"/>
        <v>116.55000000000001</v>
      </c>
      <c r="C259" s="27">
        <v>116.55000000000001</v>
      </c>
    </row>
    <row r="260" spans="1:3">
      <c r="A260" s="27">
        <v>133</v>
      </c>
      <c r="B260" s="27">
        <f t="shared" si="4"/>
        <v>139.65</v>
      </c>
      <c r="C260" s="27">
        <v>139.65</v>
      </c>
    </row>
    <row r="261" spans="1:3">
      <c r="A261" s="27">
        <v>260</v>
      </c>
      <c r="B261" s="27">
        <f t="shared" si="4"/>
        <v>273</v>
      </c>
      <c r="C261" s="27">
        <v>273</v>
      </c>
    </row>
    <row r="262" spans="1:3">
      <c r="A262" s="27">
        <v>327</v>
      </c>
      <c r="B262" s="27">
        <f t="shared" si="4"/>
        <v>343.35</v>
      </c>
      <c r="C262" s="27">
        <v>343.35</v>
      </c>
    </row>
    <row r="263" spans="1:3">
      <c r="A263" s="27">
        <v>88</v>
      </c>
      <c r="B263" s="27">
        <f t="shared" si="4"/>
        <v>92.4</v>
      </c>
      <c r="C263" s="27">
        <v>92.4</v>
      </c>
    </row>
    <row r="264" spans="1:3">
      <c r="A264" s="27">
        <v>160</v>
      </c>
      <c r="B264" s="27">
        <f t="shared" si="4"/>
        <v>168</v>
      </c>
      <c r="C264" s="27">
        <v>168</v>
      </c>
    </row>
    <row r="265" spans="1:3">
      <c r="A265" s="27">
        <v>149</v>
      </c>
      <c r="B265" s="27">
        <f t="shared" si="4"/>
        <v>156.45000000000002</v>
      </c>
      <c r="C265" s="27">
        <v>156.45000000000002</v>
      </c>
    </row>
    <row r="266" spans="1:3">
      <c r="A266" s="27">
        <v>133</v>
      </c>
      <c r="B266" s="27">
        <f t="shared" si="4"/>
        <v>139.65</v>
      </c>
      <c r="C266" s="27">
        <v>139.65</v>
      </c>
    </row>
    <row r="267" spans="1:3">
      <c r="A267" s="27">
        <v>138</v>
      </c>
      <c r="B267" s="27">
        <f t="shared" si="4"/>
        <v>144.9</v>
      </c>
      <c r="C267" s="27">
        <v>144.9</v>
      </c>
    </row>
    <row r="268" spans="1:3">
      <c r="A268" s="27">
        <v>133</v>
      </c>
      <c r="B268" s="27">
        <f t="shared" si="4"/>
        <v>139.65</v>
      </c>
      <c r="C268" s="27">
        <v>139.65</v>
      </c>
    </row>
    <row r="269" spans="1:3">
      <c r="A269" s="27">
        <v>149</v>
      </c>
      <c r="B269" s="27">
        <f t="shared" si="4"/>
        <v>156.45000000000002</v>
      </c>
      <c r="C269" s="27">
        <v>156.45000000000002</v>
      </c>
    </row>
    <row r="270" spans="1:3">
      <c r="A270" s="27">
        <v>196</v>
      </c>
      <c r="B270" s="27">
        <f t="shared" si="4"/>
        <v>205.8</v>
      </c>
      <c r="C270" s="27">
        <v>205.8</v>
      </c>
    </row>
    <row r="271" spans="1:3">
      <c r="A271" s="27">
        <v>224</v>
      </c>
      <c r="B271" s="27">
        <f t="shared" si="4"/>
        <v>235.20000000000002</v>
      </c>
      <c r="C271" s="27">
        <v>235.20000000000002</v>
      </c>
    </row>
    <row r="272" spans="1:3">
      <c r="A272" s="27">
        <v>204</v>
      </c>
      <c r="B272" s="27">
        <f t="shared" si="4"/>
        <v>214.20000000000002</v>
      </c>
      <c r="C272" s="27">
        <v>214.20000000000002</v>
      </c>
    </row>
    <row r="273" spans="1:3">
      <c r="A273" s="27">
        <v>226</v>
      </c>
      <c r="B273" s="27">
        <f t="shared" si="4"/>
        <v>237.3</v>
      </c>
      <c r="C273" s="27">
        <v>237.3</v>
      </c>
    </row>
    <row r="274" spans="1:3">
      <c r="A274" s="27">
        <v>202</v>
      </c>
      <c r="B274" s="27">
        <f t="shared" si="4"/>
        <v>212.10000000000002</v>
      </c>
      <c r="C274" s="27">
        <v>212.10000000000002</v>
      </c>
    </row>
    <row r="275" spans="1:3">
      <c r="A275" s="27">
        <v>226</v>
      </c>
      <c r="B275" s="27">
        <f t="shared" si="4"/>
        <v>237.3</v>
      </c>
      <c r="C275" s="27">
        <v>237.3</v>
      </c>
    </row>
    <row r="276" spans="1:3">
      <c r="A276" s="27">
        <v>226</v>
      </c>
      <c r="B276" s="27">
        <f t="shared" si="4"/>
        <v>237.3</v>
      </c>
      <c r="C276" s="27">
        <v>237.3</v>
      </c>
    </row>
    <row r="277" spans="1:3" ht="17">
      <c r="A277" s="6" t="s">
        <v>629</v>
      </c>
      <c r="B277" s="6" t="s">
        <v>629</v>
      </c>
      <c r="C277" s="6" t="s">
        <v>629</v>
      </c>
    </row>
    <row r="278" spans="1:3">
      <c r="A278" s="129">
        <v>3372</v>
      </c>
      <c r="B278" s="27">
        <f t="shared" si="4"/>
        <v>3540.6000000000004</v>
      </c>
      <c r="C278" s="129">
        <v>3540.6000000000004</v>
      </c>
    </row>
    <row r="279" spans="1:3">
      <c r="A279" s="33">
        <v>119</v>
      </c>
      <c r="B279" s="27">
        <f t="shared" si="4"/>
        <v>124.95</v>
      </c>
      <c r="C279" s="33">
        <v>124.95</v>
      </c>
    </row>
    <row r="280" spans="1:3">
      <c r="A280" s="27">
        <v>54</v>
      </c>
      <c r="B280" s="27">
        <f t="shared" si="4"/>
        <v>56.7</v>
      </c>
      <c r="C280" s="27">
        <v>56.7</v>
      </c>
    </row>
    <row r="281" spans="1:3">
      <c r="A281" s="27">
        <v>94</v>
      </c>
      <c r="B281" s="27">
        <f t="shared" si="4"/>
        <v>98.7</v>
      </c>
      <c r="C281" s="27">
        <v>98.7</v>
      </c>
    </row>
    <row r="282" spans="1:3">
      <c r="A282" s="27">
        <v>94</v>
      </c>
      <c r="B282" s="27">
        <f t="shared" si="4"/>
        <v>98.7</v>
      </c>
      <c r="C282" s="27">
        <v>98.7</v>
      </c>
    </row>
    <row r="283" spans="1:3">
      <c r="A283" s="27">
        <v>136</v>
      </c>
      <c r="B283" s="27">
        <f t="shared" si="4"/>
        <v>142.80000000000001</v>
      </c>
      <c r="C283" s="27">
        <v>142.80000000000001</v>
      </c>
    </row>
    <row r="284" spans="1:3">
      <c r="A284" s="27">
        <v>129</v>
      </c>
      <c r="B284" s="27">
        <f t="shared" si="4"/>
        <v>135.45000000000002</v>
      </c>
      <c r="C284" s="27">
        <v>135.45000000000002</v>
      </c>
    </row>
    <row r="285" spans="1:3">
      <c r="A285" s="27">
        <v>154</v>
      </c>
      <c r="B285" s="27">
        <f t="shared" si="4"/>
        <v>161.70000000000002</v>
      </c>
      <c r="C285" s="27">
        <v>161.70000000000002</v>
      </c>
    </row>
    <row r="286" spans="1:3">
      <c r="A286" s="27">
        <v>154</v>
      </c>
      <c r="B286" s="27">
        <f t="shared" si="4"/>
        <v>161.70000000000002</v>
      </c>
      <c r="C286" s="27">
        <v>161.70000000000002</v>
      </c>
    </row>
    <row r="287" spans="1:3">
      <c r="A287" s="27">
        <v>144</v>
      </c>
      <c r="B287" s="27">
        <f t="shared" si="4"/>
        <v>151.20000000000002</v>
      </c>
      <c r="C287" s="27">
        <v>151.20000000000002</v>
      </c>
    </row>
    <row r="288" spans="1:3">
      <c r="A288" s="27">
        <v>174</v>
      </c>
      <c r="B288" s="27">
        <f t="shared" si="4"/>
        <v>182.70000000000002</v>
      </c>
      <c r="C288" s="27">
        <v>182.70000000000002</v>
      </c>
    </row>
    <row r="289" spans="1:3">
      <c r="A289" s="27">
        <v>219</v>
      </c>
      <c r="B289" s="27">
        <f t="shared" si="4"/>
        <v>229.95000000000002</v>
      </c>
      <c r="C289" s="27">
        <v>229.95000000000002</v>
      </c>
    </row>
    <row r="290" spans="1:3">
      <c r="A290" s="27">
        <v>239</v>
      </c>
      <c r="B290" s="27">
        <f t="shared" si="4"/>
        <v>250.95000000000002</v>
      </c>
      <c r="C290" s="27">
        <v>250.95000000000002</v>
      </c>
    </row>
    <row r="291" spans="1:3">
      <c r="A291" s="27">
        <v>219</v>
      </c>
      <c r="B291" s="27">
        <f t="shared" si="4"/>
        <v>229.95000000000002</v>
      </c>
      <c r="C291" s="27">
        <v>229.95000000000002</v>
      </c>
    </row>
    <row r="292" spans="1:3">
      <c r="A292" s="27">
        <v>234</v>
      </c>
      <c r="B292" s="27">
        <f t="shared" si="4"/>
        <v>245.70000000000002</v>
      </c>
      <c r="C292" s="27">
        <v>245.70000000000002</v>
      </c>
    </row>
    <row r="293" spans="1:3">
      <c r="A293" s="27">
        <v>234</v>
      </c>
      <c r="B293" s="27">
        <f t="shared" si="4"/>
        <v>245.70000000000002</v>
      </c>
      <c r="C293" s="27">
        <v>245.70000000000002</v>
      </c>
    </row>
    <row r="294" spans="1:3">
      <c r="A294" s="27">
        <v>259</v>
      </c>
      <c r="B294" s="27">
        <f t="shared" si="4"/>
        <v>271.95</v>
      </c>
      <c r="C294" s="27">
        <v>271.95</v>
      </c>
    </row>
    <row r="295" spans="1:3">
      <c r="A295" s="27">
        <v>149</v>
      </c>
      <c r="B295" s="27">
        <f t="shared" si="4"/>
        <v>156.45000000000002</v>
      </c>
      <c r="C295" s="27">
        <v>156.45000000000002</v>
      </c>
    </row>
    <row r="296" spans="1:3">
      <c r="A296" s="27">
        <v>189</v>
      </c>
      <c r="B296" s="27">
        <f t="shared" si="4"/>
        <v>198.45000000000002</v>
      </c>
      <c r="C296" s="27">
        <v>198.45000000000002</v>
      </c>
    </row>
    <row r="297" spans="1:3">
      <c r="A297" s="27">
        <v>189</v>
      </c>
      <c r="B297" s="27">
        <f t="shared" si="4"/>
        <v>198.45000000000002</v>
      </c>
      <c r="C297" s="27">
        <v>198.45000000000002</v>
      </c>
    </row>
    <row r="298" spans="1:3">
      <c r="A298" s="27">
        <v>189</v>
      </c>
      <c r="B298" s="27">
        <f t="shared" si="4"/>
        <v>198.45000000000002</v>
      </c>
      <c r="C298" s="27">
        <v>198.45000000000002</v>
      </c>
    </row>
    <row r="299" spans="1:3" ht="17">
      <c r="A299" s="6" t="s">
        <v>629</v>
      </c>
      <c r="B299" s="6" t="s">
        <v>629</v>
      </c>
      <c r="C299" s="6" t="s">
        <v>629</v>
      </c>
    </row>
    <row r="300" spans="1:3">
      <c r="A300" s="127">
        <v>2214</v>
      </c>
      <c r="B300" s="27">
        <f t="shared" si="4"/>
        <v>2324.7000000000003</v>
      </c>
      <c r="C300" s="127">
        <v>2324.7000000000003</v>
      </c>
    </row>
    <row r="301" spans="1:3">
      <c r="A301" s="128">
        <v>63</v>
      </c>
      <c r="B301" s="27">
        <f t="shared" si="4"/>
        <v>66.150000000000006</v>
      </c>
      <c r="C301" s="128">
        <v>66.150000000000006</v>
      </c>
    </row>
    <row r="302" spans="1:3">
      <c r="A302" s="128">
        <v>63</v>
      </c>
      <c r="B302" s="27">
        <f t="shared" si="4"/>
        <v>66.150000000000006</v>
      </c>
      <c r="C302" s="128">
        <v>66.150000000000006</v>
      </c>
    </row>
    <row r="303" spans="1:3">
      <c r="A303" s="128">
        <v>63</v>
      </c>
      <c r="B303" s="27">
        <f t="shared" si="4"/>
        <v>66.150000000000006</v>
      </c>
      <c r="C303" s="128">
        <v>66.150000000000006</v>
      </c>
    </row>
    <row r="304" spans="1:3">
      <c r="A304" s="128">
        <v>63</v>
      </c>
      <c r="B304" s="27">
        <f t="shared" si="4"/>
        <v>66.150000000000006</v>
      </c>
      <c r="C304" s="128">
        <v>66.150000000000006</v>
      </c>
    </row>
    <row r="305" spans="1:3">
      <c r="A305" s="128">
        <v>63</v>
      </c>
      <c r="B305" s="27">
        <f t="shared" si="4"/>
        <v>66.150000000000006</v>
      </c>
      <c r="C305" s="128">
        <v>66.150000000000006</v>
      </c>
    </row>
    <row r="306" spans="1:3">
      <c r="A306" s="128">
        <v>63</v>
      </c>
      <c r="B306" s="27">
        <f t="shared" si="4"/>
        <v>66.150000000000006</v>
      </c>
      <c r="C306" s="128">
        <v>66.150000000000006</v>
      </c>
    </row>
    <row r="307" spans="1:3">
      <c r="A307" s="128">
        <v>58</v>
      </c>
      <c r="B307" s="27">
        <f t="shared" si="4"/>
        <v>60.900000000000006</v>
      </c>
      <c r="C307" s="128">
        <v>60.900000000000006</v>
      </c>
    </row>
    <row r="308" spans="1:3">
      <c r="A308" s="128">
        <v>58</v>
      </c>
      <c r="B308" s="27">
        <f t="shared" si="4"/>
        <v>60.900000000000006</v>
      </c>
      <c r="C308" s="128">
        <v>60.900000000000006</v>
      </c>
    </row>
    <row r="309" spans="1:3">
      <c r="A309" s="128">
        <v>58</v>
      </c>
      <c r="B309" s="27">
        <f t="shared" si="4"/>
        <v>60.900000000000006</v>
      </c>
      <c r="C309" s="128">
        <v>60.900000000000006</v>
      </c>
    </row>
    <row r="310" spans="1:3">
      <c r="A310" s="128">
        <v>53</v>
      </c>
      <c r="B310" s="27">
        <f t="shared" si="4"/>
        <v>55.650000000000006</v>
      </c>
      <c r="C310" s="128">
        <v>55.650000000000006</v>
      </c>
    </row>
    <row r="311" spans="1:3">
      <c r="A311" s="128">
        <v>53</v>
      </c>
      <c r="B311" s="27">
        <f t="shared" si="4"/>
        <v>55.650000000000006</v>
      </c>
      <c r="C311" s="128">
        <v>55.650000000000006</v>
      </c>
    </row>
    <row r="312" spans="1:3">
      <c r="A312" s="128">
        <v>53</v>
      </c>
      <c r="B312" s="27">
        <f t="shared" si="4"/>
        <v>55.650000000000006</v>
      </c>
      <c r="C312" s="128">
        <v>55.650000000000006</v>
      </c>
    </row>
    <row r="313" spans="1:3">
      <c r="A313" s="128">
        <v>48</v>
      </c>
      <c r="B313" s="27">
        <f t="shared" si="4"/>
        <v>50.400000000000006</v>
      </c>
      <c r="C313" s="128">
        <v>50.400000000000006</v>
      </c>
    </row>
    <row r="314" spans="1:3">
      <c r="A314" s="128">
        <v>48</v>
      </c>
      <c r="B314" s="27">
        <f t="shared" si="4"/>
        <v>50.400000000000006</v>
      </c>
      <c r="C314" s="128">
        <v>50.400000000000006</v>
      </c>
    </row>
    <row r="315" spans="1:3">
      <c r="A315" s="128">
        <v>48</v>
      </c>
      <c r="B315" s="27">
        <f t="shared" si="4"/>
        <v>50.400000000000006</v>
      </c>
      <c r="C315" s="128">
        <v>50.400000000000006</v>
      </c>
    </row>
    <row r="316" spans="1:3">
      <c r="A316" s="128">
        <v>63</v>
      </c>
      <c r="B316" s="27">
        <f t="shared" si="4"/>
        <v>66.150000000000006</v>
      </c>
      <c r="C316" s="128">
        <v>66.150000000000006</v>
      </c>
    </row>
    <row r="317" spans="1:3">
      <c r="A317" s="128">
        <v>63</v>
      </c>
      <c r="B317" s="27">
        <f t="shared" si="4"/>
        <v>66.150000000000006</v>
      </c>
      <c r="C317" s="128">
        <v>66.150000000000006</v>
      </c>
    </row>
    <row r="318" spans="1:3">
      <c r="A318" s="128">
        <v>63</v>
      </c>
      <c r="B318" s="27">
        <f t="shared" si="4"/>
        <v>66.150000000000006</v>
      </c>
      <c r="C318" s="128">
        <v>66.150000000000006</v>
      </c>
    </row>
    <row r="319" spans="1:3">
      <c r="A319" s="128">
        <v>63</v>
      </c>
      <c r="B319" s="27">
        <f t="shared" si="4"/>
        <v>66.150000000000006</v>
      </c>
      <c r="C319" s="128">
        <v>66.150000000000006</v>
      </c>
    </row>
    <row r="320" spans="1:3">
      <c r="A320" s="128">
        <v>63</v>
      </c>
      <c r="B320" s="27">
        <f t="shared" si="4"/>
        <v>66.150000000000006</v>
      </c>
      <c r="C320" s="128">
        <v>66.150000000000006</v>
      </c>
    </row>
    <row r="321" spans="1:3">
      <c r="A321" s="128">
        <v>63</v>
      </c>
      <c r="B321" s="27">
        <f t="shared" si="4"/>
        <v>66.150000000000006</v>
      </c>
      <c r="C321" s="128">
        <v>66.150000000000006</v>
      </c>
    </row>
    <row r="322" spans="1:3">
      <c r="A322" s="128">
        <v>63</v>
      </c>
      <c r="B322" s="27">
        <f t="shared" ref="B322:B341" si="5">A322*1.05</f>
        <v>66.150000000000006</v>
      </c>
      <c r="C322" s="128">
        <v>66.150000000000006</v>
      </c>
    </row>
    <row r="323" spans="1:3">
      <c r="A323" s="128">
        <v>63</v>
      </c>
      <c r="B323" s="27">
        <f t="shared" si="5"/>
        <v>66.150000000000006</v>
      </c>
      <c r="C323" s="128">
        <v>66.150000000000006</v>
      </c>
    </row>
    <row r="324" spans="1:3">
      <c r="A324" s="128">
        <v>63</v>
      </c>
      <c r="B324" s="27">
        <f t="shared" si="5"/>
        <v>66.150000000000006</v>
      </c>
      <c r="C324" s="128">
        <v>66.150000000000006</v>
      </c>
    </row>
    <row r="325" spans="1:3">
      <c r="A325" s="128">
        <v>69</v>
      </c>
      <c r="B325" s="27">
        <f t="shared" si="5"/>
        <v>72.45</v>
      </c>
      <c r="C325" s="128">
        <v>72.45</v>
      </c>
    </row>
    <row r="326" spans="1:3">
      <c r="A326" s="128">
        <v>69</v>
      </c>
      <c r="B326" s="27">
        <f t="shared" si="5"/>
        <v>72.45</v>
      </c>
      <c r="C326" s="128">
        <v>72.45</v>
      </c>
    </row>
    <row r="327" spans="1:3">
      <c r="A327" s="128">
        <v>69</v>
      </c>
      <c r="B327" s="27">
        <f t="shared" si="5"/>
        <v>72.45</v>
      </c>
      <c r="C327" s="128">
        <v>72.45</v>
      </c>
    </row>
    <row r="328" spans="1:3">
      <c r="A328" s="128">
        <v>58</v>
      </c>
      <c r="B328" s="27">
        <f t="shared" si="5"/>
        <v>60.900000000000006</v>
      </c>
      <c r="C328" s="128">
        <v>60.900000000000006</v>
      </c>
    </row>
    <row r="329" spans="1:3">
      <c r="A329" s="128">
        <v>58</v>
      </c>
      <c r="B329" s="27">
        <f t="shared" si="5"/>
        <v>60.900000000000006</v>
      </c>
      <c r="C329" s="128">
        <v>60.900000000000006</v>
      </c>
    </row>
    <row r="330" spans="1:3">
      <c r="A330" s="128">
        <v>58</v>
      </c>
      <c r="B330" s="27">
        <f t="shared" si="5"/>
        <v>60.900000000000006</v>
      </c>
      <c r="C330" s="128">
        <v>60.900000000000006</v>
      </c>
    </row>
    <row r="331" spans="1:3">
      <c r="A331" s="128">
        <v>53</v>
      </c>
      <c r="B331" s="27">
        <f t="shared" si="5"/>
        <v>55.650000000000006</v>
      </c>
      <c r="C331" s="128">
        <v>55.650000000000006</v>
      </c>
    </row>
    <row r="332" spans="1:3">
      <c r="A332" s="128">
        <v>53</v>
      </c>
      <c r="B332" s="27">
        <f t="shared" si="5"/>
        <v>55.650000000000006</v>
      </c>
      <c r="C332" s="128">
        <v>55.650000000000006</v>
      </c>
    </row>
    <row r="333" spans="1:3">
      <c r="A333" s="128">
        <v>53</v>
      </c>
      <c r="B333" s="27">
        <f t="shared" si="5"/>
        <v>55.650000000000006</v>
      </c>
      <c r="C333" s="128">
        <v>55.650000000000006</v>
      </c>
    </row>
    <row r="334" spans="1:3" ht="17">
      <c r="A334" s="6" t="s">
        <v>629</v>
      </c>
      <c r="B334" s="6" t="s">
        <v>629</v>
      </c>
      <c r="C334" s="6" t="s">
        <v>629</v>
      </c>
    </row>
    <row r="335" spans="1:3">
      <c r="A335" s="27">
        <v>119</v>
      </c>
      <c r="B335" s="27">
        <f t="shared" si="5"/>
        <v>124.95</v>
      </c>
      <c r="C335" s="27">
        <v>124.95</v>
      </c>
    </row>
    <row r="336" spans="1:3">
      <c r="A336" s="27">
        <v>129</v>
      </c>
      <c r="B336" s="27">
        <f t="shared" si="5"/>
        <v>135.45000000000002</v>
      </c>
      <c r="C336" s="27">
        <v>135.45000000000002</v>
      </c>
    </row>
    <row r="337" spans="1:3">
      <c r="A337" s="27">
        <v>99</v>
      </c>
      <c r="B337" s="27">
        <f t="shared" si="5"/>
        <v>103.95</v>
      </c>
      <c r="C337" s="27">
        <v>103.95</v>
      </c>
    </row>
    <row r="338" spans="1:3">
      <c r="A338" s="27">
        <v>119</v>
      </c>
      <c r="B338" s="27">
        <f t="shared" si="5"/>
        <v>124.95</v>
      </c>
      <c r="C338" s="27">
        <v>124.95</v>
      </c>
    </row>
    <row r="339" spans="1:3" ht="17">
      <c r="A339" s="6" t="s">
        <v>629</v>
      </c>
      <c r="B339" s="6" t="s">
        <v>629</v>
      </c>
      <c r="C339" s="6" t="s">
        <v>629</v>
      </c>
    </row>
    <row r="340" spans="1:3">
      <c r="A340" s="74">
        <v>142</v>
      </c>
      <c r="B340" s="27">
        <f t="shared" si="5"/>
        <v>149.1</v>
      </c>
      <c r="C340" s="74">
        <v>149.1</v>
      </c>
    </row>
    <row r="341" spans="1:3">
      <c r="A341" s="74">
        <v>272</v>
      </c>
      <c r="B341" s="27">
        <f t="shared" si="5"/>
        <v>285.60000000000002</v>
      </c>
      <c r="C341" s="74">
        <v>285.60000000000002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9</vt:i4>
      </vt:variant>
    </vt:vector>
  </HeadingPairs>
  <TitlesOfParts>
    <vt:vector size="9" baseType="lpstr">
      <vt:lpstr>Order Details</vt:lpstr>
      <vt:lpstr>Order Form_ Holds</vt:lpstr>
      <vt:lpstr>Sheet1</vt:lpstr>
      <vt:lpstr>Order Form_Wood Volumes_EU</vt:lpstr>
      <vt:lpstr>Order Form_Macros_EU</vt:lpstr>
      <vt:lpstr>Status_Holds</vt:lpstr>
      <vt:lpstr>Bolts</vt:lpstr>
      <vt:lpstr>Bolt List</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Hohnstadt</dc:creator>
  <cp:lastModifiedBy>Linus Raatz</cp:lastModifiedBy>
  <dcterms:created xsi:type="dcterms:W3CDTF">2022-10-19T17:31:06Z</dcterms:created>
  <dcterms:modified xsi:type="dcterms:W3CDTF">2025-01-27T19:17:48Z</dcterms:modified>
</cp:coreProperties>
</file>